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-Consults\2-Goldbrade\2-Auditor\1-SOP\1-SOP\sop\1-SOP4Training\Ques-WS สมุห์บัญชีประจำวัน\"/>
    </mc:Choice>
  </mc:AlternateContent>
  <bookViews>
    <workbookView xWindow="480" yWindow="48" windowWidth="20616" windowHeight="10032" firstSheet="24" activeTab="30"/>
  </bookViews>
  <sheets>
    <sheet name="สต็อกจากโรงงานระยอง" sheetId="2" r:id="rId1"/>
    <sheet name="สาย 1" sheetId="3" r:id="rId2"/>
    <sheet name="สาย 2" sheetId="14" r:id="rId3"/>
    <sheet name="สาย 3" sheetId="13" r:id="rId4"/>
    <sheet name="สาย 4" sheetId="12" r:id="rId5"/>
    <sheet name="สาย 5" sheetId="11" r:id="rId6"/>
    <sheet name="สาย 6" sheetId="10" r:id="rId7"/>
    <sheet name="สาย 7" sheetId="9" r:id="rId8"/>
    <sheet name="สาย 8" sheetId="8" r:id="rId9"/>
    <sheet name="สาย 9" sheetId="7" r:id="rId10"/>
    <sheet name="สาย 10" sheetId="6" state="hidden" r:id="rId11"/>
    <sheet name="สาย 11" sheetId="5" state="hidden" r:id="rId12"/>
    <sheet name="สาย 12" sheetId="15" state="hidden" r:id="rId13"/>
    <sheet name="ตรวจสอบของเสีย" sheetId="33" r:id="rId14"/>
    <sheet name="สรุป%เสีย" sheetId="4" r:id="rId15"/>
    <sheet name="%เสียประจำวัน" sheetId="17" r:id="rId16"/>
    <sheet name="ต้นทุนสาย" sheetId="16" r:id="rId17"/>
    <sheet name="ส-1" sheetId="18" r:id="rId18"/>
    <sheet name="ส-2" sheetId="19" r:id="rId19"/>
    <sheet name="ส-3" sheetId="20" r:id="rId20"/>
    <sheet name="ส-4" sheetId="21" r:id="rId21"/>
    <sheet name="ส-5" sheetId="22" r:id="rId22"/>
    <sheet name="ส-6" sheetId="23" r:id="rId23"/>
    <sheet name="ส-7" sheetId="24" r:id="rId24"/>
    <sheet name="ส-8" sheetId="25" r:id="rId25"/>
    <sheet name="ส-9" sheetId="26" r:id="rId26"/>
    <sheet name="ส-10" sheetId="27" state="hidden" r:id="rId27"/>
    <sheet name="ส-11" sheetId="28" state="hidden" r:id="rId28"/>
    <sheet name="ส-12" sheetId="29" state="hidden" r:id="rId29"/>
    <sheet name="รวมขายส่งแนน" sheetId="30" r:id="rId30"/>
    <sheet name="ตรวจสอบยอดขาย" sheetId="31" r:id="rId31"/>
  </sheets>
  <calcPr calcId="152511"/>
</workbook>
</file>

<file path=xl/calcChain.xml><?xml version="1.0" encoding="utf-8"?>
<calcChain xmlns="http://schemas.openxmlformats.org/spreadsheetml/2006/main">
  <c r="AX9" i="31" l="1"/>
  <c r="AY9" i="31"/>
  <c r="AS9" i="31"/>
  <c r="AL9" i="31"/>
  <c r="AM9" i="31"/>
  <c r="AF9" i="31"/>
  <c r="AG9" i="31"/>
  <c r="Z9" i="31"/>
  <c r="AA9" i="31"/>
  <c r="N9" i="31"/>
  <c r="O9" i="31"/>
  <c r="T9" i="31"/>
  <c r="U9" i="31"/>
  <c r="H9" i="31"/>
  <c r="I9" i="31"/>
  <c r="B9" i="31"/>
  <c r="C9" i="31"/>
  <c r="F105" i="8" l="1"/>
  <c r="F61" i="8"/>
  <c r="F89" i="11"/>
  <c r="G89" i="11"/>
  <c r="H89" i="11"/>
  <c r="I89" i="11"/>
  <c r="J89" i="11"/>
  <c r="K89" i="11"/>
  <c r="L89" i="11"/>
  <c r="M89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Z89" i="11"/>
  <c r="AA89" i="11"/>
  <c r="AB89" i="11"/>
  <c r="AC89" i="11"/>
  <c r="AD89" i="11"/>
  <c r="AE89" i="11"/>
  <c r="AF89" i="11"/>
  <c r="AG89" i="11"/>
  <c r="AH89" i="11"/>
  <c r="E89" i="11"/>
  <c r="D89" i="11"/>
  <c r="F65" i="13"/>
  <c r="AY8" i="31"/>
  <c r="AS8" i="31"/>
  <c r="AL8" i="31"/>
  <c r="AM8" i="31"/>
  <c r="AF8" i="31"/>
  <c r="AG8" i="31"/>
  <c r="Z8" i="31"/>
  <c r="AA8" i="31"/>
  <c r="H8" i="31"/>
  <c r="I8" i="31"/>
  <c r="T8" i="31"/>
  <c r="N8" i="31"/>
  <c r="O8" i="31"/>
  <c r="B8" i="31"/>
  <c r="C8" i="31"/>
  <c r="J8" i="26"/>
  <c r="J8" i="23"/>
  <c r="I8" i="23"/>
  <c r="J8" i="22"/>
  <c r="I8" i="22"/>
  <c r="J8" i="20"/>
  <c r="I8" i="20"/>
  <c r="AG7" i="31" l="1"/>
  <c r="AX7" i="31"/>
  <c r="AY7" i="31"/>
  <c r="AS7" i="31"/>
  <c r="AL7" i="31"/>
  <c r="AM7" i="31"/>
  <c r="Z7" i="31"/>
  <c r="T7" i="31"/>
  <c r="U7" i="31"/>
  <c r="O7" i="31"/>
  <c r="H7" i="31"/>
  <c r="I7" i="31"/>
  <c r="B7" i="31"/>
  <c r="C7" i="31"/>
  <c r="E204" i="8" l="1"/>
  <c r="AI16" i="13"/>
  <c r="AI20" i="13"/>
  <c r="AI19" i="13"/>
  <c r="AI18" i="13"/>
  <c r="AI15" i="13"/>
  <c r="AI14" i="13"/>
  <c r="D65" i="10"/>
  <c r="D8" i="31"/>
  <c r="K10" i="22"/>
  <c r="K30" i="21"/>
  <c r="AI58" i="14"/>
  <c r="AI59" i="14"/>
  <c r="AI60" i="14"/>
  <c r="AI62" i="14"/>
  <c r="AI63" i="14"/>
  <c r="AI64" i="14"/>
  <c r="AI21" i="13" l="1"/>
  <c r="AJ18" i="13" s="1"/>
  <c r="D36" i="31"/>
  <c r="AG9" i="3"/>
  <c r="AC37" i="10" l="1"/>
  <c r="K30" i="23" l="1"/>
  <c r="AB65" i="10"/>
  <c r="V30" i="31"/>
  <c r="Y30" i="31" s="1"/>
  <c r="AA113" i="14"/>
  <c r="Y125" i="12"/>
  <c r="Y125" i="13"/>
  <c r="V49" i="12"/>
  <c r="V101" i="13"/>
  <c r="V77" i="14"/>
  <c r="S65" i="12"/>
  <c r="P21" i="31"/>
  <c r="R13" i="11"/>
  <c r="R113" i="12"/>
  <c r="R13" i="14"/>
  <c r="P9" i="12"/>
  <c r="O113" i="3"/>
  <c r="N117" i="13"/>
  <c r="N57" i="14"/>
  <c r="M13" i="10"/>
  <c r="M105" i="14"/>
  <c r="L13" i="14"/>
  <c r="K10" i="24"/>
  <c r="K9" i="24"/>
  <c r="K10" i="23"/>
  <c r="K9" i="22"/>
  <c r="K10" i="21"/>
  <c r="K9" i="21"/>
  <c r="K9" i="20"/>
  <c r="K9" i="19"/>
  <c r="K10" i="18"/>
  <c r="G9" i="10" l="1"/>
  <c r="F9" i="13" l="1"/>
  <c r="F57" i="14"/>
  <c r="F13" i="14"/>
  <c r="E7" i="2"/>
  <c r="E9" i="10"/>
  <c r="E9" i="11"/>
  <c r="D9" i="14"/>
  <c r="Y125" i="3" l="1"/>
  <c r="D85" i="3"/>
  <c r="BR37" i="31"/>
  <c r="BR36" i="31"/>
  <c r="BR35" i="31"/>
  <c r="BR34" i="31"/>
  <c r="BR33" i="31"/>
  <c r="BR32" i="31"/>
  <c r="BR31" i="31"/>
  <c r="BR30" i="31"/>
  <c r="BR29" i="31"/>
  <c r="BR28" i="31"/>
  <c r="BR27" i="31"/>
  <c r="BR26" i="31"/>
  <c r="BR25" i="31"/>
  <c r="BR24" i="31"/>
  <c r="BR23" i="31"/>
  <c r="BR22" i="31"/>
  <c r="BR21" i="31"/>
  <c r="BR20" i="31"/>
  <c r="BR19" i="31"/>
  <c r="BR18" i="31"/>
  <c r="BR17" i="31"/>
  <c r="BR16" i="31"/>
  <c r="BR15" i="31"/>
  <c r="BR14" i="31"/>
  <c r="BR13" i="31"/>
  <c r="BR12" i="31"/>
  <c r="BR11" i="31"/>
  <c r="BR10" i="31"/>
  <c r="BR9" i="31"/>
  <c r="BR8" i="31"/>
  <c r="BR7" i="31"/>
  <c r="BL37" i="31"/>
  <c r="BL36" i="31"/>
  <c r="BL35" i="31"/>
  <c r="BL34" i="31"/>
  <c r="BL33" i="31"/>
  <c r="BL32" i="31"/>
  <c r="BL31" i="31"/>
  <c r="BL30" i="31"/>
  <c r="BL29" i="31"/>
  <c r="BL28" i="31"/>
  <c r="BL27" i="31"/>
  <c r="BL26" i="31"/>
  <c r="BL25" i="31"/>
  <c r="BL24" i="31"/>
  <c r="BL23" i="31"/>
  <c r="BL22" i="31"/>
  <c r="BL21" i="31"/>
  <c r="BL20" i="31"/>
  <c r="BL19" i="31"/>
  <c r="BL18" i="31"/>
  <c r="BL17" i="31"/>
  <c r="BL16" i="31"/>
  <c r="BL15" i="31"/>
  <c r="BL14" i="31"/>
  <c r="BL13" i="31"/>
  <c r="BL12" i="31"/>
  <c r="BL11" i="31"/>
  <c r="BL10" i="31"/>
  <c r="BL9" i="31"/>
  <c r="BL8" i="31"/>
  <c r="BL7" i="31"/>
  <c r="BF37" i="31"/>
  <c r="BF36" i="31"/>
  <c r="BF35" i="31"/>
  <c r="BF34" i="31"/>
  <c r="BF33" i="31"/>
  <c r="BF32" i="31"/>
  <c r="BF31" i="31"/>
  <c r="BF30" i="31"/>
  <c r="BF29" i="31"/>
  <c r="BF28" i="31"/>
  <c r="BF27" i="31"/>
  <c r="BF26" i="31"/>
  <c r="BF25" i="31"/>
  <c r="BF24" i="31"/>
  <c r="BF23" i="31"/>
  <c r="BF22" i="31"/>
  <c r="BF21" i="31"/>
  <c r="BF20" i="31"/>
  <c r="BF19" i="31"/>
  <c r="BF18" i="31"/>
  <c r="BF17" i="31"/>
  <c r="BF16" i="31"/>
  <c r="BF15" i="31"/>
  <c r="BF14" i="31"/>
  <c r="BF13" i="31"/>
  <c r="BF12" i="31"/>
  <c r="BF11" i="31"/>
  <c r="BF10" i="31"/>
  <c r="BF9" i="31"/>
  <c r="BF8" i="31"/>
  <c r="BF7" i="31"/>
  <c r="AZ37" i="31"/>
  <c r="AZ36" i="31"/>
  <c r="AZ35" i="31"/>
  <c r="AZ34" i="31"/>
  <c r="AZ33" i="31"/>
  <c r="AZ32" i="31"/>
  <c r="AZ31" i="31"/>
  <c r="AZ30" i="31"/>
  <c r="AZ29" i="31"/>
  <c r="AZ28" i="31"/>
  <c r="AZ27" i="31"/>
  <c r="AZ26" i="31"/>
  <c r="AZ25" i="31"/>
  <c r="AZ24" i="31"/>
  <c r="AZ23" i="31"/>
  <c r="AZ22" i="31"/>
  <c r="AZ21" i="31"/>
  <c r="AZ20" i="31"/>
  <c r="AZ19" i="31"/>
  <c r="AZ18" i="31"/>
  <c r="AZ17" i="31"/>
  <c r="AZ16" i="31"/>
  <c r="AZ15" i="31"/>
  <c r="AZ14" i="31"/>
  <c r="AZ13" i="31"/>
  <c r="AZ12" i="31"/>
  <c r="AZ11" i="31"/>
  <c r="AZ10" i="31"/>
  <c r="AZ9" i="31"/>
  <c r="AZ8" i="31"/>
  <c r="AZ7" i="31"/>
  <c r="AT37" i="31"/>
  <c r="AT36" i="31"/>
  <c r="AT35" i="31"/>
  <c r="AT34" i="31"/>
  <c r="AT33" i="31"/>
  <c r="AT32" i="31"/>
  <c r="AT31" i="31"/>
  <c r="AT30" i="31"/>
  <c r="AT29" i="31"/>
  <c r="AT28" i="31"/>
  <c r="AT27" i="31"/>
  <c r="AT26" i="31"/>
  <c r="AT25" i="31"/>
  <c r="AT24" i="31"/>
  <c r="AT23" i="31"/>
  <c r="AT22" i="31"/>
  <c r="AT21" i="31"/>
  <c r="AT20" i="31"/>
  <c r="AT19" i="31"/>
  <c r="AT18" i="31"/>
  <c r="AT17" i="31"/>
  <c r="AT16" i="31"/>
  <c r="AT15" i="31"/>
  <c r="AT14" i="31"/>
  <c r="AT13" i="31"/>
  <c r="AT12" i="31"/>
  <c r="AT11" i="31"/>
  <c r="AT10" i="31"/>
  <c r="AT9" i="31"/>
  <c r="AT8" i="31"/>
  <c r="AT7" i="31"/>
  <c r="AN37" i="31"/>
  <c r="AN36" i="31"/>
  <c r="AN35" i="31"/>
  <c r="AN34" i="31"/>
  <c r="AN33" i="31"/>
  <c r="AN32" i="31"/>
  <c r="AN31" i="31"/>
  <c r="AN30" i="31"/>
  <c r="AN29" i="31"/>
  <c r="AN28" i="31"/>
  <c r="AN27" i="31"/>
  <c r="AN26" i="31"/>
  <c r="AN25" i="31"/>
  <c r="AN24" i="31"/>
  <c r="AN23" i="31"/>
  <c r="AN22" i="31"/>
  <c r="AN21" i="31"/>
  <c r="AN20" i="31"/>
  <c r="AN19" i="31"/>
  <c r="AN18" i="31"/>
  <c r="AN17" i="31"/>
  <c r="AN16" i="31"/>
  <c r="AN15" i="31"/>
  <c r="AN14" i="31"/>
  <c r="AN13" i="31"/>
  <c r="AN12" i="31"/>
  <c r="AN11" i="31"/>
  <c r="AN10" i="31"/>
  <c r="AN9" i="31"/>
  <c r="AN8" i="31"/>
  <c r="AN7" i="31"/>
  <c r="AH37" i="31"/>
  <c r="AH36" i="31"/>
  <c r="AH35" i="31"/>
  <c r="AH34" i="31"/>
  <c r="AH33" i="31"/>
  <c r="AH32" i="31"/>
  <c r="AH31" i="31"/>
  <c r="AH30" i="31"/>
  <c r="AH29" i="31"/>
  <c r="AH28" i="31"/>
  <c r="AH27" i="31"/>
  <c r="AH26" i="31"/>
  <c r="AH25" i="31"/>
  <c r="AH24" i="31"/>
  <c r="AH23" i="31"/>
  <c r="AH22" i="31"/>
  <c r="AH21" i="31"/>
  <c r="AH20" i="31"/>
  <c r="AH19" i="31"/>
  <c r="AH18" i="31"/>
  <c r="AH17" i="31"/>
  <c r="AH16" i="31"/>
  <c r="AH15" i="31"/>
  <c r="AH14" i="31"/>
  <c r="AH13" i="31"/>
  <c r="AH12" i="31"/>
  <c r="AH11" i="31"/>
  <c r="AH10" i="31"/>
  <c r="AH9" i="31"/>
  <c r="AH8" i="31"/>
  <c r="AH7" i="31"/>
  <c r="AB37" i="31"/>
  <c r="AB36" i="31"/>
  <c r="AB35" i="31"/>
  <c r="AB34" i="31"/>
  <c r="AB33" i="31"/>
  <c r="AB32" i="31"/>
  <c r="AB31" i="31"/>
  <c r="AB30" i="31"/>
  <c r="AB29" i="31"/>
  <c r="AB28" i="31"/>
  <c r="AB27" i="31"/>
  <c r="AB26" i="31"/>
  <c r="AB25" i="31"/>
  <c r="AB24" i="31"/>
  <c r="AB23" i="31"/>
  <c r="AB22" i="31"/>
  <c r="AB21" i="31"/>
  <c r="AB20" i="31"/>
  <c r="AB19" i="31"/>
  <c r="AB18" i="31"/>
  <c r="AB17" i="31"/>
  <c r="AB16" i="31"/>
  <c r="AB15" i="31"/>
  <c r="AB14" i="31"/>
  <c r="AB13" i="31"/>
  <c r="AB12" i="31"/>
  <c r="AB11" i="31"/>
  <c r="AB10" i="31"/>
  <c r="AB9" i="31"/>
  <c r="AB8" i="31"/>
  <c r="AB7" i="31"/>
  <c r="V37" i="31"/>
  <c r="V36" i="31"/>
  <c r="V35" i="31"/>
  <c r="V34" i="31"/>
  <c r="V33" i="31"/>
  <c r="V32" i="31"/>
  <c r="V31" i="31"/>
  <c r="V29" i="31"/>
  <c r="V28" i="31"/>
  <c r="V27" i="31"/>
  <c r="V26" i="31"/>
  <c r="V25" i="31"/>
  <c r="V24" i="31"/>
  <c r="V23" i="31"/>
  <c r="V22" i="31"/>
  <c r="V21" i="31"/>
  <c r="V20" i="31"/>
  <c r="V19" i="31"/>
  <c r="V18" i="31"/>
  <c r="V17" i="31"/>
  <c r="V16" i="31"/>
  <c r="V15" i="31"/>
  <c r="V14" i="31"/>
  <c r="V13" i="31"/>
  <c r="V12" i="31"/>
  <c r="V11" i="31"/>
  <c r="V10" i="31"/>
  <c r="V9" i="31"/>
  <c r="V8" i="31"/>
  <c r="V7" i="31"/>
  <c r="P37" i="31"/>
  <c r="P36" i="31"/>
  <c r="P35" i="31"/>
  <c r="P34" i="31"/>
  <c r="P33" i="31"/>
  <c r="P32" i="31"/>
  <c r="P31" i="31"/>
  <c r="P30" i="31"/>
  <c r="P29" i="31"/>
  <c r="P28" i="31"/>
  <c r="P27" i="31"/>
  <c r="P26" i="31"/>
  <c r="P25" i="31"/>
  <c r="P24" i="31"/>
  <c r="P23" i="31"/>
  <c r="P22" i="31"/>
  <c r="P20" i="31"/>
  <c r="P19" i="31"/>
  <c r="P18" i="31"/>
  <c r="P17" i="31"/>
  <c r="P16" i="31"/>
  <c r="P15" i="31"/>
  <c r="P14" i="31"/>
  <c r="P13" i="31"/>
  <c r="P12" i="31"/>
  <c r="P11" i="31"/>
  <c r="P10" i="31"/>
  <c r="P9" i="31"/>
  <c r="P8" i="31"/>
  <c r="P7" i="31"/>
  <c r="J37" i="31"/>
  <c r="J36" i="31"/>
  <c r="J35" i="31"/>
  <c r="J34" i="31"/>
  <c r="J33" i="31"/>
  <c r="J32" i="31"/>
  <c r="J31" i="31"/>
  <c r="J30" i="31"/>
  <c r="J29" i="31"/>
  <c r="J28" i="31"/>
  <c r="J27" i="31"/>
  <c r="J26" i="31"/>
  <c r="J25" i="31"/>
  <c r="J24" i="31"/>
  <c r="J23" i="31"/>
  <c r="J22" i="31"/>
  <c r="J21" i="31"/>
  <c r="J20" i="31"/>
  <c r="J19" i="31"/>
  <c r="J18" i="31"/>
  <c r="J17" i="31"/>
  <c r="J16" i="31"/>
  <c r="J15" i="31"/>
  <c r="J14" i="31"/>
  <c r="J13" i="31"/>
  <c r="J12" i="31"/>
  <c r="J11" i="31"/>
  <c r="J10" i="31"/>
  <c r="J9" i="31"/>
  <c r="J8" i="31"/>
  <c r="J7" i="31"/>
  <c r="D37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7" i="31"/>
  <c r="E91" i="2"/>
  <c r="G90" i="2"/>
  <c r="I90" i="2" s="1"/>
  <c r="K90" i="2" s="1"/>
  <c r="G89" i="2"/>
  <c r="I89" i="2" s="1"/>
  <c r="K89" i="2" s="1"/>
  <c r="G88" i="2"/>
  <c r="I88" i="2" s="1"/>
  <c r="K88" i="2" s="1"/>
  <c r="G87" i="2"/>
  <c r="I87" i="2" s="1"/>
  <c r="K87" i="2" s="1"/>
  <c r="G86" i="2"/>
  <c r="I86" i="2" s="1"/>
  <c r="K86" i="2" s="1"/>
  <c r="G85" i="2"/>
  <c r="I85" i="2" s="1"/>
  <c r="K85" i="2" s="1"/>
  <c r="G84" i="2"/>
  <c r="I84" i="2" s="1"/>
  <c r="K84" i="2" s="1"/>
  <c r="G83" i="2"/>
  <c r="I83" i="2" s="1"/>
  <c r="K83" i="2" s="1"/>
  <c r="G82" i="2"/>
  <c r="I82" i="2" s="1"/>
  <c r="K82" i="2" s="1"/>
  <c r="G81" i="2"/>
  <c r="I81" i="2" s="1"/>
  <c r="K81" i="2" s="1"/>
  <c r="G80" i="2"/>
  <c r="I80" i="2" s="1"/>
  <c r="K80" i="2" s="1"/>
  <c r="G79" i="2"/>
  <c r="I79" i="2" s="1"/>
  <c r="K79" i="2" s="1"/>
  <c r="G78" i="2"/>
  <c r="I78" i="2" s="1"/>
  <c r="K78" i="2" s="1"/>
  <c r="G77" i="2"/>
  <c r="I77" i="2" s="1"/>
  <c r="K77" i="2" s="1"/>
  <c r="G76" i="2"/>
  <c r="I76" i="2" s="1"/>
  <c r="K76" i="2" s="1"/>
  <c r="G75" i="2"/>
  <c r="I75" i="2" s="1"/>
  <c r="K75" i="2" s="1"/>
  <c r="G74" i="2"/>
  <c r="I74" i="2" s="1"/>
  <c r="K74" i="2" s="1"/>
  <c r="G73" i="2"/>
  <c r="I73" i="2" s="1"/>
  <c r="K73" i="2" s="1"/>
  <c r="G72" i="2"/>
  <c r="I72" i="2" s="1"/>
  <c r="K72" i="2" s="1"/>
  <c r="G71" i="2"/>
  <c r="I71" i="2" s="1"/>
  <c r="K71" i="2" s="1"/>
  <c r="G70" i="2"/>
  <c r="I70" i="2" s="1"/>
  <c r="K70" i="2" s="1"/>
  <c r="G69" i="2"/>
  <c r="I69" i="2" s="1"/>
  <c r="K69" i="2" s="1"/>
  <c r="G68" i="2"/>
  <c r="I68" i="2" s="1"/>
  <c r="K68" i="2" s="1"/>
  <c r="G67" i="2"/>
  <c r="I67" i="2" s="1"/>
  <c r="K67" i="2" s="1"/>
  <c r="G66" i="2"/>
  <c r="I66" i="2" s="1"/>
  <c r="K66" i="2" s="1"/>
  <c r="G65" i="2"/>
  <c r="I65" i="2" s="1"/>
  <c r="K65" i="2" s="1"/>
  <c r="G64" i="2"/>
  <c r="I64" i="2" s="1"/>
  <c r="K64" i="2" s="1"/>
  <c r="G63" i="2"/>
  <c r="I63" i="2" s="1"/>
  <c r="K63" i="2" s="1"/>
  <c r="G62" i="2"/>
  <c r="I62" i="2" s="1"/>
  <c r="K62" i="2" s="1"/>
  <c r="G61" i="2"/>
  <c r="I61" i="2" s="1"/>
  <c r="K61" i="2" s="1"/>
  <c r="G60" i="2"/>
  <c r="I60" i="2" s="1"/>
  <c r="K60" i="2" s="1"/>
  <c r="G59" i="2"/>
  <c r="K56" i="2"/>
  <c r="G91" i="2" l="1"/>
  <c r="I59" i="2"/>
  <c r="I91" i="2" l="1"/>
  <c r="K59" i="2"/>
  <c r="K91" i="2" s="1"/>
  <c r="Q38" i="29" l="1"/>
  <c r="P38" i="29"/>
  <c r="O38" i="29"/>
  <c r="M38" i="29"/>
  <c r="J38" i="29"/>
  <c r="I38" i="29"/>
  <c r="H38" i="29"/>
  <c r="G38" i="29"/>
  <c r="L37" i="29"/>
  <c r="N37" i="29" s="1"/>
  <c r="K37" i="29"/>
  <c r="L36" i="29"/>
  <c r="N36" i="29" s="1"/>
  <c r="K36" i="29"/>
  <c r="L35" i="29"/>
  <c r="N35" i="29" s="1"/>
  <c r="K35" i="29"/>
  <c r="L34" i="29"/>
  <c r="N34" i="29" s="1"/>
  <c r="K34" i="29"/>
  <c r="L33" i="29"/>
  <c r="N33" i="29" s="1"/>
  <c r="K33" i="29"/>
  <c r="L32" i="29"/>
  <c r="N32" i="29" s="1"/>
  <c r="K32" i="29"/>
  <c r="L31" i="29"/>
  <c r="N31" i="29" s="1"/>
  <c r="K31" i="29"/>
  <c r="L30" i="29"/>
  <c r="N30" i="29" s="1"/>
  <c r="K30" i="29"/>
  <c r="L29" i="29"/>
  <c r="N29" i="29" s="1"/>
  <c r="K29" i="29"/>
  <c r="L28" i="29"/>
  <c r="N28" i="29" s="1"/>
  <c r="K28" i="29"/>
  <c r="L27" i="29"/>
  <c r="N27" i="29" s="1"/>
  <c r="K27" i="29"/>
  <c r="L26" i="29"/>
  <c r="N26" i="29" s="1"/>
  <c r="K26" i="29"/>
  <c r="L25" i="29"/>
  <c r="N25" i="29" s="1"/>
  <c r="K25" i="29"/>
  <c r="L24" i="29"/>
  <c r="N24" i="29" s="1"/>
  <c r="K24" i="29"/>
  <c r="L23" i="29"/>
  <c r="N23" i="29" s="1"/>
  <c r="K23" i="29"/>
  <c r="N22" i="29"/>
  <c r="L22" i="29"/>
  <c r="K22" i="29"/>
  <c r="L21" i="29"/>
  <c r="N21" i="29" s="1"/>
  <c r="K21" i="29"/>
  <c r="L20" i="29"/>
  <c r="N20" i="29" s="1"/>
  <c r="K20" i="29"/>
  <c r="L19" i="29"/>
  <c r="N19" i="29" s="1"/>
  <c r="K19" i="29"/>
  <c r="L18" i="29"/>
  <c r="N18" i="29" s="1"/>
  <c r="K18" i="29"/>
  <c r="L17" i="29"/>
  <c r="N17" i="29" s="1"/>
  <c r="K17" i="29"/>
  <c r="L16" i="29"/>
  <c r="N16" i="29" s="1"/>
  <c r="K16" i="29"/>
  <c r="L15" i="29"/>
  <c r="N15" i="29" s="1"/>
  <c r="K15" i="29"/>
  <c r="L14" i="29"/>
  <c r="N14" i="29" s="1"/>
  <c r="K14" i="29"/>
  <c r="L13" i="29"/>
  <c r="N13" i="29" s="1"/>
  <c r="K13" i="29"/>
  <c r="L12" i="29"/>
  <c r="N12" i="29" s="1"/>
  <c r="K12" i="29"/>
  <c r="L11" i="29"/>
  <c r="N11" i="29" s="1"/>
  <c r="K11" i="29"/>
  <c r="L10" i="29"/>
  <c r="N10" i="29" s="1"/>
  <c r="K10" i="29"/>
  <c r="L9" i="29"/>
  <c r="N9" i="29" s="1"/>
  <c r="K9" i="29"/>
  <c r="L8" i="29"/>
  <c r="N8" i="29" s="1"/>
  <c r="K8" i="29"/>
  <c r="L7" i="29"/>
  <c r="K7" i="29"/>
  <c r="Q38" i="28"/>
  <c r="P38" i="28"/>
  <c r="O38" i="28"/>
  <c r="M38" i="28"/>
  <c r="J38" i="28"/>
  <c r="I38" i="28"/>
  <c r="H38" i="28"/>
  <c r="G38" i="28"/>
  <c r="L37" i="28"/>
  <c r="N37" i="28" s="1"/>
  <c r="K37" i="28"/>
  <c r="L36" i="28"/>
  <c r="N36" i="28" s="1"/>
  <c r="K36" i="28"/>
  <c r="L35" i="28"/>
  <c r="N35" i="28" s="1"/>
  <c r="K35" i="28"/>
  <c r="L34" i="28"/>
  <c r="N34" i="28" s="1"/>
  <c r="K34" i="28"/>
  <c r="L33" i="28"/>
  <c r="N33" i="28" s="1"/>
  <c r="K33" i="28"/>
  <c r="L32" i="28"/>
  <c r="N32" i="28" s="1"/>
  <c r="K32" i="28"/>
  <c r="L31" i="28"/>
  <c r="N31" i="28" s="1"/>
  <c r="K31" i="28"/>
  <c r="L30" i="28"/>
  <c r="N30" i="28" s="1"/>
  <c r="K30" i="28"/>
  <c r="N29" i="28"/>
  <c r="L29" i="28"/>
  <c r="K29" i="28"/>
  <c r="L28" i="28"/>
  <c r="N28" i="28" s="1"/>
  <c r="K28" i="28"/>
  <c r="L27" i="28"/>
  <c r="N27" i="28" s="1"/>
  <c r="K27" i="28"/>
  <c r="L26" i="28"/>
  <c r="N26" i="28" s="1"/>
  <c r="K26" i="28"/>
  <c r="L25" i="28"/>
  <c r="N25" i="28" s="1"/>
  <c r="K25" i="28"/>
  <c r="L24" i="28"/>
  <c r="N24" i="28" s="1"/>
  <c r="K24" i="28"/>
  <c r="L23" i="28"/>
  <c r="N23" i="28" s="1"/>
  <c r="K23" i="28"/>
  <c r="L22" i="28"/>
  <c r="N22" i="28" s="1"/>
  <c r="K22" i="28"/>
  <c r="L21" i="28"/>
  <c r="N21" i="28" s="1"/>
  <c r="K21" i="28"/>
  <c r="L20" i="28"/>
  <c r="N20" i="28" s="1"/>
  <c r="K20" i="28"/>
  <c r="L19" i="28"/>
  <c r="N19" i="28" s="1"/>
  <c r="K19" i="28"/>
  <c r="L18" i="28"/>
  <c r="N18" i="28" s="1"/>
  <c r="K18" i="28"/>
  <c r="L17" i="28"/>
  <c r="N17" i="28" s="1"/>
  <c r="K17" i="28"/>
  <c r="L16" i="28"/>
  <c r="N16" i="28" s="1"/>
  <c r="K16" i="28"/>
  <c r="L15" i="28"/>
  <c r="N15" i="28" s="1"/>
  <c r="K15" i="28"/>
  <c r="L14" i="28"/>
  <c r="N14" i="28" s="1"/>
  <c r="K14" i="28"/>
  <c r="L13" i="28"/>
  <c r="N13" i="28" s="1"/>
  <c r="K13" i="28"/>
  <c r="L12" i="28"/>
  <c r="N12" i="28" s="1"/>
  <c r="K12" i="28"/>
  <c r="L11" i="28"/>
  <c r="N11" i="28" s="1"/>
  <c r="K11" i="28"/>
  <c r="L10" i="28"/>
  <c r="N10" i="28" s="1"/>
  <c r="K10" i="28"/>
  <c r="L9" i="28"/>
  <c r="N9" i="28" s="1"/>
  <c r="K9" i="28"/>
  <c r="L8" i="28"/>
  <c r="N8" i="28" s="1"/>
  <c r="K8" i="28"/>
  <c r="L7" i="28"/>
  <c r="K7" i="28"/>
  <c r="Q38" i="27"/>
  <c r="P38" i="27"/>
  <c r="O38" i="27"/>
  <c r="M38" i="27"/>
  <c r="J38" i="27"/>
  <c r="I38" i="27"/>
  <c r="H38" i="27"/>
  <c r="G38" i="27"/>
  <c r="L37" i="27"/>
  <c r="N37" i="27" s="1"/>
  <c r="K37" i="27"/>
  <c r="L36" i="27"/>
  <c r="N36" i="27" s="1"/>
  <c r="K36" i="27"/>
  <c r="L35" i="27"/>
  <c r="N35" i="27" s="1"/>
  <c r="K35" i="27"/>
  <c r="L34" i="27"/>
  <c r="N34" i="27" s="1"/>
  <c r="K34" i="27"/>
  <c r="L33" i="27"/>
  <c r="N33" i="27" s="1"/>
  <c r="K33" i="27"/>
  <c r="L32" i="27"/>
  <c r="N32" i="27" s="1"/>
  <c r="K32" i="27"/>
  <c r="L31" i="27"/>
  <c r="N31" i="27" s="1"/>
  <c r="K31" i="27"/>
  <c r="L30" i="27"/>
  <c r="N30" i="27" s="1"/>
  <c r="K30" i="27"/>
  <c r="L29" i="27"/>
  <c r="N29" i="27" s="1"/>
  <c r="K29" i="27"/>
  <c r="L28" i="27"/>
  <c r="N28" i="27" s="1"/>
  <c r="K28" i="27"/>
  <c r="L27" i="27"/>
  <c r="N27" i="27" s="1"/>
  <c r="K27" i="27"/>
  <c r="L26" i="27"/>
  <c r="N26" i="27" s="1"/>
  <c r="K26" i="27"/>
  <c r="L25" i="27"/>
  <c r="N25" i="27" s="1"/>
  <c r="K25" i="27"/>
  <c r="L24" i="27"/>
  <c r="N24" i="27" s="1"/>
  <c r="K24" i="27"/>
  <c r="L23" i="27"/>
  <c r="N23" i="27" s="1"/>
  <c r="K23" i="27"/>
  <c r="L22" i="27"/>
  <c r="N22" i="27" s="1"/>
  <c r="K22" i="27"/>
  <c r="N21" i="27"/>
  <c r="L21" i="27"/>
  <c r="K21" i="27"/>
  <c r="L20" i="27"/>
  <c r="N20" i="27" s="1"/>
  <c r="K20" i="27"/>
  <c r="L19" i="27"/>
  <c r="N19" i="27" s="1"/>
  <c r="K19" i="27"/>
  <c r="L18" i="27"/>
  <c r="N18" i="27" s="1"/>
  <c r="K18" i="27"/>
  <c r="L17" i="27"/>
  <c r="N17" i="27" s="1"/>
  <c r="K17" i="27"/>
  <c r="L16" i="27"/>
  <c r="N16" i="27" s="1"/>
  <c r="K16" i="27"/>
  <c r="L15" i="27"/>
  <c r="N15" i="27" s="1"/>
  <c r="K15" i="27"/>
  <c r="L14" i="27"/>
  <c r="N14" i="27" s="1"/>
  <c r="K14" i="27"/>
  <c r="L13" i="27"/>
  <c r="N13" i="27" s="1"/>
  <c r="K13" i="27"/>
  <c r="L12" i="27"/>
  <c r="N12" i="27" s="1"/>
  <c r="K12" i="27"/>
  <c r="L11" i="27"/>
  <c r="N11" i="27" s="1"/>
  <c r="K11" i="27"/>
  <c r="L10" i="27"/>
  <c r="N10" i="27" s="1"/>
  <c r="K10" i="27"/>
  <c r="L9" i="27"/>
  <c r="N9" i="27" s="1"/>
  <c r="K9" i="27"/>
  <c r="L8" i="27"/>
  <c r="N8" i="27" s="1"/>
  <c r="K8" i="27"/>
  <c r="L7" i="27"/>
  <c r="K7" i="27"/>
  <c r="Q38" i="26"/>
  <c r="P38" i="26"/>
  <c r="O38" i="26"/>
  <c r="M38" i="26"/>
  <c r="J38" i="26"/>
  <c r="I38" i="26"/>
  <c r="H38" i="26"/>
  <c r="G38" i="26"/>
  <c r="L37" i="26"/>
  <c r="N37" i="26" s="1"/>
  <c r="K37" i="26"/>
  <c r="L36" i="26"/>
  <c r="N36" i="26" s="1"/>
  <c r="K36" i="26"/>
  <c r="L35" i="26"/>
  <c r="N35" i="26" s="1"/>
  <c r="K35" i="26"/>
  <c r="L34" i="26"/>
  <c r="N34" i="26" s="1"/>
  <c r="K34" i="26"/>
  <c r="L33" i="26"/>
  <c r="N33" i="26" s="1"/>
  <c r="K33" i="26"/>
  <c r="L32" i="26"/>
  <c r="N32" i="26" s="1"/>
  <c r="K32" i="26"/>
  <c r="L31" i="26"/>
  <c r="N31" i="26" s="1"/>
  <c r="K31" i="26"/>
  <c r="L30" i="26"/>
  <c r="N30" i="26" s="1"/>
  <c r="K30" i="26"/>
  <c r="L29" i="26"/>
  <c r="N29" i="26" s="1"/>
  <c r="K29" i="26"/>
  <c r="L28" i="26"/>
  <c r="N28" i="26" s="1"/>
  <c r="K28" i="26"/>
  <c r="L27" i="26"/>
  <c r="N27" i="26" s="1"/>
  <c r="K27" i="26"/>
  <c r="L26" i="26"/>
  <c r="N26" i="26" s="1"/>
  <c r="K26" i="26"/>
  <c r="L25" i="26"/>
  <c r="N25" i="26" s="1"/>
  <c r="K25" i="26"/>
  <c r="L24" i="26"/>
  <c r="N24" i="26" s="1"/>
  <c r="K24" i="26"/>
  <c r="L23" i="26"/>
  <c r="N23" i="26" s="1"/>
  <c r="K23" i="26"/>
  <c r="L22" i="26"/>
  <c r="N22" i="26" s="1"/>
  <c r="K22" i="26"/>
  <c r="L21" i="26"/>
  <c r="N21" i="26" s="1"/>
  <c r="K21" i="26"/>
  <c r="L20" i="26"/>
  <c r="N20" i="26" s="1"/>
  <c r="K20" i="26"/>
  <c r="L19" i="26"/>
  <c r="N19" i="26" s="1"/>
  <c r="K19" i="26"/>
  <c r="L18" i="26"/>
  <c r="N18" i="26" s="1"/>
  <c r="K18" i="26"/>
  <c r="L17" i="26"/>
  <c r="N17" i="26" s="1"/>
  <c r="K17" i="26"/>
  <c r="L16" i="26"/>
  <c r="N16" i="26" s="1"/>
  <c r="K16" i="26"/>
  <c r="L15" i="26"/>
  <c r="N15" i="26" s="1"/>
  <c r="K15" i="26"/>
  <c r="L14" i="26"/>
  <c r="N14" i="26" s="1"/>
  <c r="K14" i="26"/>
  <c r="L13" i="26"/>
  <c r="N13" i="26" s="1"/>
  <c r="K13" i="26"/>
  <c r="L12" i="26"/>
  <c r="N12" i="26" s="1"/>
  <c r="K12" i="26"/>
  <c r="L11" i="26"/>
  <c r="N11" i="26" s="1"/>
  <c r="K11" i="26"/>
  <c r="L10" i="26"/>
  <c r="N10" i="26" s="1"/>
  <c r="K10" i="26"/>
  <c r="L9" i="26"/>
  <c r="N9" i="26" s="1"/>
  <c r="K9" i="26"/>
  <c r="L8" i="26"/>
  <c r="N8" i="26" s="1"/>
  <c r="K8" i="26"/>
  <c r="L7" i="26"/>
  <c r="K7" i="26"/>
  <c r="Q38" i="25"/>
  <c r="P38" i="25"/>
  <c r="O38" i="25"/>
  <c r="M38" i="25"/>
  <c r="J38" i="25"/>
  <c r="I38" i="25"/>
  <c r="H38" i="25"/>
  <c r="G38" i="25"/>
  <c r="L37" i="25"/>
  <c r="N37" i="25" s="1"/>
  <c r="K37" i="25"/>
  <c r="L36" i="25"/>
  <c r="N36" i="25" s="1"/>
  <c r="K36" i="25"/>
  <c r="L35" i="25"/>
  <c r="N35" i="25" s="1"/>
  <c r="K35" i="25"/>
  <c r="L34" i="25"/>
  <c r="N34" i="25" s="1"/>
  <c r="K34" i="25"/>
  <c r="L33" i="25"/>
  <c r="N33" i="25" s="1"/>
  <c r="K33" i="25"/>
  <c r="L32" i="25"/>
  <c r="N32" i="25" s="1"/>
  <c r="K32" i="25"/>
  <c r="L31" i="25"/>
  <c r="N31" i="25" s="1"/>
  <c r="K31" i="25"/>
  <c r="L30" i="25"/>
  <c r="N30" i="25" s="1"/>
  <c r="K30" i="25"/>
  <c r="L29" i="25"/>
  <c r="N29" i="25" s="1"/>
  <c r="K29" i="25"/>
  <c r="L28" i="25"/>
  <c r="N28" i="25" s="1"/>
  <c r="K28" i="25"/>
  <c r="L27" i="25"/>
  <c r="N27" i="25" s="1"/>
  <c r="K27" i="25"/>
  <c r="L26" i="25"/>
  <c r="N26" i="25" s="1"/>
  <c r="K26" i="25"/>
  <c r="L25" i="25"/>
  <c r="N25" i="25" s="1"/>
  <c r="K25" i="25"/>
  <c r="L24" i="25"/>
  <c r="N24" i="25" s="1"/>
  <c r="K24" i="25"/>
  <c r="L23" i="25"/>
  <c r="N23" i="25" s="1"/>
  <c r="K23" i="25"/>
  <c r="L22" i="25"/>
  <c r="N22" i="25" s="1"/>
  <c r="K22" i="25"/>
  <c r="L21" i="25"/>
  <c r="N21" i="25" s="1"/>
  <c r="K21" i="25"/>
  <c r="L20" i="25"/>
  <c r="N20" i="25" s="1"/>
  <c r="K20" i="25"/>
  <c r="L19" i="25"/>
  <c r="N19" i="25" s="1"/>
  <c r="K19" i="25"/>
  <c r="L18" i="25"/>
  <c r="N18" i="25" s="1"/>
  <c r="K18" i="25"/>
  <c r="L17" i="25"/>
  <c r="N17" i="25" s="1"/>
  <c r="K17" i="25"/>
  <c r="L16" i="25"/>
  <c r="N16" i="25" s="1"/>
  <c r="K16" i="25"/>
  <c r="L15" i="25"/>
  <c r="N15" i="25" s="1"/>
  <c r="K15" i="25"/>
  <c r="L14" i="25"/>
  <c r="N14" i="25" s="1"/>
  <c r="K14" i="25"/>
  <c r="L13" i="25"/>
  <c r="N13" i="25" s="1"/>
  <c r="K13" i="25"/>
  <c r="L12" i="25"/>
  <c r="N12" i="25" s="1"/>
  <c r="K12" i="25"/>
  <c r="L11" i="25"/>
  <c r="N11" i="25" s="1"/>
  <c r="K11" i="25"/>
  <c r="L10" i="25"/>
  <c r="N10" i="25" s="1"/>
  <c r="K10" i="25"/>
  <c r="L9" i="25"/>
  <c r="N9" i="25" s="1"/>
  <c r="K9" i="25"/>
  <c r="L8" i="25"/>
  <c r="N8" i="25" s="1"/>
  <c r="K8" i="25"/>
  <c r="L7" i="25"/>
  <c r="K7" i="25"/>
  <c r="Q38" i="24"/>
  <c r="P38" i="24"/>
  <c r="O38" i="24"/>
  <c r="M38" i="24"/>
  <c r="J38" i="24"/>
  <c r="I38" i="24"/>
  <c r="H38" i="24"/>
  <c r="G38" i="24"/>
  <c r="L37" i="24"/>
  <c r="N37" i="24" s="1"/>
  <c r="K37" i="24"/>
  <c r="L36" i="24"/>
  <c r="N36" i="24" s="1"/>
  <c r="K36" i="24"/>
  <c r="L35" i="24"/>
  <c r="N35" i="24" s="1"/>
  <c r="K35" i="24"/>
  <c r="L34" i="24"/>
  <c r="N34" i="24" s="1"/>
  <c r="K34" i="24"/>
  <c r="L33" i="24"/>
  <c r="N33" i="24" s="1"/>
  <c r="K33" i="24"/>
  <c r="L32" i="24"/>
  <c r="N32" i="24" s="1"/>
  <c r="K32" i="24"/>
  <c r="L31" i="24"/>
  <c r="N31" i="24" s="1"/>
  <c r="K31" i="24"/>
  <c r="L30" i="24"/>
  <c r="N30" i="24" s="1"/>
  <c r="K30" i="24"/>
  <c r="L29" i="24"/>
  <c r="N29" i="24" s="1"/>
  <c r="K29" i="24"/>
  <c r="L28" i="24"/>
  <c r="N28" i="24" s="1"/>
  <c r="K28" i="24"/>
  <c r="L27" i="24"/>
  <c r="N27" i="24" s="1"/>
  <c r="K27" i="24"/>
  <c r="L26" i="24"/>
  <c r="N26" i="24" s="1"/>
  <c r="K26" i="24"/>
  <c r="L25" i="24"/>
  <c r="N25" i="24" s="1"/>
  <c r="K25" i="24"/>
  <c r="L24" i="24"/>
  <c r="N24" i="24" s="1"/>
  <c r="K24" i="24"/>
  <c r="L23" i="24"/>
  <c r="N23" i="24" s="1"/>
  <c r="K23" i="24"/>
  <c r="L22" i="24"/>
  <c r="N22" i="24" s="1"/>
  <c r="K22" i="24"/>
  <c r="L21" i="24"/>
  <c r="N21" i="24" s="1"/>
  <c r="K21" i="24"/>
  <c r="L20" i="24"/>
  <c r="N20" i="24" s="1"/>
  <c r="K20" i="24"/>
  <c r="L19" i="24"/>
  <c r="N19" i="24" s="1"/>
  <c r="K19" i="24"/>
  <c r="L18" i="24"/>
  <c r="N18" i="24" s="1"/>
  <c r="K18" i="24"/>
  <c r="L17" i="24"/>
  <c r="N17" i="24" s="1"/>
  <c r="K17" i="24"/>
  <c r="L16" i="24"/>
  <c r="N16" i="24" s="1"/>
  <c r="K16" i="24"/>
  <c r="L15" i="24"/>
  <c r="N15" i="24" s="1"/>
  <c r="K15" i="24"/>
  <c r="L14" i="24"/>
  <c r="N14" i="24" s="1"/>
  <c r="K14" i="24"/>
  <c r="L13" i="24"/>
  <c r="N13" i="24" s="1"/>
  <c r="K13" i="24"/>
  <c r="L12" i="24"/>
  <c r="N12" i="24" s="1"/>
  <c r="K12" i="24"/>
  <c r="L11" i="24"/>
  <c r="N11" i="24" s="1"/>
  <c r="K11" i="24"/>
  <c r="L10" i="24"/>
  <c r="N10" i="24" s="1"/>
  <c r="L9" i="24"/>
  <c r="N9" i="24" s="1"/>
  <c r="L8" i="24"/>
  <c r="N8" i="24" s="1"/>
  <c r="K8" i="24"/>
  <c r="L7" i="24"/>
  <c r="K7" i="24"/>
  <c r="K38" i="24" s="1"/>
  <c r="Q38" i="23"/>
  <c r="P38" i="23"/>
  <c r="O38" i="23"/>
  <c r="M38" i="23"/>
  <c r="J38" i="23"/>
  <c r="I38" i="23"/>
  <c r="H38" i="23"/>
  <c r="G38" i="23"/>
  <c r="L37" i="23"/>
  <c r="N37" i="23" s="1"/>
  <c r="K37" i="23"/>
  <c r="L36" i="23"/>
  <c r="N36" i="23" s="1"/>
  <c r="K36" i="23"/>
  <c r="L35" i="23"/>
  <c r="N35" i="23" s="1"/>
  <c r="K35" i="23"/>
  <c r="L34" i="23"/>
  <c r="N34" i="23" s="1"/>
  <c r="K34" i="23"/>
  <c r="L33" i="23"/>
  <c r="N33" i="23" s="1"/>
  <c r="K33" i="23"/>
  <c r="L32" i="23"/>
  <c r="N32" i="23" s="1"/>
  <c r="K32" i="23"/>
  <c r="L31" i="23"/>
  <c r="N31" i="23" s="1"/>
  <c r="K31" i="23"/>
  <c r="L30" i="23"/>
  <c r="N30" i="23" s="1"/>
  <c r="L29" i="23"/>
  <c r="N29" i="23" s="1"/>
  <c r="K29" i="23"/>
  <c r="L28" i="23"/>
  <c r="N28" i="23" s="1"/>
  <c r="K28" i="23"/>
  <c r="L27" i="23"/>
  <c r="N27" i="23" s="1"/>
  <c r="K27" i="23"/>
  <c r="L26" i="23"/>
  <c r="N26" i="23" s="1"/>
  <c r="K26" i="23"/>
  <c r="L25" i="23"/>
  <c r="N25" i="23" s="1"/>
  <c r="K25" i="23"/>
  <c r="L24" i="23"/>
  <c r="N24" i="23" s="1"/>
  <c r="K24" i="23"/>
  <c r="L23" i="23"/>
  <c r="N23" i="23" s="1"/>
  <c r="K23" i="23"/>
  <c r="L22" i="23"/>
  <c r="N22" i="23" s="1"/>
  <c r="K22" i="23"/>
  <c r="L21" i="23"/>
  <c r="N21" i="23" s="1"/>
  <c r="K21" i="23"/>
  <c r="L20" i="23"/>
  <c r="N20" i="23" s="1"/>
  <c r="K20" i="23"/>
  <c r="L19" i="23"/>
  <c r="N19" i="23" s="1"/>
  <c r="K19" i="23"/>
  <c r="L18" i="23"/>
  <c r="N18" i="23" s="1"/>
  <c r="K18" i="23"/>
  <c r="L17" i="23"/>
  <c r="N17" i="23" s="1"/>
  <c r="K17" i="23"/>
  <c r="L16" i="23"/>
  <c r="N16" i="23" s="1"/>
  <c r="K16" i="23"/>
  <c r="L15" i="23"/>
  <c r="N15" i="23" s="1"/>
  <c r="K15" i="23"/>
  <c r="L14" i="23"/>
  <c r="N14" i="23" s="1"/>
  <c r="K14" i="23"/>
  <c r="L13" i="23"/>
  <c r="N13" i="23" s="1"/>
  <c r="K13" i="23"/>
  <c r="L12" i="23"/>
  <c r="N12" i="23" s="1"/>
  <c r="K12" i="23"/>
  <c r="L11" i="23"/>
  <c r="N11" i="23" s="1"/>
  <c r="K11" i="23"/>
  <c r="L10" i="23"/>
  <c r="N10" i="23" s="1"/>
  <c r="L9" i="23"/>
  <c r="N9" i="23" s="1"/>
  <c r="K9" i="23"/>
  <c r="L8" i="23"/>
  <c r="N8" i="23" s="1"/>
  <c r="K8" i="23"/>
  <c r="L7" i="23"/>
  <c r="K7" i="23"/>
  <c r="Q38" i="22"/>
  <c r="P38" i="22"/>
  <c r="O38" i="22"/>
  <c r="M38" i="22"/>
  <c r="J38" i="22"/>
  <c r="I38" i="22"/>
  <c r="H38" i="22"/>
  <c r="G38" i="22"/>
  <c r="L37" i="22"/>
  <c r="N37" i="22" s="1"/>
  <c r="K37" i="22"/>
  <c r="L36" i="22"/>
  <c r="N36" i="22" s="1"/>
  <c r="K36" i="22"/>
  <c r="L35" i="22"/>
  <c r="N35" i="22" s="1"/>
  <c r="K35" i="22"/>
  <c r="L34" i="22"/>
  <c r="N34" i="22" s="1"/>
  <c r="K34" i="22"/>
  <c r="L33" i="22"/>
  <c r="N33" i="22" s="1"/>
  <c r="K33" i="22"/>
  <c r="L32" i="22"/>
  <c r="N32" i="22" s="1"/>
  <c r="K32" i="22"/>
  <c r="L31" i="22"/>
  <c r="N31" i="22" s="1"/>
  <c r="K31" i="22"/>
  <c r="L30" i="22"/>
  <c r="N30" i="22" s="1"/>
  <c r="K30" i="22"/>
  <c r="L29" i="22"/>
  <c r="N29" i="22" s="1"/>
  <c r="K29" i="22"/>
  <c r="L28" i="22"/>
  <c r="N28" i="22" s="1"/>
  <c r="K28" i="22"/>
  <c r="L27" i="22"/>
  <c r="N27" i="22" s="1"/>
  <c r="K27" i="22"/>
  <c r="L26" i="22"/>
  <c r="N26" i="22" s="1"/>
  <c r="K26" i="22"/>
  <c r="L25" i="22"/>
  <c r="N25" i="22" s="1"/>
  <c r="K25" i="22"/>
  <c r="L24" i="22"/>
  <c r="N24" i="22" s="1"/>
  <c r="K24" i="22"/>
  <c r="L23" i="22"/>
  <c r="N23" i="22" s="1"/>
  <c r="K23" i="22"/>
  <c r="L22" i="22"/>
  <c r="N22" i="22" s="1"/>
  <c r="K22" i="22"/>
  <c r="L21" i="22"/>
  <c r="N21" i="22" s="1"/>
  <c r="K21" i="22"/>
  <c r="L20" i="22"/>
  <c r="N20" i="22" s="1"/>
  <c r="K20" i="22"/>
  <c r="L19" i="22"/>
  <c r="N19" i="22" s="1"/>
  <c r="K19" i="22"/>
  <c r="L18" i="22"/>
  <c r="N18" i="22" s="1"/>
  <c r="K18" i="22"/>
  <c r="L17" i="22"/>
  <c r="N17" i="22" s="1"/>
  <c r="K17" i="22"/>
  <c r="L16" i="22"/>
  <c r="N16" i="22" s="1"/>
  <c r="K16" i="22"/>
  <c r="L15" i="22"/>
  <c r="N15" i="22" s="1"/>
  <c r="K15" i="22"/>
  <c r="L14" i="22"/>
  <c r="N14" i="22" s="1"/>
  <c r="K14" i="22"/>
  <c r="L13" i="22"/>
  <c r="N13" i="22" s="1"/>
  <c r="K13" i="22"/>
  <c r="L12" i="22"/>
  <c r="N12" i="22" s="1"/>
  <c r="K12" i="22"/>
  <c r="L11" i="22"/>
  <c r="N11" i="22" s="1"/>
  <c r="K11" i="22"/>
  <c r="L10" i="22"/>
  <c r="N10" i="22" s="1"/>
  <c r="L9" i="22"/>
  <c r="N9" i="22" s="1"/>
  <c r="L8" i="22"/>
  <c r="N8" i="22" s="1"/>
  <c r="K8" i="22"/>
  <c r="L7" i="22"/>
  <c r="K7" i="22"/>
  <c r="K38" i="22" s="1"/>
  <c r="Q38" i="21"/>
  <c r="P38" i="21"/>
  <c r="O38" i="21"/>
  <c r="M38" i="21"/>
  <c r="J38" i="21"/>
  <c r="I38" i="21"/>
  <c r="H38" i="21"/>
  <c r="G38" i="21"/>
  <c r="L37" i="21"/>
  <c r="N37" i="21" s="1"/>
  <c r="K37" i="21"/>
  <c r="L36" i="21"/>
  <c r="N36" i="21" s="1"/>
  <c r="K36" i="21"/>
  <c r="L35" i="21"/>
  <c r="N35" i="21" s="1"/>
  <c r="K35" i="21"/>
  <c r="L34" i="21"/>
  <c r="N34" i="21" s="1"/>
  <c r="K34" i="21"/>
  <c r="L33" i="21"/>
  <c r="N33" i="21" s="1"/>
  <c r="K33" i="21"/>
  <c r="L32" i="21"/>
  <c r="N32" i="21" s="1"/>
  <c r="K32" i="21"/>
  <c r="L31" i="21"/>
  <c r="N31" i="21" s="1"/>
  <c r="K31" i="21"/>
  <c r="L30" i="21"/>
  <c r="N30" i="21" s="1"/>
  <c r="L29" i="21"/>
  <c r="N29" i="21" s="1"/>
  <c r="K29" i="21"/>
  <c r="L28" i="21"/>
  <c r="N28" i="21" s="1"/>
  <c r="K28" i="21"/>
  <c r="L27" i="21"/>
  <c r="N27" i="21" s="1"/>
  <c r="K27" i="21"/>
  <c r="L26" i="21"/>
  <c r="N26" i="21" s="1"/>
  <c r="K26" i="21"/>
  <c r="L25" i="21"/>
  <c r="N25" i="21" s="1"/>
  <c r="K25" i="21"/>
  <c r="L24" i="21"/>
  <c r="N24" i="21" s="1"/>
  <c r="K24" i="21"/>
  <c r="L23" i="21"/>
  <c r="N23" i="21" s="1"/>
  <c r="K23" i="21"/>
  <c r="L22" i="21"/>
  <c r="N22" i="21" s="1"/>
  <c r="K22" i="21"/>
  <c r="L21" i="21"/>
  <c r="N21" i="21" s="1"/>
  <c r="K21" i="21"/>
  <c r="L20" i="21"/>
  <c r="N20" i="21" s="1"/>
  <c r="K20" i="21"/>
  <c r="L19" i="21"/>
  <c r="N19" i="21" s="1"/>
  <c r="K19" i="21"/>
  <c r="L18" i="21"/>
  <c r="N18" i="21" s="1"/>
  <c r="K18" i="21"/>
  <c r="L17" i="21"/>
  <c r="N17" i="21" s="1"/>
  <c r="K17" i="21"/>
  <c r="L16" i="21"/>
  <c r="N16" i="21" s="1"/>
  <c r="K16" i="21"/>
  <c r="L15" i="21"/>
  <c r="N15" i="21" s="1"/>
  <c r="K15" i="21"/>
  <c r="L14" i="21"/>
  <c r="N14" i="21" s="1"/>
  <c r="K14" i="21"/>
  <c r="L13" i="21"/>
  <c r="N13" i="21" s="1"/>
  <c r="K13" i="21"/>
  <c r="L12" i="21"/>
  <c r="N12" i="21" s="1"/>
  <c r="K12" i="21"/>
  <c r="L11" i="21"/>
  <c r="N11" i="21" s="1"/>
  <c r="K11" i="21"/>
  <c r="L10" i="21"/>
  <c r="N10" i="21" s="1"/>
  <c r="L9" i="21"/>
  <c r="N9" i="21" s="1"/>
  <c r="L8" i="21"/>
  <c r="N8" i="21" s="1"/>
  <c r="K8" i="21"/>
  <c r="L7" i="21"/>
  <c r="K7" i="21"/>
  <c r="Q38" i="20"/>
  <c r="P38" i="20"/>
  <c r="O38" i="20"/>
  <c r="M38" i="20"/>
  <c r="J38" i="20"/>
  <c r="I38" i="20"/>
  <c r="H38" i="20"/>
  <c r="G38" i="20"/>
  <c r="L37" i="20"/>
  <c r="N37" i="20" s="1"/>
  <c r="K37" i="20"/>
  <c r="L36" i="20"/>
  <c r="N36" i="20" s="1"/>
  <c r="K36" i="20"/>
  <c r="L35" i="20"/>
  <c r="N35" i="20" s="1"/>
  <c r="K35" i="20"/>
  <c r="L34" i="20"/>
  <c r="N34" i="20" s="1"/>
  <c r="K34" i="20"/>
  <c r="L33" i="20"/>
  <c r="N33" i="20" s="1"/>
  <c r="K33" i="20"/>
  <c r="L32" i="20"/>
  <c r="N32" i="20" s="1"/>
  <c r="K32" i="20"/>
  <c r="L31" i="20"/>
  <c r="N31" i="20" s="1"/>
  <c r="K31" i="20"/>
  <c r="L30" i="20"/>
  <c r="N30" i="20" s="1"/>
  <c r="K30" i="20"/>
  <c r="L29" i="20"/>
  <c r="N29" i="20" s="1"/>
  <c r="K29" i="20"/>
  <c r="L28" i="20"/>
  <c r="N28" i="20" s="1"/>
  <c r="K28" i="20"/>
  <c r="L27" i="20"/>
  <c r="N27" i="20" s="1"/>
  <c r="K27" i="20"/>
  <c r="L26" i="20"/>
  <c r="N26" i="20" s="1"/>
  <c r="K26" i="20"/>
  <c r="L25" i="20"/>
  <c r="N25" i="20" s="1"/>
  <c r="K25" i="20"/>
  <c r="L24" i="20"/>
  <c r="N24" i="20" s="1"/>
  <c r="K24" i="20"/>
  <c r="L23" i="20"/>
  <c r="N23" i="20" s="1"/>
  <c r="K23" i="20"/>
  <c r="L22" i="20"/>
  <c r="N22" i="20" s="1"/>
  <c r="K22" i="20"/>
  <c r="L21" i="20"/>
  <c r="N21" i="20" s="1"/>
  <c r="K21" i="20"/>
  <c r="L20" i="20"/>
  <c r="N20" i="20" s="1"/>
  <c r="K20" i="20"/>
  <c r="L19" i="20"/>
  <c r="N19" i="20" s="1"/>
  <c r="K19" i="20"/>
  <c r="L18" i="20"/>
  <c r="N18" i="20" s="1"/>
  <c r="K18" i="20"/>
  <c r="L17" i="20"/>
  <c r="N17" i="20" s="1"/>
  <c r="K17" i="20"/>
  <c r="L16" i="20"/>
  <c r="N16" i="20" s="1"/>
  <c r="K16" i="20"/>
  <c r="L15" i="20"/>
  <c r="N15" i="20" s="1"/>
  <c r="K15" i="20"/>
  <c r="L14" i="20"/>
  <c r="N14" i="20" s="1"/>
  <c r="K14" i="20"/>
  <c r="L13" i="20"/>
  <c r="N13" i="20" s="1"/>
  <c r="K13" i="20"/>
  <c r="L12" i="20"/>
  <c r="N12" i="20" s="1"/>
  <c r="K12" i="20"/>
  <c r="L11" i="20"/>
  <c r="N11" i="20" s="1"/>
  <c r="K11" i="20"/>
  <c r="L10" i="20"/>
  <c r="N10" i="20" s="1"/>
  <c r="K10" i="20"/>
  <c r="L9" i="20"/>
  <c r="N9" i="20" s="1"/>
  <c r="L8" i="20"/>
  <c r="K8" i="20"/>
  <c r="L7" i="20"/>
  <c r="N7" i="20" s="1"/>
  <c r="K7" i="20"/>
  <c r="Q38" i="19"/>
  <c r="P38" i="19"/>
  <c r="O38" i="19"/>
  <c r="M38" i="19"/>
  <c r="J38" i="19"/>
  <c r="I38" i="19"/>
  <c r="H38" i="19"/>
  <c r="G38" i="19"/>
  <c r="L37" i="19"/>
  <c r="N37" i="19" s="1"/>
  <c r="K37" i="19"/>
  <c r="L36" i="19"/>
  <c r="N36" i="19" s="1"/>
  <c r="K36" i="19"/>
  <c r="L35" i="19"/>
  <c r="N35" i="19" s="1"/>
  <c r="K35" i="19"/>
  <c r="L34" i="19"/>
  <c r="N34" i="19" s="1"/>
  <c r="K34" i="19"/>
  <c r="L33" i="19"/>
  <c r="N33" i="19" s="1"/>
  <c r="K33" i="19"/>
  <c r="L32" i="19"/>
  <c r="N32" i="19" s="1"/>
  <c r="K32" i="19"/>
  <c r="L31" i="19"/>
  <c r="N31" i="19" s="1"/>
  <c r="K31" i="19"/>
  <c r="L30" i="19"/>
  <c r="N30" i="19" s="1"/>
  <c r="K30" i="19"/>
  <c r="L29" i="19"/>
  <c r="N29" i="19" s="1"/>
  <c r="K29" i="19"/>
  <c r="L28" i="19"/>
  <c r="N28" i="19" s="1"/>
  <c r="K28" i="19"/>
  <c r="L27" i="19"/>
  <c r="N27" i="19" s="1"/>
  <c r="K27" i="19"/>
  <c r="L26" i="19"/>
  <c r="N26" i="19" s="1"/>
  <c r="K26" i="19"/>
  <c r="L25" i="19"/>
  <c r="N25" i="19" s="1"/>
  <c r="K25" i="19"/>
  <c r="L24" i="19"/>
  <c r="N24" i="19" s="1"/>
  <c r="K24" i="19"/>
  <c r="L23" i="19"/>
  <c r="N23" i="19" s="1"/>
  <c r="K23" i="19"/>
  <c r="L22" i="19"/>
  <c r="N22" i="19" s="1"/>
  <c r="K22" i="19"/>
  <c r="L21" i="19"/>
  <c r="N21" i="19" s="1"/>
  <c r="K21" i="19"/>
  <c r="L20" i="19"/>
  <c r="N20" i="19" s="1"/>
  <c r="K20" i="19"/>
  <c r="L19" i="19"/>
  <c r="N19" i="19" s="1"/>
  <c r="K19" i="19"/>
  <c r="L18" i="19"/>
  <c r="N18" i="19" s="1"/>
  <c r="K18" i="19"/>
  <c r="L17" i="19"/>
  <c r="N17" i="19" s="1"/>
  <c r="K17" i="19"/>
  <c r="L16" i="19"/>
  <c r="N16" i="19" s="1"/>
  <c r="K16" i="19"/>
  <c r="L15" i="19"/>
  <c r="N15" i="19" s="1"/>
  <c r="K15" i="19"/>
  <c r="L14" i="19"/>
  <c r="N14" i="19" s="1"/>
  <c r="K14" i="19"/>
  <c r="L13" i="19"/>
  <c r="N13" i="19" s="1"/>
  <c r="K13" i="19"/>
  <c r="L12" i="19"/>
  <c r="N12" i="19" s="1"/>
  <c r="K12" i="19"/>
  <c r="L11" i="19"/>
  <c r="N11" i="19" s="1"/>
  <c r="K11" i="19"/>
  <c r="L10" i="19"/>
  <c r="N10" i="19" s="1"/>
  <c r="K10" i="19"/>
  <c r="L9" i="19"/>
  <c r="N9" i="19" s="1"/>
  <c r="L8" i="19"/>
  <c r="N8" i="19" s="1"/>
  <c r="K8" i="19"/>
  <c r="L7" i="19"/>
  <c r="K7" i="19"/>
  <c r="L37" i="18"/>
  <c r="L36" i="18"/>
  <c r="L35" i="18"/>
  <c r="L34" i="18"/>
  <c r="L33" i="18"/>
  <c r="L32" i="18"/>
  <c r="L31" i="18"/>
  <c r="L30" i="18"/>
  <c r="L29" i="18"/>
  <c r="L28" i="18"/>
  <c r="L27" i="18"/>
  <c r="L26" i="18"/>
  <c r="L25" i="18"/>
  <c r="L24" i="18"/>
  <c r="L23" i="18"/>
  <c r="L22" i="18"/>
  <c r="L21" i="18"/>
  <c r="L20" i="18"/>
  <c r="L19" i="18"/>
  <c r="L18" i="18"/>
  <c r="L17" i="18"/>
  <c r="L16" i="18"/>
  <c r="L15" i="18"/>
  <c r="L14" i="18"/>
  <c r="L13" i="18"/>
  <c r="L12" i="18"/>
  <c r="L11" i="18"/>
  <c r="L10" i="18"/>
  <c r="L9" i="18"/>
  <c r="L8" i="18"/>
  <c r="L7" i="18"/>
  <c r="K37" i="18"/>
  <c r="K36" i="18"/>
  <c r="K35" i="18"/>
  <c r="K34" i="18"/>
  <c r="K33" i="18"/>
  <c r="K32" i="18"/>
  <c r="K31" i="18"/>
  <c r="K30" i="18"/>
  <c r="K29" i="18"/>
  <c r="K28" i="18"/>
  <c r="K27" i="18"/>
  <c r="K26" i="18"/>
  <c r="K25" i="18"/>
  <c r="K24" i="18"/>
  <c r="K23" i="18"/>
  <c r="K22" i="18"/>
  <c r="K21" i="18"/>
  <c r="K20" i="18"/>
  <c r="K19" i="18"/>
  <c r="K18" i="18"/>
  <c r="K17" i="18"/>
  <c r="K16" i="18"/>
  <c r="K15" i="18"/>
  <c r="K14" i="18"/>
  <c r="K13" i="18"/>
  <c r="K12" i="18"/>
  <c r="K11" i="18"/>
  <c r="K9" i="18"/>
  <c r="K8" i="18"/>
  <c r="K7" i="18"/>
  <c r="L38" i="29" l="1"/>
  <c r="L38" i="27"/>
  <c r="L38" i="21"/>
  <c r="L38" i="19"/>
  <c r="L38" i="23"/>
  <c r="K38" i="20"/>
  <c r="E10" i="30" s="1"/>
  <c r="L38" i="25"/>
  <c r="K38" i="26"/>
  <c r="K38" i="28"/>
  <c r="K38" i="19"/>
  <c r="K38" i="21"/>
  <c r="L38" i="22"/>
  <c r="K38" i="23"/>
  <c r="L38" i="24"/>
  <c r="K38" i="25"/>
  <c r="L38" i="26"/>
  <c r="K38" i="27"/>
  <c r="L38" i="28"/>
  <c r="K38" i="29"/>
  <c r="L38" i="20"/>
  <c r="N7" i="29"/>
  <c r="N38" i="29" s="1"/>
  <c r="N7" i="28"/>
  <c r="N38" i="28" s="1"/>
  <c r="N7" i="27"/>
  <c r="N38" i="27" s="1"/>
  <c r="N7" i="26"/>
  <c r="N38" i="26" s="1"/>
  <c r="N7" i="25"/>
  <c r="N38" i="25" s="1"/>
  <c r="N7" i="24"/>
  <c r="N38" i="24" s="1"/>
  <c r="N7" i="23"/>
  <c r="N38" i="23" s="1"/>
  <c r="N7" i="22"/>
  <c r="N38" i="22" s="1"/>
  <c r="N7" i="21"/>
  <c r="N38" i="21" s="1"/>
  <c r="N8" i="20"/>
  <c r="N38" i="20" s="1"/>
  <c r="N7" i="19"/>
  <c r="N38" i="19" s="1"/>
  <c r="N37" i="18"/>
  <c r="N36" i="18"/>
  <c r="N35" i="18"/>
  <c r="N34" i="18"/>
  <c r="N33" i="18"/>
  <c r="N32" i="18"/>
  <c r="N31" i="18"/>
  <c r="N30" i="18"/>
  <c r="N29" i="18"/>
  <c r="N28" i="18"/>
  <c r="N27" i="18"/>
  <c r="N26" i="18"/>
  <c r="N25" i="18"/>
  <c r="N24" i="18"/>
  <c r="N23" i="18"/>
  <c r="N22" i="18"/>
  <c r="N21" i="18"/>
  <c r="N20" i="18"/>
  <c r="N19" i="18"/>
  <c r="N18" i="18"/>
  <c r="N17" i="18"/>
  <c r="N16" i="18"/>
  <c r="N15" i="18"/>
  <c r="N14" i="18"/>
  <c r="N13" i="18"/>
  <c r="N12" i="18"/>
  <c r="N11" i="18"/>
  <c r="N10" i="18"/>
  <c r="N9" i="18"/>
  <c r="N8" i="18"/>
  <c r="N7" i="18"/>
  <c r="AH168" i="15"/>
  <c r="AH174" i="15" s="1"/>
  <c r="AG168" i="15"/>
  <c r="AG174" i="15" s="1"/>
  <c r="AF168" i="15"/>
  <c r="AE168" i="15"/>
  <c r="AE174" i="15" s="1"/>
  <c r="AD168" i="15"/>
  <c r="AC168" i="15"/>
  <c r="AC174" i="15" s="1"/>
  <c r="AB168" i="15"/>
  <c r="AA168" i="15"/>
  <c r="AA174" i="15" s="1"/>
  <c r="Z168" i="15"/>
  <c r="Z174" i="15" s="1"/>
  <c r="Y168" i="15"/>
  <c r="Y174" i="15" s="1"/>
  <c r="X168" i="15"/>
  <c r="W168" i="15"/>
  <c r="W174" i="15" s="1"/>
  <c r="V168" i="15"/>
  <c r="U168" i="15"/>
  <c r="U174" i="15" s="1"/>
  <c r="T168" i="15"/>
  <c r="S168" i="15"/>
  <c r="S174" i="15" s="1"/>
  <c r="R168" i="15"/>
  <c r="R174" i="15" s="1"/>
  <c r="Q168" i="15"/>
  <c r="Q174" i="15" s="1"/>
  <c r="P168" i="15"/>
  <c r="O168" i="15"/>
  <c r="O174" i="15" s="1"/>
  <c r="N168" i="15"/>
  <c r="M168" i="15"/>
  <c r="M174" i="15" s="1"/>
  <c r="L168" i="15"/>
  <c r="K168" i="15"/>
  <c r="K174" i="15" s="1"/>
  <c r="J168" i="15"/>
  <c r="J174" i="15" s="1"/>
  <c r="I168" i="15"/>
  <c r="I174" i="15" s="1"/>
  <c r="H168" i="15"/>
  <c r="G168" i="15"/>
  <c r="G174" i="15" s="1"/>
  <c r="F168" i="15"/>
  <c r="E168" i="15"/>
  <c r="E174" i="15" s="1"/>
  <c r="D168" i="15"/>
  <c r="AH167" i="15"/>
  <c r="AH173" i="15" s="1"/>
  <c r="AG167" i="15"/>
  <c r="AG173" i="15" s="1"/>
  <c r="AF167" i="15"/>
  <c r="AE167" i="15"/>
  <c r="AE173" i="15" s="1"/>
  <c r="AD167" i="15"/>
  <c r="AC167" i="15"/>
  <c r="AC173" i="15" s="1"/>
  <c r="AB167" i="15"/>
  <c r="AA167" i="15"/>
  <c r="AA173" i="15" s="1"/>
  <c r="Z167" i="15"/>
  <c r="Z173" i="15" s="1"/>
  <c r="Y167" i="15"/>
  <c r="Y173" i="15" s="1"/>
  <c r="X167" i="15"/>
  <c r="W167" i="15"/>
  <c r="V167" i="15"/>
  <c r="V173" i="15" s="1"/>
  <c r="U167" i="15"/>
  <c r="U173" i="15" s="1"/>
  <c r="T167" i="15"/>
  <c r="S167" i="15"/>
  <c r="R167" i="15"/>
  <c r="R173" i="15" s="1"/>
  <c r="Q167" i="15"/>
  <c r="Q173" i="15" s="1"/>
  <c r="P167" i="15"/>
  <c r="O167" i="15"/>
  <c r="O173" i="15" s="1"/>
  <c r="N167" i="15"/>
  <c r="M167" i="15"/>
  <c r="M173" i="15" s="1"/>
  <c r="L167" i="15"/>
  <c r="K167" i="15"/>
  <c r="K173" i="15" s="1"/>
  <c r="J167" i="15"/>
  <c r="J173" i="15" s="1"/>
  <c r="I167" i="15"/>
  <c r="I173" i="15" s="1"/>
  <c r="H167" i="15"/>
  <c r="G167" i="15"/>
  <c r="G173" i="15" s="1"/>
  <c r="F167" i="15"/>
  <c r="E167" i="15"/>
  <c r="E173" i="15" s="1"/>
  <c r="D167" i="15"/>
  <c r="AH166" i="15"/>
  <c r="AH172" i="15" s="1"/>
  <c r="AG166" i="15"/>
  <c r="AF166" i="15"/>
  <c r="AE166" i="15"/>
  <c r="AE172" i="15" s="1"/>
  <c r="AD166" i="15"/>
  <c r="AD172" i="15" s="1"/>
  <c r="AC166" i="15"/>
  <c r="AB166" i="15"/>
  <c r="AA166" i="15"/>
  <c r="AA172" i="15" s="1"/>
  <c r="Z166" i="15"/>
  <c r="Z172" i="15" s="1"/>
  <c r="Y166" i="15"/>
  <c r="X166" i="15"/>
  <c r="W166" i="15"/>
  <c r="V166" i="15"/>
  <c r="V172" i="15" s="1"/>
  <c r="U166" i="15"/>
  <c r="T166" i="15"/>
  <c r="T172" i="15" s="1"/>
  <c r="S166" i="15"/>
  <c r="R166" i="15"/>
  <c r="Q166" i="15"/>
  <c r="P166" i="15"/>
  <c r="P172" i="15" s="1"/>
  <c r="O166" i="15"/>
  <c r="O172" i="15" s="1"/>
  <c r="N166" i="15"/>
  <c r="M166" i="15"/>
  <c r="L166" i="15"/>
  <c r="K166" i="15"/>
  <c r="K172" i="15" s="1"/>
  <c r="J166" i="15"/>
  <c r="J172" i="15" s="1"/>
  <c r="I166" i="15"/>
  <c r="H166" i="15"/>
  <c r="G166" i="15"/>
  <c r="F166" i="15"/>
  <c r="F172" i="15" s="1"/>
  <c r="E166" i="15"/>
  <c r="D166" i="15"/>
  <c r="D172" i="15" s="1"/>
  <c r="AH165" i="15"/>
  <c r="AG165" i="15"/>
  <c r="AF165" i="15"/>
  <c r="AE165" i="15"/>
  <c r="AD165" i="15"/>
  <c r="AC165" i="15"/>
  <c r="AB165" i="15"/>
  <c r="AA165" i="15"/>
  <c r="Z165" i="15"/>
  <c r="Y165" i="15"/>
  <c r="X165" i="15"/>
  <c r="W165" i="15"/>
  <c r="V165" i="15"/>
  <c r="U165" i="15"/>
  <c r="T165" i="15"/>
  <c r="S165" i="15"/>
  <c r="R165" i="15"/>
  <c r="Q165" i="15"/>
  <c r="P165" i="15"/>
  <c r="O165" i="15"/>
  <c r="N165" i="15"/>
  <c r="M165" i="15"/>
  <c r="L165" i="15"/>
  <c r="K165" i="15"/>
  <c r="J165" i="15"/>
  <c r="I165" i="15"/>
  <c r="H165" i="15"/>
  <c r="G165" i="15"/>
  <c r="F165" i="15"/>
  <c r="E165" i="15"/>
  <c r="D165" i="15"/>
  <c r="AI164" i="15"/>
  <c r="AI163" i="15"/>
  <c r="AI605" i="33" s="1"/>
  <c r="AI162" i="15"/>
  <c r="AH161" i="15"/>
  <c r="AG161" i="15"/>
  <c r="AF161" i="15"/>
  <c r="AE161" i="15"/>
  <c r="AD161" i="15"/>
  <c r="AC161" i="15"/>
  <c r="AB161" i="15"/>
  <c r="AA161" i="15"/>
  <c r="Z161" i="15"/>
  <c r="Y161" i="15"/>
  <c r="X161" i="15"/>
  <c r="W161" i="15"/>
  <c r="V161" i="15"/>
  <c r="U161" i="15"/>
  <c r="T161" i="15"/>
  <c r="S161" i="15"/>
  <c r="R161" i="15"/>
  <c r="Q161" i="15"/>
  <c r="P161" i="15"/>
  <c r="O161" i="15"/>
  <c r="N161" i="15"/>
  <c r="M161" i="15"/>
  <c r="L161" i="15"/>
  <c r="K161" i="15"/>
  <c r="J161" i="15"/>
  <c r="I161" i="15"/>
  <c r="H161" i="15"/>
  <c r="G161" i="15"/>
  <c r="F161" i="15"/>
  <c r="E161" i="15"/>
  <c r="D161" i="15"/>
  <c r="AI160" i="15"/>
  <c r="AI159" i="15"/>
  <c r="AI158" i="15"/>
  <c r="AH157" i="15"/>
  <c r="AG157" i="15"/>
  <c r="AF157" i="15"/>
  <c r="AE157" i="15"/>
  <c r="AD157" i="15"/>
  <c r="AC157" i="15"/>
  <c r="AB157" i="15"/>
  <c r="AA157" i="15"/>
  <c r="Z157" i="15"/>
  <c r="Y157" i="15"/>
  <c r="X157" i="15"/>
  <c r="W157" i="15"/>
  <c r="V157" i="15"/>
  <c r="U157" i="15"/>
  <c r="T157" i="15"/>
  <c r="S157" i="15"/>
  <c r="R157" i="15"/>
  <c r="Q157" i="15"/>
  <c r="P157" i="15"/>
  <c r="O157" i="15"/>
  <c r="N157" i="15"/>
  <c r="M157" i="15"/>
  <c r="L157" i="15"/>
  <c r="K157" i="15"/>
  <c r="J157" i="15"/>
  <c r="I157" i="15"/>
  <c r="H157" i="15"/>
  <c r="G157" i="15"/>
  <c r="F157" i="15"/>
  <c r="E157" i="15"/>
  <c r="D157" i="15"/>
  <c r="AI156" i="15"/>
  <c r="AI155" i="15"/>
  <c r="AI603" i="33" s="1"/>
  <c r="AI154" i="15"/>
  <c r="AH153" i="15"/>
  <c r="AG153" i="15"/>
  <c r="AF153" i="15"/>
  <c r="AE153" i="15"/>
  <c r="AD153" i="15"/>
  <c r="AC153" i="15"/>
  <c r="AB153" i="15"/>
  <c r="AA153" i="15"/>
  <c r="Z153" i="15"/>
  <c r="Y153" i="15"/>
  <c r="X153" i="15"/>
  <c r="W153" i="15"/>
  <c r="V153" i="15"/>
  <c r="U153" i="15"/>
  <c r="T153" i="15"/>
  <c r="S153" i="15"/>
  <c r="R153" i="15"/>
  <c r="Q153" i="15"/>
  <c r="P153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AI152" i="15"/>
  <c r="AI151" i="15"/>
  <c r="AI150" i="15"/>
  <c r="AH149" i="15"/>
  <c r="AG149" i="15"/>
  <c r="AF149" i="15"/>
  <c r="AE149" i="15"/>
  <c r="AD149" i="15"/>
  <c r="AC149" i="15"/>
  <c r="AB149" i="15"/>
  <c r="AA149" i="15"/>
  <c r="Z149" i="15"/>
  <c r="Y149" i="15"/>
  <c r="X149" i="15"/>
  <c r="W149" i="15"/>
  <c r="V149" i="15"/>
  <c r="U149" i="15"/>
  <c r="T149" i="15"/>
  <c r="S149" i="15"/>
  <c r="R149" i="15"/>
  <c r="Q149" i="15"/>
  <c r="P149" i="15"/>
  <c r="O149" i="15"/>
  <c r="N149" i="15"/>
  <c r="M149" i="15"/>
  <c r="L149" i="15"/>
  <c r="K149" i="15"/>
  <c r="J149" i="15"/>
  <c r="I149" i="15"/>
  <c r="H149" i="15"/>
  <c r="G149" i="15"/>
  <c r="F149" i="15"/>
  <c r="E149" i="15"/>
  <c r="D149" i="15"/>
  <c r="AI148" i="15"/>
  <c r="AI147" i="15"/>
  <c r="AI601" i="33" s="1"/>
  <c r="AI146" i="15"/>
  <c r="AH145" i="15"/>
  <c r="AG145" i="15"/>
  <c r="AF145" i="15"/>
  <c r="AE145" i="15"/>
  <c r="AD145" i="15"/>
  <c r="AC145" i="15"/>
  <c r="AB145" i="15"/>
  <c r="AA145" i="15"/>
  <c r="Z145" i="15"/>
  <c r="Y145" i="15"/>
  <c r="X145" i="15"/>
  <c r="W145" i="15"/>
  <c r="V145" i="15"/>
  <c r="U145" i="15"/>
  <c r="T145" i="15"/>
  <c r="S145" i="15"/>
  <c r="R145" i="15"/>
  <c r="Q145" i="15"/>
  <c r="P145" i="15"/>
  <c r="O145" i="15"/>
  <c r="N145" i="15"/>
  <c r="M145" i="15"/>
  <c r="L145" i="15"/>
  <c r="K145" i="15"/>
  <c r="J145" i="15"/>
  <c r="I145" i="15"/>
  <c r="H145" i="15"/>
  <c r="G145" i="15"/>
  <c r="F145" i="15"/>
  <c r="E145" i="15"/>
  <c r="D145" i="15"/>
  <c r="AI144" i="15"/>
  <c r="AI143" i="15"/>
  <c r="AI142" i="15"/>
  <c r="AH141" i="15"/>
  <c r="AG141" i="15"/>
  <c r="AF141" i="15"/>
  <c r="AE141" i="15"/>
  <c r="AD141" i="15"/>
  <c r="AC141" i="15"/>
  <c r="AB141" i="15"/>
  <c r="AA141" i="15"/>
  <c r="Z141" i="15"/>
  <c r="Y141" i="15"/>
  <c r="X141" i="15"/>
  <c r="W141" i="15"/>
  <c r="V141" i="15"/>
  <c r="U141" i="15"/>
  <c r="T141" i="15"/>
  <c r="S141" i="15"/>
  <c r="R141" i="15"/>
  <c r="Q141" i="15"/>
  <c r="P141" i="15"/>
  <c r="O141" i="15"/>
  <c r="N141" i="15"/>
  <c r="M141" i="15"/>
  <c r="L141" i="15"/>
  <c r="K141" i="15"/>
  <c r="J141" i="15"/>
  <c r="I141" i="15"/>
  <c r="H141" i="15"/>
  <c r="G141" i="15"/>
  <c r="F141" i="15"/>
  <c r="E141" i="15"/>
  <c r="D141" i="15"/>
  <c r="AI140" i="15"/>
  <c r="AI139" i="15"/>
  <c r="AI599" i="33" s="1"/>
  <c r="AI138" i="15"/>
  <c r="AH137" i="15"/>
  <c r="AG137" i="15"/>
  <c r="AF137" i="15"/>
  <c r="AE137" i="15"/>
  <c r="AD137" i="15"/>
  <c r="AC137" i="15"/>
  <c r="AB137" i="15"/>
  <c r="AA137" i="15"/>
  <c r="Z137" i="15"/>
  <c r="Y137" i="15"/>
  <c r="X137" i="15"/>
  <c r="W137" i="15"/>
  <c r="V137" i="15"/>
  <c r="U137" i="15"/>
  <c r="T137" i="15"/>
  <c r="S137" i="15"/>
  <c r="R137" i="15"/>
  <c r="Q137" i="15"/>
  <c r="P137" i="15"/>
  <c r="O137" i="15"/>
  <c r="N137" i="15"/>
  <c r="M137" i="15"/>
  <c r="L137" i="15"/>
  <c r="K137" i="15"/>
  <c r="J137" i="15"/>
  <c r="I137" i="15"/>
  <c r="H137" i="15"/>
  <c r="G137" i="15"/>
  <c r="F137" i="15"/>
  <c r="E137" i="15"/>
  <c r="D137" i="15"/>
  <c r="AI136" i="15"/>
  <c r="AI135" i="15"/>
  <c r="AI134" i="15"/>
  <c r="AH133" i="15"/>
  <c r="AG133" i="15"/>
  <c r="AF133" i="15"/>
  <c r="AE133" i="15"/>
  <c r="AD133" i="15"/>
  <c r="AC133" i="15"/>
  <c r="AB133" i="15"/>
  <c r="AA133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AI132" i="15"/>
  <c r="AI131" i="15"/>
  <c r="AI597" i="33" s="1"/>
  <c r="AI130" i="15"/>
  <c r="AH129" i="15"/>
  <c r="AG129" i="15"/>
  <c r="AF129" i="15"/>
  <c r="AE129" i="15"/>
  <c r="AD129" i="15"/>
  <c r="AC129" i="15"/>
  <c r="AB129" i="15"/>
  <c r="AA129" i="15"/>
  <c r="Z129" i="15"/>
  <c r="Y129" i="15"/>
  <c r="X129" i="15"/>
  <c r="W129" i="15"/>
  <c r="V129" i="15"/>
  <c r="U129" i="15"/>
  <c r="T129" i="15"/>
  <c r="S129" i="15"/>
  <c r="R129" i="15"/>
  <c r="Q129" i="15"/>
  <c r="P129" i="15"/>
  <c r="O129" i="15"/>
  <c r="N129" i="15"/>
  <c r="M129" i="15"/>
  <c r="L129" i="15"/>
  <c r="K129" i="15"/>
  <c r="J129" i="15"/>
  <c r="I129" i="15"/>
  <c r="H129" i="15"/>
  <c r="G129" i="15"/>
  <c r="F129" i="15"/>
  <c r="E129" i="15"/>
  <c r="D129" i="15"/>
  <c r="AI128" i="15"/>
  <c r="AI127" i="15"/>
  <c r="AI126" i="15"/>
  <c r="AH125" i="15"/>
  <c r="AG125" i="15"/>
  <c r="AF125" i="15"/>
  <c r="AE125" i="15"/>
  <c r="AD125" i="15"/>
  <c r="AC125" i="15"/>
  <c r="AB125" i="15"/>
  <c r="AA125" i="15"/>
  <c r="Z125" i="15"/>
  <c r="Y125" i="15"/>
  <c r="X125" i="15"/>
  <c r="W125" i="15"/>
  <c r="V125" i="15"/>
  <c r="U125" i="15"/>
  <c r="T125" i="15"/>
  <c r="S125" i="15"/>
  <c r="R125" i="15"/>
  <c r="Q125" i="15"/>
  <c r="P125" i="15"/>
  <c r="O125" i="15"/>
  <c r="N125" i="15"/>
  <c r="M125" i="15"/>
  <c r="L125" i="15"/>
  <c r="K125" i="15"/>
  <c r="J125" i="15"/>
  <c r="I125" i="15"/>
  <c r="H125" i="15"/>
  <c r="G125" i="15"/>
  <c r="F125" i="15"/>
  <c r="E125" i="15"/>
  <c r="D125" i="15"/>
  <c r="AI124" i="15"/>
  <c r="AI123" i="15"/>
  <c r="AI595" i="33" s="1"/>
  <c r="AI122" i="15"/>
  <c r="AH121" i="15"/>
  <c r="AG121" i="15"/>
  <c r="AF121" i="15"/>
  <c r="AE121" i="15"/>
  <c r="AD121" i="15"/>
  <c r="AC121" i="15"/>
  <c r="AB121" i="15"/>
  <c r="AA121" i="15"/>
  <c r="Z121" i="15"/>
  <c r="Y121" i="15"/>
  <c r="X121" i="15"/>
  <c r="W121" i="15"/>
  <c r="V121" i="15"/>
  <c r="U121" i="15"/>
  <c r="T121" i="15"/>
  <c r="S121" i="15"/>
  <c r="R121" i="15"/>
  <c r="Q121" i="15"/>
  <c r="P121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AI120" i="15"/>
  <c r="AI119" i="15"/>
  <c r="AI118" i="15"/>
  <c r="AH117" i="15"/>
  <c r="AG117" i="15"/>
  <c r="AF117" i="15"/>
  <c r="AE117" i="15"/>
  <c r="AD117" i="15"/>
  <c r="AC117" i="15"/>
  <c r="AB117" i="15"/>
  <c r="AA117" i="15"/>
  <c r="Z117" i="15"/>
  <c r="Y117" i="15"/>
  <c r="X117" i="15"/>
  <c r="W117" i="15"/>
  <c r="V117" i="15"/>
  <c r="U117" i="15"/>
  <c r="T117" i="15"/>
  <c r="S117" i="15"/>
  <c r="R117" i="15"/>
  <c r="Q117" i="15"/>
  <c r="P117" i="15"/>
  <c r="O117" i="15"/>
  <c r="N117" i="15"/>
  <c r="M117" i="15"/>
  <c r="L117" i="15"/>
  <c r="K117" i="15"/>
  <c r="J117" i="15"/>
  <c r="I117" i="15"/>
  <c r="H117" i="15"/>
  <c r="G117" i="15"/>
  <c r="F117" i="15"/>
  <c r="E117" i="15"/>
  <c r="D117" i="15"/>
  <c r="AI116" i="15"/>
  <c r="AI115" i="15"/>
  <c r="AI593" i="33" s="1"/>
  <c r="AI114" i="15"/>
  <c r="AH113" i="15"/>
  <c r="AG113" i="15"/>
  <c r="AF113" i="15"/>
  <c r="AE113" i="15"/>
  <c r="AD113" i="15"/>
  <c r="AC113" i="15"/>
  <c r="AB113" i="15"/>
  <c r="AA113" i="15"/>
  <c r="Z113" i="15"/>
  <c r="Y113" i="15"/>
  <c r="X113" i="15"/>
  <c r="W113" i="15"/>
  <c r="V113" i="15"/>
  <c r="U113" i="15"/>
  <c r="T113" i="15"/>
  <c r="S113" i="15"/>
  <c r="R113" i="15"/>
  <c r="Q113" i="15"/>
  <c r="P113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AI112" i="15"/>
  <c r="AI111" i="15"/>
  <c r="AI110" i="15"/>
  <c r="AH109" i="15"/>
  <c r="AG109" i="15"/>
  <c r="AF109" i="15"/>
  <c r="AE109" i="15"/>
  <c r="AD109" i="15"/>
  <c r="AC109" i="15"/>
  <c r="AB109" i="15"/>
  <c r="AA109" i="15"/>
  <c r="Z109" i="15"/>
  <c r="Y109" i="15"/>
  <c r="X109" i="15"/>
  <c r="W109" i="15"/>
  <c r="V109" i="15"/>
  <c r="U109" i="15"/>
  <c r="T109" i="15"/>
  <c r="S109" i="15"/>
  <c r="R109" i="15"/>
  <c r="Q109" i="15"/>
  <c r="P109" i="15"/>
  <c r="O109" i="15"/>
  <c r="N109" i="15"/>
  <c r="M109" i="15"/>
  <c r="L109" i="15"/>
  <c r="K109" i="15"/>
  <c r="J109" i="15"/>
  <c r="I109" i="15"/>
  <c r="H109" i="15"/>
  <c r="G109" i="15"/>
  <c r="F109" i="15"/>
  <c r="E109" i="15"/>
  <c r="D109" i="15"/>
  <c r="AI108" i="15"/>
  <c r="AI107" i="15"/>
  <c r="AI591" i="33" s="1"/>
  <c r="AI106" i="15"/>
  <c r="AH105" i="15"/>
  <c r="AG105" i="15"/>
  <c r="AF105" i="15"/>
  <c r="AE105" i="15"/>
  <c r="AD105" i="15"/>
  <c r="AC105" i="15"/>
  <c r="AB105" i="15"/>
  <c r="AA105" i="15"/>
  <c r="Z105" i="15"/>
  <c r="Y105" i="15"/>
  <c r="X105" i="15"/>
  <c r="W105" i="15"/>
  <c r="V105" i="15"/>
  <c r="U105" i="15"/>
  <c r="T105" i="15"/>
  <c r="S105" i="15"/>
  <c r="R105" i="15"/>
  <c r="Q105" i="15"/>
  <c r="P105" i="15"/>
  <c r="O105" i="15"/>
  <c r="N105" i="15"/>
  <c r="M105" i="15"/>
  <c r="L105" i="15"/>
  <c r="K105" i="15"/>
  <c r="J105" i="15"/>
  <c r="I105" i="15"/>
  <c r="H105" i="15"/>
  <c r="G105" i="15"/>
  <c r="F105" i="15"/>
  <c r="E105" i="15"/>
  <c r="D105" i="15"/>
  <c r="AI104" i="15"/>
  <c r="AI103" i="15"/>
  <c r="AI102" i="15"/>
  <c r="AH101" i="15"/>
  <c r="AG101" i="15"/>
  <c r="AF101" i="15"/>
  <c r="AE101" i="15"/>
  <c r="AD101" i="15"/>
  <c r="AC101" i="15"/>
  <c r="AB101" i="15"/>
  <c r="AA101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AI100" i="15"/>
  <c r="AI99" i="15"/>
  <c r="AI589" i="33" s="1"/>
  <c r="AI98" i="15"/>
  <c r="AH97" i="15"/>
  <c r="AG97" i="15"/>
  <c r="AF97" i="15"/>
  <c r="AE97" i="15"/>
  <c r="AD97" i="15"/>
  <c r="AC97" i="15"/>
  <c r="AB97" i="15"/>
  <c r="AA97" i="15"/>
  <c r="Z97" i="15"/>
  <c r="Y97" i="15"/>
  <c r="X97" i="15"/>
  <c r="W97" i="15"/>
  <c r="V97" i="15"/>
  <c r="U97" i="15"/>
  <c r="T97" i="15"/>
  <c r="S97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AI96" i="15"/>
  <c r="AI95" i="15"/>
  <c r="AI94" i="15"/>
  <c r="AH93" i="15"/>
  <c r="AG93" i="15"/>
  <c r="AF93" i="15"/>
  <c r="AE93" i="15"/>
  <c r="AD93" i="15"/>
  <c r="AC93" i="15"/>
  <c r="AB93" i="15"/>
  <c r="AA93" i="15"/>
  <c r="Z93" i="15"/>
  <c r="Y93" i="15"/>
  <c r="X93" i="15"/>
  <c r="W93" i="15"/>
  <c r="V93" i="15"/>
  <c r="U93" i="15"/>
  <c r="T93" i="15"/>
  <c r="S93" i="15"/>
  <c r="R93" i="15"/>
  <c r="Q93" i="15"/>
  <c r="P93" i="15"/>
  <c r="O93" i="15"/>
  <c r="N93" i="15"/>
  <c r="M93" i="15"/>
  <c r="L93" i="15"/>
  <c r="K93" i="15"/>
  <c r="J93" i="15"/>
  <c r="I93" i="15"/>
  <c r="H93" i="15"/>
  <c r="G93" i="15"/>
  <c r="F93" i="15"/>
  <c r="E93" i="15"/>
  <c r="D93" i="15"/>
  <c r="AI92" i="15"/>
  <c r="AI91" i="15"/>
  <c r="AI587" i="33" s="1"/>
  <c r="AI90" i="15"/>
  <c r="AH89" i="15"/>
  <c r="AG89" i="15"/>
  <c r="AF89" i="15"/>
  <c r="AE89" i="15"/>
  <c r="AD89" i="15"/>
  <c r="AC89" i="15"/>
  <c r="AB89" i="15"/>
  <c r="AA89" i="15"/>
  <c r="Z89" i="15"/>
  <c r="Y89" i="15"/>
  <c r="X89" i="15"/>
  <c r="W89" i="15"/>
  <c r="V89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F89" i="15"/>
  <c r="E89" i="15"/>
  <c r="D89" i="15"/>
  <c r="AI88" i="15"/>
  <c r="AI87" i="15"/>
  <c r="AI86" i="15"/>
  <c r="AH85" i="15"/>
  <c r="AG85" i="15"/>
  <c r="AF85" i="15"/>
  <c r="AE85" i="15"/>
  <c r="AD85" i="15"/>
  <c r="AC85" i="15"/>
  <c r="AB85" i="15"/>
  <c r="AA85" i="15"/>
  <c r="Z85" i="15"/>
  <c r="Y85" i="15"/>
  <c r="X85" i="15"/>
  <c r="W85" i="15"/>
  <c r="V85" i="15"/>
  <c r="U85" i="15"/>
  <c r="T85" i="15"/>
  <c r="S85" i="15"/>
  <c r="R85" i="15"/>
  <c r="Q85" i="15"/>
  <c r="P85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AI84" i="15"/>
  <c r="AI83" i="15"/>
  <c r="AI585" i="33" s="1"/>
  <c r="AI82" i="15"/>
  <c r="AH81" i="15"/>
  <c r="AG81" i="15"/>
  <c r="AF81" i="15"/>
  <c r="AE81" i="15"/>
  <c r="AD81" i="15"/>
  <c r="AC81" i="15"/>
  <c r="AB81" i="15"/>
  <c r="AA81" i="15"/>
  <c r="Z81" i="15"/>
  <c r="Y81" i="15"/>
  <c r="X81" i="15"/>
  <c r="W81" i="15"/>
  <c r="V81" i="15"/>
  <c r="U81" i="15"/>
  <c r="T81" i="15"/>
  <c r="S81" i="15"/>
  <c r="R81" i="15"/>
  <c r="Q81" i="15"/>
  <c r="P81" i="15"/>
  <c r="O81" i="15"/>
  <c r="N81" i="15"/>
  <c r="M81" i="15"/>
  <c r="L81" i="15"/>
  <c r="K81" i="15"/>
  <c r="J81" i="15"/>
  <c r="I81" i="15"/>
  <c r="H81" i="15"/>
  <c r="G81" i="15"/>
  <c r="F81" i="15"/>
  <c r="E81" i="15"/>
  <c r="D81" i="15"/>
  <c r="AI80" i="15"/>
  <c r="AI79" i="15"/>
  <c r="AI78" i="15"/>
  <c r="AH77" i="15"/>
  <c r="AG77" i="15"/>
  <c r="AF77" i="15"/>
  <c r="AE77" i="15"/>
  <c r="AD77" i="15"/>
  <c r="AC77" i="15"/>
  <c r="AB77" i="15"/>
  <c r="AA77" i="15"/>
  <c r="Z77" i="15"/>
  <c r="Y77" i="15"/>
  <c r="X77" i="15"/>
  <c r="W77" i="15"/>
  <c r="V77" i="15"/>
  <c r="U77" i="15"/>
  <c r="T77" i="15"/>
  <c r="S77" i="15"/>
  <c r="R77" i="15"/>
  <c r="Q77" i="15"/>
  <c r="P77" i="15"/>
  <c r="O77" i="15"/>
  <c r="N77" i="15"/>
  <c r="M77" i="15"/>
  <c r="L77" i="15"/>
  <c r="K77" i="15"/>
  <c r="J77" i="15"/>
  <c r="I77" i="15"/>
  <c r="H77" i="15"/>
  <c r="G77" i="15"/>
  <c r="F77" i="15"/>
  <c r="E77" i="15"/>
  <c r="D77" i="15"/>
  <c r="AI76" i="15"/>
  <c r="AI75" i="15"/>
  <c r="AI583" i="33" s="1"/>
  <c r="AI74" i="15"/>
  <c r="AH73" i="15"/>
  <c r="AG73" i="15"/>
  <c r="AF73" i="15"/>
  <c r="AE73" i="15"/>
  <c r="AD73" i="15"/>
  <c r="AC73" i="15"/>
  <c r="AB73" i="15"/>
  <c r="AA73" i="15"/>
  <c r="Z73" i="15"/>
  <c r="Y73" i="15"/>
  <c r="X73" i="15"/>
  <c r="W73" i="15"/>
  <c r="V73" i="15"/>
  <c r="U73" i="15"/>
  <c r="T73" i="15"/>
  <c r="S73" i="15"/>
  <c r="R73" i="15"/>
  <c r="Q73" i="15"/>
  <c r="P73" i="15"/>
  <c r="O73" i="15"/>
  <c r="N73" i="15"/>
  <c r="M73" i="15"/>
  <c r="L73" i="15"/>
  <c r="K73" i="15"/>
  <c r="J73" i="15"/>
  <c r="I73" i="15"/>
  <c r="H73" i="15"/>
  <c r="G73" i="15"/>
  <c r="F73" i="15"/>
  <c r="E73" i="15"/>
  <c r="D73" i="15"/>
  <c r="AI72" i="15"/>
  <c r="AI71" i="15"/>
  <c r="AI70" i="15"/>
  <c r="AH69" i="15"/>
  <c r="AG69" i="15"/>
  <c r="AF69" i="15"/>
  <c r="AE69" i="15"/>
  <c r="AD69" i="15"/>
  <c r="AC69" i="15"/>
  <c r="AB69" i="15"/>
  <c r="AA69" i="15"/>
  <c r="Z69" i="15"/>
  <c r="Y69" i="15"/>
  <c r="X69" i="15"/>
  <c r="W69" i="15"/>
  <c r="V69" i="15"/>
  <c r="U69" i="15"/>
  <c r="T69" i="15"/>
  <c r="S69" i="15"/>
  <c r="R69" i="15"/>
  <c r="Q69" i="15"/>
  <c r="P69" i="15"/>
  <c r="O69" i="15"/>
  <c r="N69" i="15"/>
  <c r="M69" i="15"/>
  <c r="L69" i="15"/>
  <c r="K69" i="15"/>
  <c r="J69" i="15"/>
  <c r="I69" i="15"/>
  <c r="H69" i="15"/>
  <c r="G69" i="15"/>
  <c r="F69" i="15"/>
  <c r="E69" i="15"/>
  <c r="D69" i="15"/>
  <c r="AI68" i="15"/>
  <c r="AI67" i="15"/>
  <c r="AI581" i="33" s="1"/>
  <c r="AI66" i="15"/>
  <c r="AH65" i="15"/>
  <c r="AG65" i="15"/>
  <c r="AF65" i="15"/>
  <c r="AE65" i="15"/>
  <c r="AD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D65" i="15"/>
  <c r="AI64" i="15"/>
  <c r="AI63" i="15"/>
  <c r="AI62" i="15"/>
  <c r="AH61" i="15"/>
  <c r="AG61" i="15"/>
  <c r="AF61" i="15"/>
  <c r="AE61" i="15"/>
  <c r="AD61" i="15"/>
  <c r="AC61" i="15"/>
  <c r="AB61" i="15"/>
  <c r="AA61" i="15"/>
  <c r="Z61" i="15"/>
  <c r="Y61" i="15"/>
  <c r="X61" i="15"/>
  <c r="W61" i="15"/>
  <c r="V61" i="15"/>
  <c r="U61" i="15"/>
  <c r="T61" i="15"/>
  <c r="S61" i="15"/>
  <c r="R61" i="15"/>
  <c r="Q61" i="15"/>
  <c r="P61" i="15"/>
  <c r="O61" i="15"/>
  <c r="N61" i="15"/>
  <c r="M61" i="15"/>
  <c r="L61" i="15"/>
  <c r="K61" i="15"/>
  <c r="J61" i="15"/>
  <c r="I61" i="15"/>
  <c r="H61" i="15"/>
  <c r="G61" i="15"/>
  <c r="F61" i="15"/>
  <c r="E61" i="15"/>
  <c r="D61" i="15"/>
  <c r="AI60" i="15"/>
  <c r="AI59" i="15"/>
  <c r="AI579" i="33" s="1"/>
  <c r="AI58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AI56" i="15"/>
  <c r="AI55" i="15"/>
  <c r="AI54" i="15"/>
  <c r="AH53" i="15"/>
  <c r="AG53" i="15"/>
  <c r="AF53" i="15"/>
  <c r="AE53" i="15"/>
  <c r="AD53" i="15"/>
  <c r="AC53" i="15"/>
  <c r="AB53" i="15"/>
  <c r="AA53" i="15"/>
  <c r="Z53" i="15"/>
  <c r="Y53" i="15"/>
  <c r="X53" i="15"/>
  <c r="W53" i="15"/>
  <c r="V53" i="15"/>
  <c r="U53" i="15"/>
  <c r="T53" i="15"/>
  <c r="S53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AI52" i="15"/>
  <c r="AI51" i="15"/>
  <c r="AI577" i="33" s="1"/>
  <c r="AI50" i="15"/>
  <c r="AH49" i="15"/>
  <c r="AG49" i="15"/>
  <c r="AF49" i="15"/>
  <c r="AE49" i="15"/>
  <c r="AD49" i="15"/>
  <c r="AC49" i="15"/>
  <c r="AB49" i="15"/>
  <c r="AA49" i="15"/>
  <c r="Z49" i="15"/>
  <c r="Y49" i="15"/>
  <c r="X49" i="15"/>
  <c r="W49" i="15"/>
  <c r="V49" i="15"/>
  <c r="U49" i="15"/>
  <c r="T49" i="15"/>
  <c r="S49" i="15"/>
  <c r="R49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AI48" i="15"/>
  <c r="AI47" i="15"/>
  <c r="AI46" i="15"/>
  <c r="AH45" i="15"/>
  <c r="AG45" i="15"/>
  <c r="AF45" i="15"/>
  <c r="AE45" i="15"/>
  <c r="AD45" i="15"/>
  <c r="AC45" i="15"/>
  <c r="AB45" i="15"/>
  <c r="AA45" i="15"/>
  <c r="Z45" i="15"/>
  <c r="Y45" i="15"/>
  <c r="X45" i="15"/>
  <c r="W45" i="15"/>
  <c r="V45" i="15"/>
  <c r="U45" i="15"/>
  <c r="T45" i="15"/>
  <c r="S45" i="15"/>
  <c r="R45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AI44" i="15"/>
  <c r="AI43" i="15"/>
  <c r="AI575" i="33" s="1"/>
  <c r="AI42" i="15"/>
  <c r="AH41" i="15"/>
  <c r="AG41" i="15"/>
  <c r="AF41" i="15"/>
  <c r="AE41" i="15"/>
  <c r="AD41" i="15"/>
  <c r="AC41" i="15"/>
  <c r="AB41" i="15"/>
  <c r="AA41" i="15"/>
  <c r="Z41" i="15"/>
  <c r="Y41" i="15"/>
  <c r="X41" i="15"/>
  <c r="W41" i="15"/>
  <c r="V41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AI40" i="15"/>
  <c r="AI39" i="15"/>
  <c r="AI38" i="15"/>
  <c r="AH37" i="15"/>
  <c r="AG37" i="15"/>
  <c r="AF37" i="15"/>
  <c r="AE37" i="15"/>
  <c r="AD37" i="15"/>
  <c r="AC37" i="15"/>
  <c r="AB37" i="15"/>
  <c r="AA37" i="15"/>
  <c r="Z37" i="15"/>
  <c r="Y37" i="15"/>
  <c r="X37" i="15"/>
  <c r="W37" i="15"/>
  <c r="V37" i="15"/>
  <c r="U37" i="15"/>
  <c r="T37" i="15"/>
  <c r="S37" i="15"/>
  <c r="R37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AI36" i="15"/>
  <c r="AI35" i="15"/>
  <c r="AI573" i="33" s="1"/>
  <c r="AI34" i="15"/>
  <c r="AH33" i="15"/>
  <c r="AG33" i="15"/>
  <c r="AF33" i="15"/>
  <c r="AE33" i="15"/>
  <c r="AD33" i="15"/>
  <c r="AC33" i="15"/>
  <c r="AB33" i="15"/>
  <c r="AA33" i="15"/>
  <c r="Z33" i="15"/>
  <c r="Y33" i="15"/>
  <c r="X33" i="15"/>
  <c r="W33" i="15"/>
  <c r="V33" i="15"/>
  <c r="U33" i="15"/>
  <c r="T33" i="15"/>
  <c r="S33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AI32" i="15"/>
  <c r="AI31" i="15"/>
  <c r="AI30" i="15"/>
  <c r="AH29" i="15"/>
  <c r="AG29" i="15"/>
  <c r="AF29" i="15"/>
  <c r="AE29" i="15"/>
  <c r="AD29" i="15"/>
  <c r="AC29" i="15"/>
  <c r="AB29" i="15"/>
  <c r="AA29" i="15"/>
  <c r="Z29" i="15"/>
  <c r="Y29" i="15"/>
  <c r="X29" i="15"/>
  <c r="W29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AI28" i="15"/>
  <c r="AI27" i="15"/>
  <c r="AI571" i="33" s="1"/>
  <c r="AI26" i="15"/>
  <c r="AH25" i="15"/>
  <c r="AG25" i="15"/>
  <c r="AF25" i="15"/>
  <c r="AE25" i="15"/>
  <c r="AD25" i="15"/>
  <c r="AC25" i="15"/>
  <c r="AB25" i="15"/>
  <c r="AA25" i="15"/>
  <c r="Z25" i="15"/>
  <c r="Y25" i="15"/>
  <c r="X25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AI24" i="15"/>
  <c r="AI23" i="15"/>
  <c r="AI22" i="15"/>
  <c r="AH21" i="15"/>
  <c r="AG21" i="15"/>
  <c r="AF21" i="15"/>
  <c r="AE21" i="15"/>
  <c r="AD21" i="15"/>
  <c r="AC21" i="15"/>
  <c r="AB21" i="15"/>
  <c r="AA21" i="15"/>
  <c r="Z21" i="15"/>
  <c r="Y21" i="15"/>
  <c r="X21" i="15"/>
  <c r="W21" i="15"/>
  <c r="V21" i="15"/>
  <c r="U21" i="15"/>
  <c r="T21" i="15"/>
  <c r="S21" i="15"/>
  <c r="R21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AI20" i="15"/>
  <c r="AI19" i="15"/>
  <c r="AI569" i="33" s="1"/>
  <c r="AI18" i="15"/>
  <c r="AH17" i="15"/>
  <c r="AG17" i="15"/>
  <c r="AF17" i="15"/>
  <c r="AE17" i="15"/>
  <c r="AD17" i="15"/>
  <c r="AC17" i="15"/>
  <c r="AB17" i="15"/>
  <c r="AA17" i="15"/>
  <c r="Z17" i="15"/>
  <c r="Y17" i="15"/>
  <c r="X17" i="15"/>
  <c r="W17" i="15"/>
  <c r="V17" i="15"/>
  <c r="U17" i="15"/>
  <c r="T17" i="15"/>
  <c r="S17" i="15"/>
  <c r="R17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AI16" i="15"/>
  <c r="AI15" i="15"/>
  <c r="AI14" i="15"/>
  <c r="AH13" i="15"/>
  <c r="AG13" i="15"/>
  <c r="AF13" i="15"/>
  <c r="AE13" i="15"/>
  <c r="AD13" i="15"/>
  <c r="AC13" i="15"/>
  <c r="AB13" i="15"/>
  <c r="AA13" i="15"/>
  <c r="Z13" i="15"/>
  <c r="Y13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AI12" i="15"/>
  <c r="AI11" i="15"/>
  <c r="AI567" i="33" s="1"/>
  <c r="AI10" i="15"/>
  <c r="AH9" i="15"/>
  <c r="AG9" i="15"/>
  <c r="AF9" i="15"/>
  <c r="AE9" i="15"/>
  <c r="AD9" i="15"/>
  <c r="AC9" i="15"/>
  <c r="AB9" i="15"/>
  <c r="AA9" i="15"/>
  <c r="Z9" i="15"/>
  <c r="Y9" i="15"/>
  <c r="X9" i="15"/>
  <c r="W9" i="15"/>
  <c r="V9" i="15"/>
  <c r="U9" i="15"/>
  <c r="T9" i="15"/>
  <c r="S9" i="15"/>
  <c r="R9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AI8" i="15"/>
  <c r="AI168" i="15" s="1"/>
  <c r="AI174" i="15" s="1"/>
  <c r="AI7" i="15"/>
  <c r="AI6" i="15"/>
  <c r="AI166" i="15" s="1"/>
  <c r="AI172" i="15" s="1"/>
  <c r="AH168" i="5"/>
  <c r="AH174" i="5" s="1"/>
  <c r="AG168" i="5"/>
  <c r="AG174" i="5" s="1"/>
  <c r="AF168" i="5"/>
  <c r="AF174" i="5" s="1"/>
  <c r="AE168" i="5"/>
  <c r="AE174" i="5" s="1"/>
  <c r="AD168" i="5"/>
  <c r="AD174" i="5" s="1"/>
  <c r="AC168" i="5"/>
  <c r="AC174" i="5" s="1"/>
  <c r="AB168" i="5"/>
  <c r="AB174" i="5" s="1"/>
  <c r="AA168" i="5"/>
  <c r="AA174" i="5" s="1"/>
  <c r="Z168" i="5"/>
  <c r="Z174" i="5" s="1"/>
  <c r="Y168" i="5"/>
  <c r="Y174" i="5" s="1"/>
  <c r="X168" i="5"/>
  <c r="X174" i="5" s="1"/>
  <c r="W168" i="5"/>
  <c r="W174" i="5" s="1"/>
  <c r="V168" i="5"/>
  <c r="V174" i="5" s="1"/>
  <c r="U168" i="5"/>
  <c r="U174" i="5" s="1"/>
  <c r="T168" i="5"/>
  <c r="T174" i="5" s="1"/>
  <c r="S168" i="5"/>
  <c r="S174" i="5" s="1"/>
  <c r="R168" i="5"/>
  <c r="R174" i="5" s="1"/>
  <c r="Q168" i="5"/>
  <c r="Q174" i="5" s="1"/>
  <c r="P168" i="5"/>
  <c r="P174" i="5" s="1"/>
  <c r="O168" i="5"/>
  <c r="O174" i="5" s="1"/>
  <c r="N168" i="5"/>
  <c r="N174" i="5" s="1"/>
  <c r="M168" i="5"/>
  <c r="M174" i="5" s="1"/>
  <c r="L168" i="5"/>
  <c r="L174" i="5" s="1"/>
  <c r="K168" i="5"/>
  <c r="K174" i="5" s="1"/>
  <c r="J168" i="5"/>
  <c r="J174" i="5" s="1"/>
  <c r="I168" i="5"/>
  <c r="I174" i="5" s="1"/>
  <c r="H168" i="5"/>
  <c r="H174" i="5" s="1"/>
  <c r="G168" i="5"/>
  <c r="G174" i="5" s="1"/>
  <c r="F168" i="5"/>
  <c r="F174" i="5" s="1"/>
  <c r="E168" i="5"/>
  <c r="E174" i="5" s="1"/>
  <c r="D168" i="5"/>
  <c r="D174" i="5" s="1"/>
  <c r="AH167" i="5"/>
  <c r="AH173" i="5" s="1"/>
  <c r="AG167" i="5"/>
  <c r="AG173" i="5" s="1"/>
  <c r="AF167" i="5"/>
  <c r="AF173" i="5" s="1"/>
  <c r="AE167" i="5"/>
  <c r="AE173" i="5" s="1"/>
  <c r="AD167" i="5"/>
  <c r="AD173" i="5" s="1"/>
  <c r="AC167" i="5"/>
  <c r="AC173" i="5" s="1"/>
  <c r="AB167" i="5"/>
  <c r="AB173" i="5" s="1"/>
  <c r="AA167" i="5"/>
  <c r="Z167" i="5"/>
  <c r="Z173" i="5" s="1"/>
  <c r="Y167" i="5"/>
  <c r="Y173" i="5" s="1"/>
  <c r="X167" i="5"/>
  <c r="X173" i="5" s="1"/>
  <c r="W167" i="5"/>
  <c r="W173" i="5" s="1"/>
  <c r="V167" i="5"/>
  <c r="V173" i="5" s="1"/>
  <c r="U167" i="5"/>
  <c r="U173" i="5" s="1"/>
  <c r="T167" i="5"/>
  <c r="T173" i="5" s="1"/>
  <c r="S167" i="5"/>
  <c r="R167" i="5"/>
  <c r="R173" i="5" s="1"/>
  <c r="Q167" i="5"/>
  <c r="Q173" i="5" s="1"/>
  <c r="P167" i="5"/>
  <c r="P173" i="5" s="1"/>
  <c r="O167" i="5"/>
  <c r="O173" i="5" s="1"/>
  <c r="N167" i="5"/>
  <c r="N173" i="5" s="1"/>
  <c r="M167" i="5"/>
  <c r="M173" i="5" s="1"/>
  <c r="L167" i="5"/>
  <c r="L173" i="5" s="1"/>
  <c r="K167" i="5"/>
  <c r="K173" i="5" s="1"/>
  <c r="J167" i="5"/>
  <c r="J173" i="5" s="1"/>
  <c r="I167" i="5"/>
  <c r="I173" i="5" s="1"/>
  <c r="H167" i="5"/>
  <c r="G167" i="5"/>
  <c r="G173" i="5" s="1"/>
  <c r="F167" i="5"/>
  <c r="F173" i="5" s="1"/>
  <c r="E167" i="5"/>
  <c r="E173" i="5" s="1"/>
  <c r="D167" i="5"/>
  <c r="D173" i="5" s="1"/>
  <c r="AH166" i="5"/>
  <c r="AH172" i="5" s="1"/>
  <c r="AG166" i="5"/>
  <c r="AG172" i="5" s="1"/>
  <c r="AF166" i="5"/>
  <c r="AE166" i="5"/>
  <c r="AE172" i="5" s="1"/>
  <c r="AD166" i="5"/>
  <c r="AD172" i="5" s="1"/>
  <c r="AC166" i="5"/>
  <c r="AC172" i="5" s="1"/>
  <c r="AB166" i="5"/>
  <c r="AA166" i="5"/>
  <c r="AA172" i="5" s="1"/>
  <c r="Z166" i="5"/>
  <c r="Z172" i="5" s="1"/>
  <c r="Y166" i="5"/>
  <c r="Y172" i="5" s="1"/>
  <c r="X166" i="5"/>
  <c r="W166" i="5"/>
  <c r="W172" i="5" s="1"/>
  <c r="V166" i="5"/>
  <c r="V172" i="5" s="1"/>
  <c r="U166" i="5"/>
  <c r="U172" i="5" s="1"/>
  <c r="T166" i="5"/>
  <c r="S166" i="5"/>
  <c r="S172" i="5" s="1"/>
  <c r="R166" i="5"/>
  <c r="R172" i="5" s="1"/>
  <c r="Q166" i="5"/>
  <c r="Q172" i="5" s="1"/>
  <c r="P166" i="5"/>
  <c r="O166" i="5"/>
  <c r="O172" i="5" s="1"/>
  <c r="N166" i="5"/>
  <c r="N172" i="5" s="1"/>
  <c r="M166" i="5"/>
  <c r="M172" i="5" s="1"/>
  <c r="L166" i="5"/>
  <c r="K166" i="5"/>
  <c r="K172" i="5" s="1"/>
  <c r="J166" i="5"/>
  <c r="J172" i="5" s="1"/>
  <c r="I166" i="5"/>
  <c r="I172" i="5" s="1"/>
  <c r="H166" i="5"/>
  <c r="G166" i="5"/>
  <c r="G172" i="5" s="1"/>
  <c r="F166" i="5"/>
  <c r="F172" i="5" s="1"/>
  <c r="E166" i="5"/>
  <c r="E172" i="5" s="1"/>
  <c r="D166" i="5"/>
  <c r="AH165" i="5"/>
  <c r="AG165" i="5"/>
  <c r="AF165" i="5"/>
  <c r="AE165" i="5"/>
  <c r="AD165" i="5"/>
  <c r="AC165" i="5"/>
  <c r="AB165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AI164" i="5"/>
  <c r="AI163" i="5"/>
  <c r="AI162" i="5"/>
  <c r="AH161" i="5"/>
  <c r="AG161" i="5"/>
  <c r="AF161" i="5"/>
  <c r="AE161" i="5"/>
  <c r="AD161" i="5"/>
  <c r="AC161" i="5"/>
  <c r="AB161" i="5"/>
  <c r="AA161" i="5"/>
  <c r="Z161" i="5"/>
  <c r="Y161" i="5"/>
  <c r="X161" i="5"/>
  <c r="W161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D161" i="5"/>
  <c r="AI160" i="5"/>
  <c r="AI159" i="5"/>
  <c r="AI158" i="5"/>
  <c r="AH157" i="5"/>
  <c r="AG157" i="5"/>
  <c r="AF157" i="5"/>
  <c r="AE157" i="5"/>
  <c r="AD157" i="5"/>
  <c r="AC157" i="5"/>
  <c r="AB157" i="5"/>
  <c r="AA157" i="5"/>
  <c r="Z157" i="5"/>
  <c r="Y157" i="5"/>
  <c r="X157" i="5"/>
  <c r="W157" i="5"/>
  <c r="V157" i="5"/>
  <c r="U157" i="5"/>
  <c r="T157" i="5"/>
  <c r="S157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F157" i="5"/>
  <c r="E157" i="5"/>
  <c r="D157" i="5"/>
  <c r="AI156" i="5"/>
  <c r="AI155" i="5"/>
  <c r="AI154" i="5"/>
  <c r="AH153" i="5"/>
  <c r="AG153" i="5"/>
  <c r="AF153" i="5"/>
  <c r="AE153" i="5"/>
  <c r="AD153" i="5"/>
  <c r="AC153" i="5"/>
  <c r="AB153" i="5"/>
  <c r="AA153" i="5"/>
  <c r="Z153" i="5"/>
  <c r="Y153" i="5"/>
  <c r="X153" i="5"/>
  <c r="W153" i="5"/>
  <c r="V153" i="5"/>
  <c r="U153" i="5"/>
  <c r="T153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F153" i="5"/>
  <c r="E153" i="5"/>
  <c r="D153" i="5"/>
  <c r="AI152" i="5"/>
  <c r="AI151" i="5"/>
  <c r="AI150" i="5"/>
  <c r="AH149" i="5"/>
  <c r="AG149" i="5"/>
  <c r="AF149" i="5"/>
  <c r="AE149" i="5"/>
  <c r="AD149" i="5"/>
  <c r="AC149" i="5"/>
  <c r="AB149" i="5"/>
  <c r="AA149" i="5"/>
  <c r="Z149" i="5"/>
  <c r="Y149" i="5"/>
  <c r="X149" i="5"/>
  <c r="W149" i="5"/>
  <c r="V149" i="5"/>
  <c r="U149" i="5"/>
  <c r="T149" i="5"/>
  <c r="S149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F149" i="5"/>
  <c r="E149" i="5"/>
  <c r="D149" i="5"/>
  <c r="AI148" i="5"/>
  <c r="AI147" i="5"/>
  <c r="AI146" i="5"/>
  <c r="AH145" i="5"/>
  <c r="AG145" i="5"/>
  <c r="AF145" i="5"/>
  <c r="AE145" i="5"/>
  <c r="AD145" i="5"/>
  <c r="AC145" i="5"/>
  <c r="AB145" i="5"/>
  <c r="AA145" i="5"/>
  <c r="Z145" i="5"/>
  <c r="Y145" i="5"/>
  <c r="X145" i="5"/>
  <c r="W145" i="5"/>
  <c r="V145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D145" i="5"/>
  <c r="AI144" i="5"/>
  <c r="AI143" i="5"/>
  <c r="AI142" i="5"/>
  <c r="AH141" i="5"/>
  <c r="AG141" i="5"/>
  <c r="AF141" i="5"/>
  <c r="AE141" i="5"/>
  <c r="AD141" i="5"/>
  <c r="AC141" i="5"/>
  <c r="AB141" i="5"/>
  <c r="AA141" i="5"/>
  <c r="Z141" i="5"/>
  <c r="Y141" i="5"/>
  <c r="X141" i="5"/>
  <c r="W141" i="5"/>
  <c r="V141" i="5"/>
  <c r="U141" i="5"/>
  <c r="T141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E141" i="5"/>
  <c r="D141" i="5"/>
  <c r="AI140" i="5"/>
  <c r="AI139" i="5"/>
  <c r="AI138" i="5"/>
  <c r="AH137" i="5"/>
  <c r="AG137" i="5"/>
  <c r="AF137" i="5"/>
  <c r="AE137" i="5"/>
  <c r="AD137" i="5"/>
  <c r="AC137" i="5"/>
  <c r="AB137" i="5"/>
  <c r="AA137" i="5"/>
  <c r="Z137" i="5"/>
  <c r="Y137" i="5"/>
  <c r="X137" i="5"/>
  <c r="W137" i="5"/>
  <c r="V137" i="5"/>
  <c r="U137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E137" i="5"/>
  <c r="D137" i="5"/>
  <c r="AI136" i="5"/>
  <c r="AI135" i="5"/>
  <c r="AI134" i="5"/>
  <c r="AH133" i="5"/>
  <c r="AG133" i="5"/>
  <c r="AF133" i="5"/>
  <c r="AE133" i="5"/>
  <c r="AD133" i="5"/>
  <c r="AC133" i="5"/>
  <c r="AB133" i="5"/>
  <c r="AA133" i="5"/>
  <c r="Z133" i="5"/>
  <c r="Y133" i="5"/>
  <c r="X133" i="5"/>
  <c r="W133" i="5"/>
  <c r="V133" i="5"/>
  <c r="U133" i="5"/>
  <c r="T133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F133" i="5"/>
  <c r="E133" i="5"/>
  <c r="D133" i="5"/>
  <c r="AI132" i="5"/>
  <c r="AI131" i="5"/>
  <c r="AI130" i="5"/>
  <c r="AH129" i="5"/>
  <c r="AG129" i="5"/>
  <c r="AF129" i="5"/>
  <c r="AE129" i="5"/>
  <c r="AD129" i="5"/>
  <c r="AC129" i="5"/>
  <c r="AB129" i="5"/>
  <c r="AA129" i="5"/>
  <c r="Z129" i="5"/>
  <c r="Y129" i="5"/>
  <c r="X129" i="5"/>
  <c r="W129" i="5"/>
  <c r="V129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D129" i="5"/>
  <c r="AI128" i="5"/>
  <c r="AI127" i="5"/>
  <c r="AI126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AI124" i="5"/>
  <c r="AI123" i="5"/>
  <c r="AI122" i="5"/>
  <c r="AH121" i="5"/>
  <c r="AG121" i="5"/>
  <c r="AF121" i="5"/>
  <c r="AE121" i="5"/>
  <c r="AD121" i="5"/>
  <c r="AC121" i="5"/>
  <c r="AB121" i="5"/>
  <c r="AA121" i="5"/>
  <c r="Z121" i="5"/>
  <c r="Y121" i="5"/>
  <c r="X121" i="5"/>
  <c r="W121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D121" i="5"/>
  <c r="AI120" i="5"/>
  <c r="AI119" i="5"/>
  <c r="AI118" i="5"/>
  <c r="AH117" i="5"/>
  <c r="AG117" i="5"/>
  <c r="AF117" i="5"/>
  <c r="AE117" i="5"/>
  <c r="AD117" i="5"/>
  <c r="AC117" i="5"/>
  <c r="AB117" i="5"/>
  <c r="AA117" i="5"/>
  <c r="Z117" i="5"/>
  <c r="Y117" i="5"/>
  <c r="X117" i="5"/>
  <c r="W117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AI116" i="5"/>
  <c r="AI115" i="5"/>
  <c r="AI114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AI112" i="5"/>
  <c r="AI111" i="5"/>
  <c r="AI110" i="5"/>
  <c r="AH109" i="5"/>
  <c r="AG109" i="5"/>
  <c r="AF109" i="5"/>
  <c r="AE109" i="5"/>
  <c r="AD109" i="5"/>
  <c r="AC109" i="5"/>
  <c r="AB109" i="5"/>
  <c r="AA109" i="5"/>
  <c r="Z109" i="5"/>
  <c r="Y109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AI108" i="5"/>
  <c r="AI107" i="5"/>
  <c r="AI106" i="5"/>
  <c r="AH105" i="5"/>
  <c r="AG105" i="5"/>
  <c r="AF105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AI104" i="5"/>
  <c r="AI103" i="5"/>
  <c r="AI102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AI100" i="5"/>
  <c r="AI99" i="5"/>
  <c r="AI98" i="5"/>
  <c r="AH97" i="5"/>
  <c r="AG97" i="5"/>
  <c r="AF97" i="5"/>
  <c r="AE97" i="5"/>
  <c r="AD97" i="5"/>
  <c r="AC97" i="5"/>
  <c r="AB97" i="5"/>
  <c r="AA97" i="5"/>
  <c r="Z97" i="5"/>
  <c r="Y97" i="5"/>
  <c r="X97" i="5"/>
  <c r="W97" i="5"/>
  <c r="V97" i="5"/>
  <c r="U97" i="5"/>
  <c r="T97" i="5"/>
  <c r="S97" i="5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E97" i="5"/>
  <c r="D97" i="5"/>
  <c r="AI96" i="5"/>
  <c r="AI95" i="5"/>
  <c r="AI94" i="5"/>
  <c r="AH93" i="5"/>
  <c r="AG93" i="5"/>
  <c r="AF93" i="5"/>
  <c r="AE93" i="5"/>
  <c r="AD93" i="5"/>
  <c r="AC93" i="5"/>
  <c r="AB93" i="5"/>
  <c r="AA93" i="5"/>
  <c r="Z93" i="5"/>
  <c r="Y93" i="5"/>
  <c r="X93" i="5"/>
  <c r="W93" i="5"/>
  <c r="V93" i="5"/>
  <c r="U93" i="5"/>
  <c r="T93" i="5"/>
  <c r="S93" i="5"/>
  <c r="R93" i="5"/>
  <c r="Q93" i="5"/>
  <c r="P93" i="5"/>
  <c r="O93" i="5"/>
  <c r="N93" i="5"/>
  <c r="M93" i="5"/>
  <c r="L93" i="5"/>
  <c r="K93" i="5"/>
  <c r="J93" i="5"/>
  <c r="I93" i="5"/>
  <c r="H93" i="5"/>
  <c r="G93" i="5"/>
  <c r="F93" i="5"/>
  <c r="E93" i="5"/>
  <c r="D93" i="5"/>
  <c r="AI92" i="5"/>
  <c r="AI91" i="5"/>
  <c r="AI90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AI88" i="5"/>
  <c r="AI87" i="5"/>
  <c r="AI86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D85" i="5"/>
  <c r="AI84" i="5"/>
  <c r="AI83" i="5"/>
  <c r="AI82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E81" i="5"/>
  <c r="D81" i="5"/>
  <c r="AI80" i="5"/>
  <c r="AI79" i="5"/>
  <c r="AI78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AI76" i="5"/>
  <c r="AI75" i="5"/>
  <c r="AI74" i="5"/>
  <c r="AH73" i="5"/>
  <c r="AG73" i="5"/>
  <c r="AF73" i="5"/>
  <c r="AE73" i="5"/>
  <c r="AD73" i="5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3" i="5"/>
  <c r="AI72" i="5"/>
  <c r="AI71" i="5"/>
  <c r="AI70" i="5"/>
  <c r="AH69" i="5"/>
  <c r="AG69" i="5"/>
  <c r="AF69" i="5"/>
  <c r="AE69" i="5"/>
  <c r="AD69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AI68" i="5"/>
  <c r="AI67" i="5"/>
  <c r="AI66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AI64" i="5"/>
  <c r="AI63" i="5"/>
  <c r="AI62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AI60" i="5"/>
  <c r="AI59" i="5"/>
  <c r="AI58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AI56" i="5"/>
  <c r="AI55" i="5"/>
  <c r="AI54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AI52" i="5"/>
  <c r="AI51" i="5"/>
  <c r="AI50" i="5"/>
  <c r="AH49" i="5"/>
  <c r="AG49" i="5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AI48" i="5"/>
  <c r="AI47" i="5"/>
  <c r="AI46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AI44" i="5"/>
  <c r="AI43" i="5"/>
  <c r="AI42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AI40" i="5"/>
  <c r="AI39" i="5"/>
  <c r="AI38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AI36" i="5"/>
  <c r="AI35" i="5"/>
  <c r="AI34" i="5"/>
  <c r="AH33" i="5"/>
  <c r="AG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AI32" i="5"/>
  <c r="AI31" i="5"/>
  <c r="AI30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AI28" i="5"/>
  <c r="AI27" i="5"/>
  <c r="AI26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AI24" i="5"/>
  <c r="AI23" i="5"/>
  <c r="AI22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AI20" i="5"/>
  <c r="AI19" i="5"/>
  <c r="AI18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AI16" i="5"/>
  <c r="AI15" i="5"/>
  <c r="AI14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AI12" i="5"/>
  <c r="AI11" i="5"/>
  <c r="AI10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AI8" i="5"/>
  <c r="AI7" i="5"/>
  <c r="AI167" i="5" s="1"/>
  <c r="AI173" i="5" s="1"/>
  <c r="AI6" i="5"/>
  <c r="AH168" i="6"/>
  <c r="AG168" i="6"/>
  <c r="AG174" i="6" s="1"/>
  <c r="AF168" i="6"/>
  <c r="AF174" i="6" s="1"/>
  <c r="AE168" i="6"/>
  <c r="AE174" i="6" s="1"/>
  <c r="AD168" i="6"/>
  <c r="AC168" i="6"/>
  <c r="AC174" i="6" s="1"/>
  <c r="AB168" i="6"/>
  <c r="AA168" i="6"/>
  <c r="AA174" i="6" s="1"/>
  <c r="Z168" i="6"/>
  <c r="Y168" i="6"/>
  <c r="Y174" i="6" s="1"/>
  <c r="X168" i="6"/>
  <c r="X174" i="6" s="1"/>
  <c r="W168" i="6"/>
  <c r="W174" i="6" s="1"/>
  <c r="V168" i="6"/>
  <c r="U168" i="6"/>
  <c r="U174" i="6" s="1"/>
  <c r="T168" i="6"/>
  <c r="S168" i="6"/>
  <c r="S174" i="6" s="1"/>
  <c r="R168" i="6"/>
  <c r="Q168" i="6"/>
  <c r="Q174" i="6" s="1"/>
  <c r="P168" i="6"/>
  <c r="P174" i="6" s="1"/>
  <c r="O168" i="6"/>
  <c r="O174" i="6" s="1"/>
  <c r="N168" i="6"/>
  <c r="M168" i="6"/>
  <c r="M174" i="6" s="1"/>
  <c r="L168" i="6"/>
  <c r="K168" i="6"/>
  <c r="K174" i="6" s="1"/>
  <c r="J168" i="6"/>
  <c r="I168" i="6"/>
  <c r="I174" i="6" s="1"/>
  <c r="H168" i="6"/>
  <c r="H174" i="6" s="1"/>
  <c r="G168" i="6"/>
  <c r="G174" i="6" s="1"/>
  <c r="F168" i="6"/>
  <c r="E168" i="6"/>
  <c r="E174" i="6" s="1"/>
  <c r="D168" i="6"/>
  <c r="AH167" i="6"/>
  <c r="AG167" i="6"/>
  <c r="AG173" i="6" s="1"/>
  <c r="AF167" i="6"/>
  <c r="AF173" i="6" s="1"/>
  <c r="AE167" i="6"/>
  <c r="AE173" i="6" s="1"/>
  <c r="AD167" i="6"/>
  <c r="AC167" i="6"/>
  <c r="AC173" i="6" s="1"/>
  <c r="AB167" i="6"/>
  <c r="AB173" i="6" s="1"/>
  <c r="AA167" i="6"/>
  <c r="AA173" i="6" s="1"/>
  <c r="Z167" i="6"/>
  <c r="Y167" i="6"/>
  <c r="Y173" i="6" s="1"/>
  <c r="X167" i="6"/>
  <c r="X173" i="6" s="1"/>
  <c r="W167" i="6"/>
  <c r="W173" i="6" s="1"/>
  <c r="V167" i="6"/>
  <c r="U167" i="6"/>
  <c r="T167" i="6"/>
  <c r="S167" i="6"/>
  <c r="S173" i="6" s="1"/>
  <c r="R167" i="6"/>
  <c r="Q167" i="6"/>
  <c r="Q173" i="6" s="1"/>
  <c r="P167" i="6"/>
  <c r="P173" i="6" s="1"/>
  <c r="O167" i="6"/>
  <c r="N167" i="6"/>
  <c r="M167" i="6"/>
  <c r="M173" i="6" s="1"/>
  <c r="L167" i="6"/>
  <c r="K167" i="6"/>
  <c r="K173" i="6" s="1"/>
  <c r="J167" i="6"/>
  <c r="I167" i="6"/>
  <c r="I173" i="6" s="1"/>
  <c r="H167" i="6"/>
  <c r="H173" i="6" s="1"/>
  <c r="G167" i="6"/>
  <c r="F167" i="6"/>
  <c r="E167" i="6"/>
  <c r="E173" i="6" s="1"/>
  <c r="D167" i="6"/>
  <c r="AH166" i="6"/>
  <c r="AH172" i="6" s="1"/>
  <c r="AG166" i="6"/>
  <c r="AG172" i="6" s="1"/>
  <c r="AF166" i="6"/>
  <c r="AF172" i="6" s="1"/>
  <c r="AE166" i="6"/>
  <c r="AD166" i="6"/>
  <c r="AC166" i="6"/>
  <c r="AC172" i="6" s="1"/>
  <c r="AB166" i="6"/>
  <c r="AA166" i="6"/>
  <c r="Z166" i="6"/>
  <c r="Z172" i="6" s="1"/>
  <c r="Y166" i="6"/>
  <c r="X166" i="6"/>
  <c r="X172" i="6" s="1"/>
  <c r="W166" i="6"/>
  <c r="V166" i="6"/>
  <c r="U166" i="6"/>
  <c r="U172" i="6" s="1"/>
  <c r="T166" i="6"/>
  <c r="S166" i="6"/>
  <c r="R166" i="6"/>
  <c r="R172" i="6" s="1"/>
  <c r="Q166" i="6"/>
  <c r="Q172" i="6" s="1"/>
  <c r="P166" i="6"/>
  <c r="P172" i="6" s="1"/>
  <c r="O166" i="6"/>
  <c r="N166" i="6"/>
  <c r="M166" i="6"/>
  <c r="M172" i="6" s="1"/>
  <c r="L166" i="6"/>
  <c r="L172" i="6" s="1"/>
  <c r="K166" i="6"/>
  <c r="J166" i="6"/>
  <c r="I166" i="6"/>
  <c r="H166" i="6"/>
  <c r="H172" i="6" s="1"/>
  <c r="G166" i="6"/>
  <c r="F166" i="6"/>
  <c r="F172" i="6" s="1"/>
  <c r="E166" i="6"/>
  <c r="D166" i="6"/>
  <c r="AH165" i="6"/>
  <c r="AG165" i="6"/>
  <c r="AF165" i="6"/>
  <c r="AE165" i="6"/>
  <c r="AD165" i="6"/>
  <c r="AC165" i="6"/>
  <c r="AB165" i="6"/>
  <c r="AA165" i="6"/>
  <c r="Z165" i="6"/>
  <c r="Y165" i="6"/>
  <c r="X165" i="6"/>
  <c r="W165" i="6"/>
  <c r="V165" i="6"/>
  <c r="U165" i="6"/>
  <c r="T165" i="6"/>
  <c r="S165" i="6"/>
  <c r="R165" i="6"/>
  <c r="Q165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D165" i="6"/>
  <c r="AI164" i="6"/>
  <c r="AI163" i="6"/>
  <c r="AI162" i="6"/>
  <c r="AH161" i="6"/>
  <c r="AG161" i="6"/>
  <c r="AF161" i="6"/>
  <c r="AE161" i="6"/>
  <c r="AD161" i="6"/>
  <c r="AC161" i="6"/>
  <c r="AB161" i="6"/>
  <c r="AA161" i="6"/>
  <c r="Z161" i="6"/>
  <c r="Y161" i="6"/>
  <c r="X161" i="6"/>
  <c r="W161" i="6"/>
  <c r="V161" i="6"/>
  <c r="U161" i="6"/>
  <c r="T161" i="6"/>
  <c r="S161" i="6"/>
  <c r="R161" i="6"/>
  <c r="Q161" i="6"/>
  <c r="P161" i="6"/>
  <c r="O161" i="6"/>
  <c r="N161" i="6"/>
  <c r="M161" i="6"/>
  <c r="L161" i="6"/>
  <c r="K161" i="6"/>
  <c r="J161" i="6"/>
  <c r="I161" i="6"/>
  <c r="H161" i="6"/>
  <c r="G161" i="6"/>
  <c r="F161" i="6"/>
  <c r="E161" i="6"/>
  <c r="D161" i="6"/>
  <c r="AI160" i="6"/>
  <c r="AI159" i="6"/>
  <c r="AI502" i="33" s="1"/>
  <c r="AI158" i="6"/>
  <c r="AH157" i="6"/>
  <c r="AG157" i="6"/>
  <c r="AF157" i="6"/>
  <c r="AE157" i="6"/>
  <c r="AD157" i="6"/>
  <c r="AC157" i="6"/>
  <c r="AB157" i="6"/>
  <c r="AA157" i="6"/>
  <c r="Z157" i="6"/>
  <c r="Y157" i="6"/>
  <c r="X157" i="6"/>
  <c r="W157" i="6"/>
  <c r="V157" i="6"/>
  <c r="U157" i="6"/>
  <c r="T157" i="6"/>
  <c r="S157" i="6"/>
  <c r="R157" i="6"/>
  <c r="Q157" i="6"/>
  <c r="P157" i="6"/>
  <c r="O157" i="6"/>
  <c r="N157" i="6"/>
  <c r="M157" i="6"/>
  <c r="L157" i="6"/>
  <c r="K157" i="6"/>
  <c r="J157" i="6"/>
  <c r="I157" i="6"/>
  <c r="H157" i="6"/>
  <c r="G157" i="6"/>
  <c r="F157" i="6"/>
  <c r="E157" i="6"/>
  <c r="D157" i="6"/>
  <c r="AI156" i="6"/>
  <c r="AI155" i="6"/>
  <c r="AI154" i="6"/>
  <c r="AH153" i="6"/>
  <c r="AG153" i="6"/>
  <c r="AF153" i="6"/>
  <c r="AE153" i="6"/>
  <c r="AD153" i="6"/>
  <c r="AC153" i="6"/>
  <c r="AB153" i="6"/>
  <c r="AA153" i="6"/>
  <c r="Z153" i="6"/>
  <c r="Y153" i="6"/>
  <c r="X153" i="6"/>
  <c r="W153" i="6"/>
  <c r="V153" i="6"/>
  <c r="U153" i="6"/>
  <c r="T153" i="6"/>
  <c r="S153" i="6"/>
  <c r="R153" i="6"/>
  <c r="Q153" i="6"/>
  <c r="P153" i="6"/>
  <c r="O153" i="6"/>
  <c r="N153" i="6"/>
  <c r="M153" i="6"/>
  <c r="L153" i="6"/>
  <c r="K153" i="6"/>
  <c r="J153" i="6"/>
  <c r="I153" i="6"/>
  <c r="H153" i="6"/>
  <c r="G153" i="6"/>
  <c r="F153" i="6"/>
  <c r="E153" i="6"/>
  <c r="D153" i="6"/>
  <c r="AI152" i="6"/>
  <c r="AI151" i="6"/>
  <c r="AI500" i="33" s="1"/>
  <c r="AI150" i="6"/>
  <c r="AH149" i="6"/>
  <c r="AG149" i="6"/>
  <c r="AF149" i="6"/>
  <c r="AE149" i="6"/>
  <c r="AD149" i="6"/>
  <c r="AC149" i="6"/>
  <c r="AB149" i="6"/>
  <c r="AA149" i="6"/>
  <c r="Z149" i="6"/>
  <c r="Y149" i="6"/>
  <c r="X149" i="6"/>
  <c r="W149" i="6"/>
  <c r="V149" i="6"/>
  <c r="U149" i="6"/>
  <c r="T149" i="6"/>
  <c r="S149" i="6"/>
  <c r="R149" i="6"/>
  <c r="Q149" i="6"/>
  <c r="P149" i="6"/>
  <c r="O149" i="6"/>
  <c r="N149" i="6"/>
  <c r="M149" i="6"/>
  <c r="L149" i="6"/>
  <c r="K149" i="6"/>
  <c r="J149" i="6"/>
  <c r="I149" i="6"/>
  <c r="H149" i="6"/>
  <c r="G149" i="6"/>
  <c r="F149" i="6"/>
  <c r="E149" i="6"/>
  <c r="D149" i="6"/>
  <c r="AI148" i="6"/>
  <c r="AI147" i="6"/>
  <c r="AI146" i="6"/>
  <c r="AH145" i="6"/>
  <c r="AG145" i="6"/>
  <c r="AF145" i="6"/>
  <c r="AE145" i="6"/>
  <c r="AD145" i="6"/>
  <c r="AC145" i="6"/>
  <c r="AB145" i="6"/>
  <c r="AA145" i="6"/>
  <c r="Z145" i="6"/>
  <c r="Y145" i="6"/>
  <c r="X145" i="6"/>
  <c r="W145" i="6"/>
  <c r="V145" i="6"/>
  <c r="U145" i="6"/>
  <c r="T145" i="6"/>
  <c r="S145" i="6"/>
  <c r="R145" i="6"/>
  <c r="Q145" i="6"/>
  <c r="P145" i="6"/>
  <c r="O145" i="6"/>
  <c r="N145" i="6"/>
  <c r="M145" i="6"/>
  <c r="L145" i="6"/>
  <c r="K145" i="6"/>
  <c r="J145" i="6"/>
  <c r="I145" i="6"/>
  <c r="H145" i="6"/>
  <c r="G145" i="6"/>
  <c r="F145" i="6"/>
  <c r="E145" i="6"/>
  <c r="D145" i="6"/>
  <c r="AI144" i="6"/>
  <c r="AI143" i="6"/>
  <c r="AI498" i="33" s="1"/>
  <c r="AI142" i="6"/>
  <c r="AH141" i="6"/>
  <c r="AG141" i="6"/>
  <c r="AF141" i="6"/>
  <c r="AE141" i="6"/>
  <c r="AD141" i="6"/>
  <c r="AC141" i="6"/>
  <c r="AB141" i="6"/>
  <c r="AA141" i="6"/>
  <c r="Z141" i="6"/>
  <c r="Y141" i="6"/>
  <c r="X141" i="6"/>
  <c r="W141" i="6"/>
  <c r="V141" i="6"/>
  <c r="U141" i="6"/>
  <c r="T141" i="6"/>
  <c r="S141" i="6"/>
  <c r="R141" i="6"/>
  <c r="Q141" i="6"/>
  <c r="P141" i="6"/>
  <c r="O141" i="6"/>
  <c r="N141" i="6"/>
  <c r="M141" i="6"/>
  <c r="L141" i="6"/>
  <c r="K141" i="6"/>
  <c r="J141" i="6"/>
  <c r="I141" i="6"/>
  <c r="H141" i="6"/>
  <c r="G141" i="6"/>
  <c r="F141" i="6"/>
  <c r="E141" i="6"/>
  <c r="D141" i="6"/>
  <c r="AI140" i="6"/>
  <c r="AI139" i="6"/>
  <c r="AI138" i="6"/>
  <c r="AH137" i="6"/>
  <c r="AG137" i="6"/>
  <c r="AF137" i="6"/>
  <c r="AE137" i="6"/>
  <c r="AD137" i="6"/>
  <c r="AC137" i="6"/>
  <c r="AB137" i="6"/>
  <c r="AA137" i="6"/>
  <c r="Z137" i="6"/>
  <c r="Y137" i="6"/>
  <c r="X137" i="6"/>
  <c r="W137" i="6"/>
  <c r="V137" i="6"/>
  <c r="U137" i="6"/>
  <c r="T137" i="6"/>
  <c r="S137" i="6"/>
  <c r="R137" i="6"/>
  <c r="Q137" i="6"/>
  <c r="P137" i="6"/>
  <c r="O137" i="6"/>
  <c r="N137" i="6"/>
  <c r="M137" i="6"/>
  <c r="L137" i="6"/>
  <c r="K137" i="6"/>
  <c r="J137" i="6"/>
  <c r="I137" i="6"/>
  <c r="H137" i="6"/>
  <c r="G137" i="6"/>
  <c r="F137" i="6"/>
  <c r="E137" i="6"/>
  <c r="D137" i="6"/>
  <c r="AI136" i="6"/>
  <c r="AI135" i="6"/>
  <c r="AI496" i="33" s="1"/>
  <c r="AI134" i="6"/>
  <c r="AH133" i="6"/>
  <c r="AG133" i="6"/>
  <c r="AF133" i="6"/>
  <c r="AE133" i="6"/>
  <c r="AD133" i="6"/>
  <c r="AC133" i="6"/>
  <c r="AB133" i="6"/>
  <c r="AA133" i="6"/>
  <c r="Z133" i="6"/>
  <c r="Y133" i="6"/>
  <c r="X133" i="6"/>
  <c r="W133" i="6"/>
  <c r="V133" i="6"/>
  <c r="U133" i="6"/>
  <c r="T133" i="6"/>
  <c r="S133" i="6"/>
  <c r="R133" i="6"/>
  <c r="Q133" i="6"/>
  <c r="P133" i="6"/>
  <c r="O133" i="6"/>
  <c r="N133" i="6"/>
  <c r="M133" i="6"/>
  <c r="L133" i="6"/>
  <c r="K133" i="6"/>
  <c r="J133" i="6"/>
  <c r="I133" i="6"/>
  <c r="H133" i="6"/>
  <c r="G133" i="6"/>
  <c r="F133" i="6"/>
  <c r="E133" i="6"/>
  <c r="D133" i="6"/>
  <c r="AI132" i="6"/>
  <c r="AI131" i="6"/>
  <c r="AI130" i="6"/>
  <c r="AH129" i="6"/>
  <c r="AG129" i="6"/>
  <c r="AF129" i="6"/>
  <c r="AE129" i="6"/>
  <c r="AD129" i="6"/>
  <c r="AC129" i="6"/>
  <c r="AB129" i="6"/>
  <c r="AA129" i="6"/>
  <c r="Z129" i="6"/>
  <c r="Y129" i="6"/>
  <c r="X129" i="6"/>
  <c r="W129" i="6"/>
  <c r="V129" i="6"/>
  <c r="U129" i="6"/>
  <c r="T129" i="6"/>
  <c r="S129" i="6"/>
  <c r="R129" i="6"/>
  <c r="Q129" i="6"/>
  <c r="P129" i="6"/>
  <c r="O129" i="6"/>
  <c r="N129" i="6"/>
  <c r="M129" i="6"/>
  <c r="L129" i="6"/>
  <c r="K129" i="6"/>
  <c r="J129" i="6"/>
  <c r="I129" i="6"/>
  <c r="H129" i="6"/>
  <c r="G129" i="6"/>
  <c r="F129" i="6"/>
  <c r="E129" i="6"/>
  <c r="D129" i="6"/>
  <c r="AI128" i="6"/>
  <c r="AI127" i="6"/>
  <c r="AI494" i="33" s="1"/>
  <c r="AI126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AI124" i="6"/>
  <c r="AI123" i="6"/>
  <c r="AI122" i="6"/>
  <c r="AH121" i="6"/>
  <c r="AG121" i="6"/>
  <c r="AF121" i="6"/>
  <c r="AE121" i="6"/>
  <c r="AD121" i="6"/>
  <c r="AC121" i="6"/>
  <c r="AB121" i="6"/>
  <c r="AA121" i="6"/>
  <c r="Z121" i="6"/>
  <c r="Y121" i="6"/>
  <c r="X121" i="6"/>
  <c r="W121" i="6"/>
  <c r="V121" i="6"/>
  <c r="U121" i="6"/>
  <c r="T121" i="6"/>
  <c r="S121" i="6"/>
  <c r="R121" i="6"/>
  <c r="Q121" i="6"/>
  <c r="P121" i="6"/>
  <c r="O121" i="6"/>
  <c r="N121" i="6"/>
  <c r="M121" i="6"/>
  <c r="L121" i="6"/>
  <c r="K121" i="6"/>
  <c r="J121" i="6"/>
  <c r="I121" i="6"/>
  <c r="H121" i="6"/>
  <c r="G121" i="6"/>
  <c r="F121" i="6"/>
  <c r="E121" i="6"/>
  <c r="D121" i="6"/>
  <c r="AI120" i="6"/>
  <c r="AI119" i="6"/>
  <c r="AI492" i="33" s="1"/>
  <c r="AI118" i="6"/>
  <c r="AH117" i="6"/>
  <c r="AG117" i="6"/>
  <c r="AF117" i="6"/>
  <c r="AE117" i="6"/>
  <c r="AD117" i="6"/>
  <c r="AC117" i="6"/>
  <c r="AB117" i="6"/>
  <c r="AA117" i="6"/>
  <c r="Z117" i="6"/>
  <c r="Y117" i="6"/>
  <c r="X117" i="6"/>
  <c r="W117" i="6"/>
  <c r="V117" i="6"/>
  <c r="U117" i="6"/>
  <c r="T117" i="6"/>
  <c r="S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F117" i="6"/>
  <c r="E117" i="6"/>
  <c r="D117" i="6"/>
  <c r="AI116" i="6"/>
  <c r="AI115" i="6"/>
  <c r="AI114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AI112" i="6"/>
  <c r="AI111" i="6"/>
  <c r="AI490" i="33" s="1"/>
  <c r="AI110" i="6"/>
  <c r="AH109" i="6"/>
  <c r="AG109" i="6"/>
  <c r="AF109" i="6"/>
  <c r="AE109" i="6"/>
  <c r="AD109" i="6"/>
  <c r="AC109" i="6"/>
  <c r="AB109" i="6"/>
  <c r="AA109" i="6"/>
  <c r="Z109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AI108" i="6"/>
  <c r="AI107" i="6"/>
  <c r="AI106" i="6"/>
  <c r="AH105" i="6"/>
  <c r="AG105" i="6"/>
  <c r="AF105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AI104" i="6"/>
  <c r="AI103" i="6"/>
  <c r="AI488" i="33" s="1"/>
  <c r="AI102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AI100" i="6"/>
  <c r="AI99" i="6"/>
  <c r="AI98" i="6"/>
  <c r="AH97" i="6"/>
  <c r="AG97" i="6"/>
  <c r="AF97" i="6"/>
  <c r="AE97" i="6"/>
  <c r="AD97" i="6"/>
  <c r="AC97" i="6"/>
  <c r="AB97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D97" i="6"/>
  <c r="AI96" i="6"/>
  <c r="AI95" i="6"/>
  <c r="AI486" i="33" s="1"/>
  <c r="AI94" i="6"/>
  <c r="AH93" i="6"/>
  <c r="AG93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D93" i="6"/>
  <c r="AI92" i="6"/>
  <c r="AI91" i="6"/>
  <c r="AI90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AI88" i="6"/>
  <c r="AI87" i="6"/>
  <c r="AI484" i="33" s="1"/>
  <c r="AI86" i="6"/>
  <c r="AH85" i="6"/>
  <c r="AG85" i="6"/>
  <c r="AF85" i="6"/>
  <c r="AE85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AI84" i="6"/>
  <c r="AI83" i="6"/>
  <c r="AI82" i="6"/>
  <c r="AH81" i="6"/>
  <c r="AG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AI80" i="6"/>
  <c r="AI79" i="6"/>
  <c r="AI482" i="33" s="1"/>
  <c r="AI78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AI76" i="6"/>
  <c r="AI75" i="6"/>
  <c r="AI74" i="6"/>
  <c r="AH73" i="6"/>
  <c r="AG73" i="6"/>
  <c r="AF73" i="6"/>
  <c r="AE73" i="6"/>
  <c r="AD73" i="6"/>
  <c r="AC73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AI72" i="6"/>
  <c r="AI71" i="6"/>
  <c r="AI480" i="33" s="1"/>
  <c r="AI70" i="6"/>
  <c r="AH69" i="6"/>
  <c r="AG69" i="6"/>
  <c r="AF69" i="6"/>
  <c r="AE69" i="6"/>
  <c r="AD69" i="6"/>
  <c r="AC69" i="6"/>
  <c r="AB69" i="6"/>
  <c r="AA69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AI68" i="6"/>
  <c r="AI67" i="6"/>
  <c r="AI66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AI64" i="6"/>
  <c r="AI63" i="6"/>
  <c r="AI478" i="33" s="1"/>
  <c r="AI62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AI60" i="6"/>
  <c r="AI59" i="6"/>
  <c r="AI58" i="6"/>
  <c r="AH57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AI56" i="6"/>
  <c r="AI55" i="6"/>
  <c r="AI476" i="33" s="1"/>
  <c r="AI54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AI52" i="6"/>
  <c r="AI51" i="6"/>
  <c r="AI50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AI48" i="6"/>
  <c r="AI47" i="6"/>
  <c r="AI474" i="33" s="1"/>
  <c r="AI46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AI44" i="6"/>
  <c r="AI43" i="6"/>
  <c r="AI42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AI40" i="6"/>
  <c r="AI39" i="6"/>
  <c r="AI472" i="33" s="1"/>
  <c r="AI38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AI36" i="6"/>
  <c r="AI35" i="6"/>
  <c r="AI34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AI32" i="6"/>
  <c r="AI31" i="6"/>
  <c r="AI470" i="33" s="1"/>
  <c r="AI30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AI28" i="6"/>
  <c r="AI27" i="6"/>
  <c r="AI26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AI24" i="6"/>
  <c r="AI23" i="6"/>
  <c r="AI468" i="33" s="1"/>
  <c r="AI22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AI20" i="6"/>
  <c r="AI19" i="6"/>
  <c r="AI18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AI16" i="6"/>
  <c r="AI15" i="6"/>
  <c r="AI466" i="33" s="1"/>
  <c r="AI14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AI12" i="6"/>
  <c r="AI11" i="6"/>
  <c r="AI10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AI8" i="6"/>
  <c r="AI7" i="6"/>
  <c r="AI464" i="33" s="1"/>
  <c r="AI6" i="6"/>
  <c r="AH168" i="7"/>
  <c r="AG168" i="7"/>
  <c r="AG174" i="7" s="1"/>
  <c r="AF168" i="7"/>
  <c r="AE168" i="7"/>
  <c r="AD168" i="7"/>
  <c r="AC168" i="7"/>
  <c r="AC174" i="7" s="1"/>
  <c r="AB168" i="7"/>
  <c r="AA168" i="7"/>
  <c r="AA174" i="7" s="1"/>
  <c r="Z168" i="7"/>
  <c r="Y168" i="7"/>
  <c r="Y174" i="7" s="1"/>
  <c r="X168" i="7"/>
  <c r="W168" i="7"/>
  <c r="V168" i="7"/>
  <c r="U168" i="7"/>
  <c r="U174" i="7" s="1"/>
  <c r="T168" i="7"/>
  <c r="S168" i="7"/>
  <c r="S174" i="7" s="1"/>
  <c r="R168" i="7"/>
  <c r="Q168" i="7"/>
  <c r="Q174" i="7" s="1"/>
  <c r="P168" i="7"/>
  <c r="O168" i="7"/>
  <c r="N168" i="7"/>
  <c r="M168" i="7"/>
  <c r="M174" i="7" s="1"/>
  <c r="L168" i="7"/>
  <c r="K168" i="7"/>
  <c r="K174" i="7" s="1"/>
  <c r="J168" i="7"/>
  <c r="I168" i="7"/>
  <c r="I174" i="7" s="1"/>
  <c r="H168" i="7"/>
  <c r="H174" i="7" s="1"/>
  <c r="G168" i="7"/>
  <c r="F168" i="7"/>
  <c r="E168" i="7"/>
  <c r="E174" i="7" s="1"/>
  <c r="D168" i="7"/>
  <c r="AH167" i="7"/>
  <c r="AG167" i="7"/>
  <c r="AG173" i="7" s="1"/>
  <c r="E210" i="7" s="1"/>
  <c r="AF167" i="7"/>
  <c r="AE167" i="7"/>
  <c r="AD167" i="7"/>
  <c r="AC167" i="7"/>
  <c r="AC173" i="7" s="1"/>
  <c r="E206" i="7" s="1"/>
  <c r="AB167" i="7"/>
  <c r="AA167" i="7"/>
  <c r="AA173" i="7" s="1"/>
  <c r="E204" i="7" s="1"/>
  <c r="Z167" i="7"/>
  <c r="Y167" i="7"/>
  <c r="Y173" i="7" s="1"/>
  <c r="E202" i="7" s="1"/>
  <c r="X167" i="7"/>
  <c r="W167" i="7"/>
  <c r="V167" i="7"/>
  <c r="U167" i="7"/>
  <c r="U173" i="7" s="1"/>
  <c r="E198" i="7" s="1"/>
  <c r="T167" i="7"/>
  <c r="S167" i="7"/>
  <c r="S173" i="7" s="1"/>
  <c r="E196" i="7" s="1"/>
  <c r="R167" i="7"/>
  <c r="Q167" i="7"/>
  <c r="Q173" i="7" s="1"/>
  <c r="E194" i="7" s="1"/>
  <c r="P167" i="7"/>
  <c r="O167" i="7"/>
  <c r="N167" i="7"/>
  <c r="M167" i="7"/>
  <c r="L167" i="7"/>
  <c r="K167" i="7"/>
  <c r="K173" i="7" s="1"/>
  <c r="E188" i="7" s="1"/>
  <c r="J167" i="7"/>
  <c r="I167" i="7"/>
  <c r="I173" i="7" s="1"/>
  <c r="E186" i="7" s="1"/>
  <c r="H167" i="7"/>
  <c r="G167" i="7"/>
  <c r="F167" i="7"/>
  <c r="E167" i="7"/>
  <c r="D167" i="7"/>
  <c r="AH166" i="7"/>
  <c r="AH172" i="7" s="1"/>
  <c r="D211" i="7" s="1"/>
  <c r="AG166" i="7"/>
  <c r="AF166" i="7"/>
  <c r="AE166" i="7"/>
  <c r="AD166" i="7"/>
  <c r="AC166" i="7"/>
  <c r="AB166" i="7"/>
  <c r="AA166" i="7"/>
  <c r="Z166" i="7"/>
  <c r="Z172" i="7" s="1"/>
  <c r="D203" i="7" s="1"/>
  <c r="Y166" i="7"/>
  <c r="X166" i="7"/>
  <c r="W166" i="7"/>
  <c r="V166" i="7"/>
  <c r="U166" i="7"/>
  <c r="T166" i="7"/>
  <c r="T172" i="7" s="1"/>
  <c r="D197" i="7" s="1"/>
  <c r="S166" i="7"/>
  <c r="S172" i="7" s="1"/>
  <c r="D196" i="7" s="1"/>
  <c r="R166" i="7"/>
  <c r="Q166" i="7"/>
  <c r="P166" i="7"/>
  <c r="O166" i="7"/>
  <c r="N166" i="7"/>
  <c r="M166" i="7"/>
  <c r="L166" i="7"/>
  <c r="K166" i="7"/>
  <c r="J166" i="7"/>
  <c r="I166" i="7"/>
  <c r="H166" i="7"/>
  <c r="H172" i="7" s="1"/>
  <c r="D185" i="7" s="1"/>
  <c r="G166" i="7"/>
  <c r="F166" i="7"/>
  <c r="F172" i="7" s="1"/>
  <c r="D183" i="7" s="1"/>
  <c r="E166" i="7"/>
  <c r="D166" i="7"/>
  <c r="D172" i="7" s="1"/>
  <c r="D181" i="7" s="1"/>
  <c r="AH165" i="7"/>
  <c r="AG165" i="7"/>
  <c r="AF165" i="7"/>
  <c r="AE165" i="7"/>
  <c r="AD165" i="7"/>
  <c r="AC165" i="7"/>
  <c r="AB165" i="7"/>
  <c r="AA165" i="7"/>
  <c r="Z165" i="7"/>
  <c r="Y165" i="7"/>
  <c r="X165" i="7"/>
  <c r="W165" i="7"/>
  <c r="V165" i="7"/>
  <c r="U165" i="7"/>
  <c r="T165" i="7"/>
  <c r="S165" i="7"/>
  <c r="R165" i="7"/>
  <c r="Q165" i="7"/>
  <c r="P165" i="7"/>
  <c r="O165" i="7"/>
  <c r="N165" i="7"/>
  <c r="M165" i="7"/>
  <c r="L165" i="7"/>
  <c r="K165" i="7"/>
  <c r="J165" i="7"/>
  <c r="I165" i="7"/>
  <c r="H165" i="7"/>
  <c r="G165" i="7"/>
  <c r="F165" i="7"/>
  <c r="E165" i="7"/>
  <c r="D165" i="7"/>
  <c r="AI164" i="7"/>
  <c r="AI163" i="7"/>
  <c r="AI162" i="7"/>
  <c r="AH161" i="7"/>
  <c r="AG161" i="7"/>
  <c r="AF161" i="7"/>
  <c r="AE161" i="7"/>
  <c r="AD161" i="7"/>
  <c r="AC161" i="7"/>
  <c r="AB161" i="7"/>
  <c r="AA161" i="7"/>
  <c r="Z161" i="7"/>
  <c r="Y161" i="7"/>
  <c r="X161" i="7"/>
  <c r="W161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F161" i="7"/>
  <c r="E161" i="7"/>
  <c r="D161" i="7"/>
  <c r="AI160" i="7"/>
  <c r="AI159" i="7"/>
  <c r="AI158" i="7"/>
  <c r="AH157" i="7"/>
  <c r="AG157" i="7"/>
  <c r="AF157" i="7"/>
  <c r="AE157" i="7"/>
  <c r="AD157" i="7"/>
  <c r="AC157" i="7"/>
  <c r="AB157" i="7"/>
  <c r="AA157" i="7"/>
  <c r="Z157" i="7"/>
  <c r="Y157" i="7"/>
  <c r="X157" i="7"/>
  <c r="W157" i="7"/>
  <c r="V157" i="7"/>
  <c r="U157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D157" i="7"/>
  <c r="AI156" i="7"/>
  <c r="AI155" i="7"/>
  <c r="AI154" i="7"/>
  <c r="AH153" i="7"/>
  <c r="AG153" i="7"/>
  <c r="AF153" i="7"/>
  <c r="AE153" i="7"/>
  <c r="AD153" i="7"/>
  <c r="AC153" i="7"/>
  <c r="AB153" i="7"/>
  <c r="AA153" i="7"/>
  <c r="Z153" i="7"/>
  <c r="Y153" i="7"/>
  <c r="X153" i="7"/>
  <c r="W153" i="7"/>
  <c r="V153" i="7"/>
  <c r="U153" i="7"/>
  <c r="T153" i="7"/>
  <c r="S153" i="7"/>
  <c r="R153" i="7"/>
  <c r="Q153" i="7"/>
  <c r="P153" i="7"/>
  <c r="O153" i="7"/>
  <c r="N153" i="7"/>
  <c r="M153" i="7"/>
  <c r="L153" i="7"/>
  <c r="K153" i="7"/>
  <c r="J153" i="7"/>
  <c r="I153" i="7"/>
  <c r="H153" i="7"/>
  <c r="G153" i="7"/>
  <c r="F153" i="7"/>
  <c r="E153" i="7"/>
  <c r="D153" i="7"/>
  <c r="AI152" i="7"/>
  <c r="AI151" i="7"/>
  <c r="AI150" i="7"/>
  <c r="AH149" i="7"/>
  <c r="AG149" i="7"/>
  <c r="AF149" i="7"/>
  <c r="AE149" i="7"/>
  <c r="AD149" i="7"/>
  <c r="AC149" i="7"/>
  <c r="AB149" i="7"/>
  <c r="AA149" i="7"/>
  <c r="Z149" i="7"/>
  <c r="Y149" i="7"/>
  <c r="X149" i="7"/>
  <c r="W149" i="7"/>
  <c r="V149" i="7"/>
  <c r="U149" i="7"/>
  <c r="T149" i="7"/>
  <c r="S149" i="7"/>
  <c r="R149" i="7"/>
  <c r="Q149" i="7"/>
  <c r="P149" i="7"/>
  <c r="O149" i="7"/>
  <c r="N149" i="7"/>
  <c r="M149" i="7"/>
  <c r="L149" i="7"/>
  <c r="K149" i="7"/>
  <c r="J149" i="7"/>
  <c r="I149" i="7"/>
  <c r="H149" i="7"/>
  <c r="G149" i="7"/>
  <c r="F149" i="7"/>
  <c r="E149" i="7"/>
  <c r="D149" i="7"/>
  <c r="AI148" i="7"/>
  <c r="AI147" i="7"/>
  <c r="AI146" i="7"/>
  <c r="AH145" i="7"/>
  <c r="AG145" i="7"/>
  <c r="AF145" i="7"/>
  <c r="AE145" i="7"/>
  <c r="AD145" i="7"/>
  <c r="AC145" i="7"/>
  <c r="AB145" i="7"/>
  <c r="AA145" i="7"/>
  <c r="Z145" i="7"/>
  <c r="Y145" i="7"/>
  <c r="X145" i="7"/>
  <c r="W145" i="7"/>
  <c r="V145" i="7"/>
  <c r="U145" i="7"/>
  <c r="T145" i="7"/>
  <c r="S145" i="7"/>
  <c r="R145" i="7"/>
  <c r="Q145" i="7"/>
  <c r="P145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AI144" i="7"/>
  <c r="AI143" i="7"/>
  <c r="AI142" i="7"/>
  <c r="AH141" i="7"/>
  <c r="AG141" i="7"/>
  <c r="AF141" i="7"/>
  <c r="AE141" i="7"/>
  <c r="AD141" i="7"/>
  <c r="AC141" i="7"/>
  <c r="AB141" i="7"/>
  <c r="AA141" i="7"/>
  <c r="Z141" i="7"/>
  <c r="Y141" i="7"/>
  <c r="X141" i="7"/>
  <c r="W141" i="7"/>
  <c r="V141" i="7"/>
  <c r="U141" i="7"/>
  <c r="T141" i="7"/>
  <c r="S141" i="7"/>
  <c r="R141" i="7"/>
  <c r="Q141" i="7"/>
  <c r="P141" i="7"/>
  <c r="O141" i="7"/>
  <c r="N141" i="7"/>
  <c r="M141" i="7"/>
  <c r="L141" i="7"/>
  <c r="K141" i="7"/>
  <c r="J141" i="7"/>
  <c r="I141" i="7"/>
  <c r="H141" i="7"/>
  <c r="G141" i="7"/>
  <c r="F141" i="7"/>
  <c r="E141" i="7"/>
  <c r="D141" i="7"/>
  <c r="AI140" i="7"/>
  <c r="AI139" i="7"/>
  <c r="AI446" i="33" s="1"/>
  <c r="AI138" i="7"/>
  <c r="AH137" i="7"/>
  <c r="AG137" i="7"/>
  <c r="AF137" i="7"/>
  <c r="AE137" i="7"/>
  <c r="AD137" i="7"/>
  <c r="AC137" i="7"/>
  <c r="AB137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AI136" i="7"/>
  <c r="AI135" i="7"/>
  <c r="AI134" i="7"/>
  <c r="AH133" i="7"/>
  <c r="AG133" i="7"/>
  <c r="AF133" i="7"/>
  <c r="AE133" i="7"/>
  <c r="AD133" i="7"/>
  <c r="AC133" i="7"/>
  <c r="AB133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AI132" i="7"/>
  <c r="AI131" i="7"/>
  <c r="AI130" i="7"/>
  <c r="AH129" i="7"/>
  <c r="AG129" i="7"/>
  <c r="AF129" i="7"/>
  <c r="AE129" i="7"/>
  <c r="AD129" i="7"/>
  <c r="AC129" i="7"/>
  <c r="AB129" i="7"/>
  <c r="AA129" i="7"/>
  <c r="Z129" i="7"/>
  <c r="Y129" i="7"/>
  <c r="X129" i="7"/>
  <c r="W129" i="7"/>
  <c r="V129" i="7"/>
  <c r="U129" i="7"/>
  <c r="T129" i="7"/>
  <c r="S129" i="7"/>
  <c r="R129" i="7"/>
  <c r="Q129" i="7"/>
  <c r="P129" i="7"/>
  <c r="O129" i="7"/>
  <c r="N129" i="7"/>
  <c r="M129" i="7"/>
  <c r="L129" i="7"/>
  <c r="K129" i="7"/>
  <c r="J129" i="7"/>
  <c r="I129" i="7"/>
  <c r="H129" i="7"/>
  <c r="G129" i="7"/>
  <c r="F129" i="7"/>
  <c r="E129" i="7"/>
  <c r="D129" i="7"/>
  <c r="AI128" i="7"/>
  <c r="AI127" i="7"/>
  <c r="AI126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AI124" i="7"/>
  <c r="AI123" i="7"/>
  <c r="AI122" i="7"/>
  <c r="AH121" i="7"/>
  <c r="AG121" i="7"/>
  <c r="AF121" i="7"/>
  <c r="AE121" i="7"/>
  <c r="AD121" i="7"/>
  <c r="AC121" i="7"/>
  <c r="AB121" i="7"/>
  <c r="AA121" i="7"/>
  <c r="Z121" i="7"/>
  <c r="Y121" i="7"/>
  <c r="X121" i="7"/>
  <c r="W121" i="7"/>
  <c r="V121" i="7"/>
  <c r="U121" i="7"/>
  <c r="T121" i="7"/>
  <c r="S121" i="7"/>
  <c r="R121" i="7"/>
  <c r="Q121" i="7"/>
  <c r="P121" i="7"/>
  <c r="O121" i="7"/>
  <c r="N121" i="7"/>
  <c r="M121" i="7"/>
  <c r="L121" i="7"/>
  <c r="K121" i="7"/>
  <c r="J121" i="7"/>
  <c r="I121" i="7"/>
  <c r="H121" i="7"/>
  <c r="G121" i="7"/>
  <c r="F121" i="7"/>
  <c r="E121" i="7"/>
  <c r="D121" i="7"/>
  <c r="AI120" i="7"/>
  <c r="AI119" i="7"/>
  <c r="AI118" i="7"/>
  <c r="AH117" i="7"/>
  <c r="AG117" i="7"/>
  <c r="AF117" i="7"/>
  <c r="AE117" i="7"/>
  <c r="AD117" i="7"/>
  <c r="AC117" i="7"/>
  <c r="AB117" i="7"/>
  <c r="AA117" i="7"/>
  <c r="Z117" i="7"/>
  <c r="Y117" i="7"/>
  <c r="X117" i="7"/>
  <c r="W117" i="7"/>
  <c r="V117" i="7"/>
  <c r="U117" i="7"/>
  <c r="T117" i="7"/>
  <c r="S117" i="7"/>
  <c r="R117" i="7"/>
  <c r="Q117" i="7"/>
  <c r="P117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AI116" i="7"/>
  <c r="AI115" i="7"/>
  <c r="AI114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AI112" i="7"/>
  <c r="AI111" i="7"/>
  <c r="AI110" i="7"/>
  <c r="AH109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F109" i="7"/>
  <c r="E109" i="7"/>
  <c r="D109" i="7"/>
  <c r="AI108" i="7"/>
  <c r="AI107" i="7"/>
  <c r="AI106" i="7"/>
  <c r="AH105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AI104" i="7"/>
  <c r="AI103" i="7"/>
  <c r="AI102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AI100" i="7"/>
  <c r="AI99" i="7"/>
  <c r="AI98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AI96" i="7"/>
  <c r="AI95" i="7"/>
  <c r="AI94" i="7"/>
  <c r="AH93" i="7"/>
  <c r="AG93" i="7"/>
  <c r="AF93" i="7"/>
  <c r="AE93" i="7"/>
  <c r="AD93" i="7"/>
  <c r="AC93" i="7"/>
  <c r="AB93" i="7"/>
  <c r="AA93" i="7"/>
  <c r="Z93" i="7"/>
  <c r="Y93" i="7"/>
  <c r="X93" i="7"/>
  <c r="W93" i="7"/>
  <c r="V93" i="7"/>
  <c r="U93" i="7"/>
  <c r="T93" i="7"/>
  <c r="S93" i="7"/>
  <c r="R93" i="7"/>
  <c r="Q93" i="7"/>
  <c r="P93" i="7"/>
  <c r="O93" i="7"/>
  <c r="N93" i="7"/>
  <c r="M93" i="7"/>
  <c r="L93" i="7"/>
  <c r="K93" i="7"/>
  <c r="J93" i="7"/>
  <c r="I93" i="7"/>
  <c r="H93" i="7"/>
  <c r="G93" i="7"/>
  <c r="F93" i="7"/>
  <c r="E93" i="7"/>
  <c r="D93" i="7"/>
  <c r="AI92" i="7"/>
  <c r="AI91" i="7"/>
  <c r="AI90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AI88" i="7"/>
  <c r="AI87" i="7"/>
  <c r="AI86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L85" i="7"/>
  <c r="K85" i="7"/>
  <c r="J85" i="7"/>
  <c r="I85" i="7"/>
  <c r="H85" i="7"/>
  <c r="G85" i="7"/>
  <c r="F85" i="7"/>
  <c r="E85" i="7"/>
  <c r="D85" i="7"/>
  <c r="AI84" i="7"/>
  <c r="AI83" i="7"/>
  <c r="AI82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AI80" i="7"/>
  <c r="AI79" i="7"/>
  <c r="AI78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AI76" i="7"/>
  <c r="AI75" i="7"/>
  <c r="AI74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D73" i="7"/>
  <c r="AI72" i="7"/>
  <c r="AI71" i="7"/>
  <c r="AI70" i="7"/>
  <c r="AH69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Q69" i="7"/>
  <c r="P69" i="7"/>
  <c r="O69" i="7"/>
  <c r="N69" i="7"/>
  <c r="M69" i="7"/>
  <c r="L69" i="7"/>
  <c r="K69" i="7"/>
  <c r="J69" i="7"/>
  <c r="I69" i="7"/>
  <c r="H69" i="7"/>
  <c r="G69" i="7"/>
  <c r="F69" i="7"/>
  <c r="E69" i="7"/>
  <c r="D69" i="7"/>
  <c r="AI68" i="7"/>
  <c r="AI67" i="7"/>
  <c r="AI66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AI64" i="7"/>
  <c r="AI63" i="7"/>
  <c r="AI62" i="7"/>
  <c r="AH61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AI60" i="7"/>
  <c r="AI59" i="7"/>
  <c r="AI58" i="7"/>
  <c r="AH57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AI56" i="7"/>
  <c r="AI55" i="7"/>
  <c r="AI54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AI52" i="7"/>
  <c r="AI51" i="7"/>
  <c r="AI50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AI48" i="7"/>
  <c r="AI47" i="7"/>
  <c r="AI46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AI44" i="7"/>
  <c r="AI43" i="7"/>
  <c r="AI42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AI40" i="7"/>
  <c r="AI39" i="7"/>
  <c r="AI38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AI36" i="7"/>
  <c r="AI35" i="7"/>
  <c r="AI34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AI32" i="7"/>
  <c r="AI31" i="7"/>
  <c r="AI30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AI28" i="7"/>
  <c r="AI27" i="7"/>
  <c r="AI26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AI24" i="7"/>
  <c r="AI23" i="7"/>
  <c r="AI22" i="7"/>
  <c r="AH21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AI20" i="7"/>
  <c r="AI19" i="7"/>
  <c r="AI18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AI16" i="7"/>
  <c r="AI15" i="7"/>
  <c r="AI14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AI12" i="7"/>
  <c r="AI11" i="7"/>
  <c r="AI10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AI8" i="7"/>
  <c r="AI7" i="7"/>
  <c r="AI6" i="7"/>
  <c r="AH168" i="8"/>
  <c r="AG168" i="8"/>
  <c r="AG174" i="8" s="1"/>
  <c r="AF168" i="8"/>
  <c r="AF174" i="8" s="1"/>
  <c r="AE168" i="8"/>
  <c r="AE174" i="8" s="1"/>
  <c r="AD168" i="8"/>
  <c r="AC168" i="8"/>
  <c r="AC174" i="8" s="1"/>
  <c r="AB168" i="8"/>
  <c r="AA168" i="8"/>
  <c r="AA174" i="8" s="1"/>
  <c r="Z168" i="8"/>
  <c r="Y168" i="8"/>
  <c r="Y174" i="8" s="1"/>
  <c r="X168" i="8"/>
  <c r="X174" i="8" s="1"/>
  <c r="W168" i="8"/>
  <c r="W174" i="8" s="1"/>
  <c r="V168" i="8"/>
  <c r="U168" i="8"/>
  <c r="U174" i="8" s="1"/>
  <c r="T168" i="8"/>
  <c r="S168" i="8"/>
  <c r="S174" i="8" s="1"/>
  <c r="R168" i="8"/>
  <c r="Q168" i="8"/>
  <c r="Q174" i="8" s="1"/>
  <c r="P168" i="8"/>
  <c r="P174" i="8" s="1"/>
  <c r="O168" i="8"/>
  <c r="O174" i="8" s="1"/>
  <c r="N168" i="8"/>
  <c r="M168" i="8"/>
  <c r="M174" i="8" s="1"/>
  <c r="L168" i="8"/>
  <c r="K168" i="8"/>
  <c r="K174" i="8" s="1"/>
  <c r="J168" i="8"/>
  <c r="I168" i="8"/>
  <c r="I174" i="8" s="1"/>
  <c r="H168" i="8"/>
  <c r="H174" i="8" s="1"/>
  <c r="G168" i="8"/>
  <c r="G174" i="8" s="1"/>
  <c r="F168" i="8"/>
  <c r="E168" i="8"/>
  <c r="E174" i="8" s="1"/>
  <c r="D168" i="8"/>
  <c r="AH167" i="8"/>
  <c r="AG167" i="8"/>
  <c r="AG173" i="8" s="1"/>
  <c r="E210" i="8" s="1"/>
  <c r="AF167" i="8"/>
  <c r="AF173" i="8" s="1"/>
  <c r="E209" i="8" s="1"/>
  <c r="AE167" i="8"/>
  <c r="AE173" i="8" s="1"/>
  <c r="E208" i="8" s="1"/>
  <c r="AD167" i="8"/>
  <c r="AC167" i="8"/>
  <c r="AC173" i="8" s="1"/>
  <c r="E206" i="8" s="1"/>
  <c r="AB167" i="8"/>
  <c r="AB173" i="8" s="1"/>
  <c r="E205" i="8" s="1"/>
  <c r="AA167" i="8"/>
  <c r="AA173" i="8" s="1"/>
  <c r="Z167" i="8"/>
  <c r="Y167" i="8"/>
  <c r="Y173" i="8" s="1"/>
  <c r="E202" i="8" s="1"/>
  <c r="X167" i="8"/>
  <c r="X173" i="8" s="1"/>
  <c r="E201" i="8" s="1"/>
  <c r="W167" i="8"/>
  <c r="W173" i="8" s="1"/>
  <c r="E200" i="8" s="1"/>
  <c r="V167" i="8"/>
  <c r="U167" i="8"/>
  <c r="T167" i="8"/>
  <c r="S167" i="8"/>
  <c r="S173" i="8" s="1"/>
  <c r="E196" i="8" s="1"/>
  <c r="R167" i="8"/>
  <c r="Q167" i="8"/>
  <c r="Q173" i="8" s="1"/>
  <c r="E194" i="8" s="1"/>
  <c r="P167" i="8"/>
  <c r="P173" i="8" s="1"/>
  <c r="E193" i="8" s="1"/>
  <c r="O167" i="8"/>
  <c r="N167" i="8"/>
  <c r="M167" i="8"/>
  <c r="M173" i="8" s="1"/>
  <c r="E190" i="8" s="1"/>
  <c r="L167" i="8"/>
  <c r="K167" i="8"/>
  <c r="K173" i="8" s="1"/>
  <c r="J167" i="8"/>
  <c r="I167" i="8"/>
  <c r="I173" i="8" s="1"/>
  <c r="E186" i="8" s="1"/>
  <c r="H167" i="8"/>
  <c r="H173" i="8" s="1"/>
  <c r="E185" i="8" s="1"/>
  <c r="G167" i="8"/>
  <c r="F167" i="8"/>
  <c r="E167" i="8"/>
  <c r="E173" i="8" s="1"/>
  <c r="E182" i="8" s="1"/>
  <c r="D167" i="8"/>
  <c r="AH166" i="8"/>
  <c r="AH172" i="8" s="1"/>
  <c r="D211" i="8" s="1"/>
  <c r="AG166" i="8"/>
  <c r="AG172" i="8" s="1"/>
  <c r="D210" i="8" s="1"/>
  <c r="AF166" i="8"/>
  <c r="AF172" i="8" s="1"/>
  <c r="D209" i="8" s="1"/>
  <c r="AE166" i="8"/>
  <c r="AD166" i="8"/>
  <c r="AC166" i="8"/>
  <c r="AC172" i="8" s="1"/>
  <c r="D206" i="8" s="1"/>
  <c r="AB166" i="8"/>
  <c r="AA166" i="8"/>
  <c r="Z166" i="8"/>
  <c r="Z172" i="8" s="1"/>
  <c r="D203" i="8" s="1"/>
  <c r="Y166" i="8"/>
  <c r="Y172" i="8" s="1"/>
  <c r="D202" i="8" s="1"/>
  <c r="X166" i="8"/>
  <c r="X172" i="8" s="1"/>
  <c r="D201" i="8" s="1"/>
  <c r="W166" i="8"/>
  <c r="V166" i="8"/>
  <c r="U166" i="8"/>
  <c r="T166" i="8"/>
  <c r="S166" i="8"/>
  <c r="R166" i="8"/>
  <c r="R172" i="8" s="1"/>
  <c r="D195" i="8" s="1"/>
  <c r="Q166" i="8"/>
  <c r="Q172" i="8" s="1"/>
  <c r="D194" i="8" s="1"/>
  <c r="P166" i="8"/>
  <c r="P172" i="8" s="1"/>
  <c r="O166" i="8"/>
  <c r="N166" i="8"/>
  <c r="M166" i="8"/>
  <c r="M172" i="8" s="1"/>
  <c r="D190" i="8" s="1"/>
  <c r="L166" i="8"/>
  <c r="L172" i="8" s="1"/>
  <c r="D189" i="8" s="1"/>
  <c r="K166" i="8"/>
  <c r="J166" i="8"/>
  <c r="I166" i="8"/>
  <c r="H166" i="8"/>
  <c r="H172" i="8" s="1"/>
  <c r="D185" i="8" s="1"/>
  <c r="G166" i="8"/>
  <c r="F166" i="8"/>
  <c r="F172" i="8" s="1"/>
  <c r="D183" i="8" s="1"/>
  <c r="E166" i="8"/>
  <c r="D166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AI164" i="8"/>
  <c r="AI163" i="8"/>
  <c r="AI162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AI160" i="8"/>
  <c r="AI159" i="8"/>
  <c r="AI158" i="8"/>
  <c r="AH157" i="8"/>
  <c r="AG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AI156" i="8"/>
  <c r="AI155" i="8"/>
  <c r="AI399" i="33" s="1"/>
  <c r="AI154" i="8"/>
  <c r="AH153" i="8"/>
  <c r="AG153" i="8"/>
  <c r="AF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AI152" i="8"/>
  <c r="AI151" i="8"/>
  <c r="AI150" i="8"/>
  <c r="AH149" i="8"/>
  <c r="AG149" i="8"/>
  <c r="AF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9" i="8"/>
  <c r="AI148" i="8"/>
  <c r="AI147" i="8"/>
  <c r="AI146" i="8"/>
  <c r="AH145" i="8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AI144" i="8"/>
  <c r="AI143" i="8"/>
  <c r="AI142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AI140" i="8"/>
  <c r="AI139" i="8"/>
  <c r="AI395" i="33" s="1"/>
  <c r="AI138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AI136" i="8"/>
  <c r="AI135" i="8"/>
  <c r="AI134" i="8"/>
  <c r="AH133" i="8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AI132" i="8"/>
  <c r="AI131" i="8"/>
  <c r="AI130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AI128" i="8"/>
  <c r="AI127" i="8"/>
  <c r="AI126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AI124" i="8"/>
  <c r="AI123" i="8"/>
  <c r="AI391" i="33" s="1"/>
  <c r="AI122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AI120" i="8"/>
  <c r="AI119" i="8"/>
  <c r="AI118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AI116" i="8"/>
  <c r="AI115" i="8"/>
  <c r="AI114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AI112" i="8"/>
  <c r="AI111" i="8"/>
  <c r="AI110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AI108" i="8"/>
  <c r="AI107" i="8"/>
  <c r="AI387" i="33" s="1"/>
  <c r="AI106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E105" i="8"/>
  <c r="D105" i="8"/>
  <c r="AI104" i="8"/>
  <c r="AI103" i="8"/>
  <c r="AI102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AI100" i="8"/>
  <c r="AI99" i="8"/>
  <c r="AI98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AI96" i="8"/>
  <c r="AI95" i="8"/>
  <c r="AI94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AI92" i="8"/>
  <c r="AI91" i="8"/>
  <c r="AI90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AI88" i="8"/>
  <c r="AI87" i="8"/>
  <c r="AI86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AI84" i="8"/>
  <c r="AI83" i="8"/>
  <c r="AI82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AI80" i="8"/>
  <c r="AI79" i="8"/>
  <c r="AI78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AI76" i="8"/>
  <c r="AI75" i="8"/>
  <c r="AI74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AI72" i="8"/>
  <c r="AI71" i="8"/>
  <c r="AI70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AI68" i="8"/>
  <c r="AI67" i="8"/>
  <c r="AI66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AI64" i="8"/>
  <c r="AI63" i="8"/>
  <c r="AI62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E61" i="8"/>
  <c r="D61" i="8"/>
  <c r="AI60" i="8"/>
  <c r="AI59" i="8"/>
  <c r="AI58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AI56" i="8"/>
  <c r="AI55" i="8"/>
  <c r="AI374" i="33" s="1"/>
  <c r="AI54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AI52" i="8"/>
  <c r="AI51" i="8"/>
  <c r="AI50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AI48" i="8"/>
  <c r="AI47" i="8"/>
  <c r="AI372" i="33" s="1"/>
  <c r="AI46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AI44" i="8"/>
  <c r="AI43" i="8"/>
  <c r="AI42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AI40" i="8"/>
  <c r="AI39" i="8"/>
  <c r="AI370" i="33" s="1"/>
  <c r="AI38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AI36" i="8"/>
  <c r="AI35" i="8"/>
  <c r="AI34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AI32" i="8"/>
  <c r="AI31" i="8"/>
  <c r="AI368" i="33" s="1"/>
  <c r="AI30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AI28" i="8"/>
  <c r="AI27" i="8"/>
  <c r="AI26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AI24" i="8"/>
  <c r="AI23" i="8"/>
  <c r="AI366" i="33" s="1"/>
  <c r="AI22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AI20" i="8"/>
  <c r="AI19" i="8"/>
  <c r="AI18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AI16" i="8"/>
  <c r="AI15" i="8"/>
  <c r="AI364" i="33" s="1"/>
  <c r="AI14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AI12" i="8"/>
  <c r="AI11" i="8"/>
  <c r="AI10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AI8" i="8"/>
  <c r="AI7" i="8"/>
  <c r="AI362" i="33" s="1"/>
  <c r="AI6" i="8"/>
  <c r="AH168" i="9"/>
  <c r="AH174" i="9" s="1"/>
  <c r="G211" i="9" s="1"/>
  <c r="AG168" i="9"/>
  <c r="AG174" i="9" s="1"/>
  <c r="G210" i="9" s="1"/>
  <c r="AF168" i="9"/>
  <c r="AE168" i="9"/>
  <c r="AE174" i="9" s="1"/>
  <c r="G208" i="9" s="1"/>
  <c r="AD168" i="9"/>
  <c r="AD174" i="9" s="1"/>
  <c r="G207" i="9" s="1"/>
  <c r="AC168" i="9"/>
  <c r="AC174" i="9" s="1"/>
  <c r="G206" i="9" s="1"/>
  <c r="AB168" i="9"/>
  <c r="AB174" i="9" s="1"/>
  <c r="G205" i="9" s="1"/>
  <c r="AA168" i="9"/>
  <c r="AA174" i="9" s="1"/>
  <c r="G204" i="9" s="1"/>
  <c r="Z168" i="9"/>
  <c r="Z174" i="9" s="1"/>
  <c r="G203" i="9" s="1"/>
  <c r="Y168" i="9"/>
  <c r="Y174" i="9" s="1"/>
  <c r="G202" i="9" s="1"/>
  <c r="X168" i="9"/>
  <c r="W168" i="9"/>
  <c r="W174" i="9" s="1"/>
  <c r="G200" i="9" s="1"/>
  <c r="V168" i="9"/>
  <c r="V174" i="9" s="1"/>
  <c r="G199" i="9" s="1"/>
  <c r="U168" i="9"/>
  <c r="U174" i="9" s="1"/>
  <c r="G198" i="9" s="1"/>
  <c r="T168" i="9"/>
  <c r="T174" i="9" s="1"/>
  <c r="G197" i="9" s="1"/>
  <c r="S168" i="9"/>
  <c r="S174" i="9" s="1"/>
  <c r="G196" i="9" s="1"/>
  <c r="R168" i="9"/>
  <c r="R174" i="9" s="1"/>
  <c r="G195" i="9" s="1"/>
  <c r="Q168" i="9"/>
  <c r="Q174" i="9" s="1"/>
  <c r="G194" i="9" s="1"/>
  <c r="P168" i="9"/>
  <c r="O168" i="9"/>
  <c r="O174" i="9" s="1"/>
  <c r="G192" i="9" s="1"/>
  <c r="N168" i="9"/>
  <c r="N174" i="9" s="1"/>
  <c r="G191" i="9" s="1"/>
  <c r="M168" i="9"/>
  <c r="M174" i="9" s="1"/>
  <c r="G190" i="9" s="1"/>
  <c r="L168" i="9"/>
  <c r="L174" i="9" s="1"/>
  <c r="G189" i="9" s="1"/>
  <c r="K168" i="9"/>
  <c r="K174" i="9" s="1"/>
  <c r="G188" i="9" s="1"/>
  <c r="J168" i="9"/>
  <c r="J174" i="9" s="1"/>
  <c r="G187" i="9" s="1"/>
  <c r="I168" i="9"/>
  <c r="I174" i="9" s="1"/>
  <c r="G186" i="9" s="1"/>
  <c r="H168" i="9"/>
  <c r="G168" i="9"/>
  <c r="G174" i="9" s="1"/>
  <c r="G184" i="9" s="1"/>
  <c r="F168" i="9"/>
  <c r="E168" i="9"/>
  <c r="E174" i="9" s="1"/>
  <c r="G182" i="9" s="1"/>
  <c r="D168" i="9"/>
  <c r="AH167" i="9"/>
  <c r="AH173" i="9" s="1"/>
  <c r="E211" i="9" s="1"/>
  <c r="AG167" i="9"/>
  <c r="AG173" i="9" s="1"/>
  <c r="E210" i="9" s="1"/>
  <c r="AF167" i="9"/>
  <c r="AE167" i="9"/>
  <c r="AE173" i="9" s="1"/>
  <c r="E208" i="9" s="1"/>
  <c r="AD167" i="9"/>
  <c r="AD173" i="9" s="1"/>
  <c r="E207" i="9" s="1"/>
  <c r="AC167" i="9"/>
  <c r="AC173" i="9" s="1"/>
  <c r="E206" i="9" s="1"/>
  <c r="AB167" i="9"/>
  <c r="AB173" i="9" s="1"/>
  <c r="E205" i="9" s="1"/>
  <c r="AA167" i="9"/>
  <c r="AA173" i="9" s="1"/>
  <c r="E204" i="9" s="1"/>
  <c r="Z167" i="9"/>
  <c r="Z173" i="9" s="1"/>
  <c r="E203" i="9" s="1"/>
  <c r="Y167" i="9"/>
  <c r="Y173" i="9" s="1"/>
  <c r="E202" i="9" s="1"/>
  <c r="X167" i="9"/>
  <c r="W167" i="9"/>
  <c r="W173" i="9" s="1"/>
  <c r="E200" i="9" s="1"/>
  <c r="V167" i="9"/>
  <c r="V173" i="9" s="1"/>
  <c r="E199" i="9" s="1"/>
  <c r="U167" i="9"/>
  <c r="U173" i="9" s="1"/>
  <c r="E198" i="9" s="1"/>
  <c r="T167" i="9"/>
  <c r="T173" i="9" s="1"/>
  <c r="E197" i="9" s="1"/>
  <c r="S167" i="9"/>
  <c r="S173" i="9" s="1"/>
  <c r="E196" i="9" s="1"/>
  <c r="R167" i="9"/>
  <c r="R173" i="9" s="1"/>
  <c r="E195" i="9" s="1"/>
  <c r="Q167" i="9"/>
  <c r="Q173" i="9" s="1"/>
  <c r="E194" i="9" s="1"/>
  <c r="P167" i="9"/>
  <c r="O167" i="9"/>
  <c r="O173" i="9" s="1"/>
  <c r="E192" i="9" s="1"/>
  <c r="N167" i="9"/>
  <c r="N173" i="9" s="1"/>
  <c r="E191" i="9" s="1"/>
  <c r="M167" i="9"/>
  <c r="M173" i="9" s="1"/>
  <c r="E190" i="9" s="1"/>
  <c r="L167" i="9"/>
  <c r="K167" i="9"/>
  <c r="K173" i="9" s="1"/>
  <c r="E188" i="9" s="1"/>
  <c r="J167" i="9"/>
  <c r="J173" i="9" s="1"/>
  <c r="E187" i="9" s="1"/>
  <c r="I167" i="9"/>
  <c r="I173" i="9" s="1"/>
  <c r="E186" i="9" s="1"/>
  <c r="H167" i="9"/>
  <c r="G167" i="9"/>
  <c r="G173" i="9" s="1"/>
  <c r="E184" i="9" s="1"/>
  <c r="F167" i="9"/>
  <c r="F173" i="9" s="1"/>
  <c r="E183" i="9" s="1"/>
  <c r="E167" i="9"/>
  <c r="E173" i="9" s="1"/>
  <c r="E182" i="9" s="1"/>
  <c r="D167" i="9"/>
  <c r="AH166" i="9"/>
  <c r="AH172" i="9" s="1"/>
  <c r="D211" i="9" s="1"/>
  <c r="AG166" i="9"/>
  <c r="AG172" i="9" s="1"/>
  <c r="D210" i="9" s="1"/>
  <c r="AF166" i="9"/>
  <c r="AE166" i="9"/>
  <c r="AE172" i="9" s="1"/>
  <c r="D208" i="9" s="1"/>
  <c r="AD166" i="9"/>
  <c r="AD172" i="9" s="1"/>
  <c r="D207" i="9" s="1"/>
  <c r="AC166" i="9"/>
  <c r="AC172" i="9" s="1"/>
  <c r="D206" i="9" s="1"/>
  <c r="AB166" i="9"/>
  <c r="AA166" i="9"/>
  <c r="AA172" i="9" s="1"/>
  <c r="D204" i="9" s="1"/>
  <c r="Z166" i="9"/>
  <c r="Z172" i="9" s="1"/>
  <c r="D203" i="9" s="1"/>
  <c r="Y166" i="9"/>
  <c r="Y172" i="9" s="1"/>
  <c r="D202" i="9" s="1"/>
  <c r="X166" i="9"/>
  <c r="W166" i="9"/>
  <c r="W172" i="9" s="1"/>
  <c r="D200" i="9" s="1"/>
  <c r="V166" i="9"/>
  <c r="V172" i="9" s="1"/>
  <c r="D199" i="9" s="1"/>
  <c r="U166" i="9"/>
  <c r="U172" i="9" s="1"/>
  <c r="D198" i="9" s="1"/>
  <c r="T166" i="9"/>
  <c r="S166" i="9"/>
  <c r="S172" i="9" s="1"/>
  <c r="D196" i="9" s="1"/>
  <c r="R166" i="9"/>
  <c r="R172" i="9" s="1"/>
  <c r="D195" i="9" s="1"/>
  <c r="Q166" i="9"/>
  <c r="Q172" i="9" s="1"/>
  <c r="D194" i="9" s="1"/>
  <c r="P166" i="9"/>
  <c r="O166" i="9"/>
  <c r="O172" i="9" s="1"/>
  <c r="D192" i="9" s="1"/>
  <c r="N166" i="9"/>
  <c r="M166" i="9"/>
  <c r="M172" i="9" s="1"/>
  <c r="D190" i="9" s="1"/>
  <c r="L166" i="9"/>
  <c r="L172" i="9" s="1"/>
  <c r="D189" i="9" s="1"/>
  <c r="K166" i="9"/>
  <c r="J166" i="9"/>
  <c r="J172" i="9" s="1"/>
  <c r="D187" i="9" s="1"/>
  <c r="I166" i="9"/>
  <c r="I172" i="9" s="1"/>
  <c r="H166" i="9"/>
  <c r="G166" i="9"/>
  <c r="G172" i="9" s="1"/>
  <c r="D184" i="9" s="1"/>
  <c r="F166" i="9"/>
  <c r="F172" i="9" s="1"/>
  <c r="E166" i="9"/>
  <c r="E172" i="9" s="1"/>
  <c r="D182" i="9" s="1"/>
  <c r="D166" i="9"/>
  <c r="D172" i="9" s="1"/>
  <c r="D181" i="9" s="1"/>
  <c r="AH165" i="9"/>
  <c r="AG165" i="9"/>
  <c r="AF165" i="9"/>
  <c r="AE165" i="9"/>
  <c r="AD165" i="9"/>
  <c r="AC165" i="9"/>
  <c r="AB165" i="9"/>
  <c r="AA165" i="9"/>
  <c r="Z165" i="9"/>
  <c r="Y165" i="9"/>
  <c r="X165" i="9"/>
  <c r="W165" i="9"/>
  <c r="V165" i="9"/>
  <c r="U165" i="9"/>
  <c r="T165" i="9"/>
  <c r="S165" i="9"/>
  <c r="R165" i="9"/>
  <c r="Q165" i="9"/>
  <c r="P165" i="9"/>
  <c r="O165" i="9"/>
  <c r="N165" i="9"/>
  <c r="M165" i="9"/>
  <c r="L165" i="9"/>
  <c r="K165" i="9"/>
  <c r="J165" i="9"/>
  <c r="I165" i="9"/>
  <c r="H165" i="9"/>
  <c r="G165" i="9"/>
  <c r="F165" i="9"/>
  <c r="E165" i="9"/>
  <c r="D165" i="9"/>
  <c r="AI164" i="9"/>
  <c r="AI163" i="9"/>
  <c r="AI162" i="9"/>
  <c r="AH161" i="9"/>
  <c r="AG161" i="9"/>
  <c r="AF161" i="9"/>
  <c r="AE161" i="9"/>
  <c r="AD161" i="9"/>
  <c r="AC161" i="9"/>
  <c r="AB161" i="9"/>
  <c r="AA161" i="9"/>
  <c r="Z161" i="9"/>
  <c r="Y161" i="9"/>
  <c r="X161" i="9"/>
  <c r="W161" i="9"/>
  <c r="V161" i="9"/>
  <c r="U161" i="9"/>
  <c r="T161" i="9"/>
  <c r="S161" i="9"/>
  <c r="R161" i="9"/>
  <c r="Q161" i="9"/>
  <c r="P161" i="9"/>
  <c r="O161" i="9"/>
  <c r="N161" i="9"/>
  <c r="M161" i="9"/>
  <c r="L161" i="9"/>
  <c r="K161" i="9"/>
  <c r="J161" i="9"/>
  <c r="I161" i="9"/>
  <c r="H161" i="9"/>
  <c r="G161" i="9"/>
  <c r="F161" i="9"/>
  <c r="E161" i="9"/>
  <c r="D161" i="9"/>
  <c r="AI160" i="9"/>
  <c r="AI159" i="9"/>
  <c r="AI158" i="9"/>
  <c r="AH157" i="9"/>
  <c r="AG157" i="9"/>
  <c r="AF157" i="9"/>
  <c r="AE157" i="9"/>
  <c r="AD157" i="9"/>
  <c r="AC157" i="9"/>
  <c r="AB157" i="9"/>
  <c r="AA157" i="9"/>
  <c r="Z157" i="9"/>
  <c r="Y157" i="9"/>
  <c r="X157" i="9"/>
  <c r="W157" i="9"/>
  <c r="V157" i="9"/>
  <c r="U157" i="9"/>
  <c r="T157" i="9"/>
  <c r="S157" i="9"/>
  <c r="R157" i="9"/>
  <c r="Q157" i="9"/>
  <c r="P157" i="9"/>
  <c r="O157" i="9"/>
  <c r="N157" i="9"/>
  <c r="M157" i="9"/>
  <c r="L157" i="9"/>
  <c r="K157" i="9"/>
  <c r="J157" i="9"/>
  <c r="I157" i="9"/>
  <c r="H157" i="9"/>
  <c r="G157" i="9"/>
  <c r="F157" i="9"/>
  <c r="E157" i="9"/>
  <c r="D157" i="9"/>
  <c r="AI156" i="9"/>
  <c r="AI155" i="9"/>
  <c r="AI154" i="9"/>
  <c r="AH153" i="9"/>
  <c r="AG153" i="9"/>
  <c r="AF153" i="9"/>
  <c r="AE153" i="9"/>
  <c r="AD153" i="9"/>
  <c r="AC153" i="9"/>
  <c r="AB153" i="9"/>
  <c r="AA153" i="9"/>
  <c r="Z153" i="9"/>
  <c r="Y153" i="9"/>
  <c r="X153" i="9"/>
  <c r="W153" i="9"/>
  <c r="V153" i="9"/>
  <c r="U153" i="9"/>
  <c r="T153" i="9"/>
  <c r="S153" i="9"/>
  <c r="R153" i="9"/>
  <c r="Q153" i="9"/>
  <c r="P153" i="9"/>
  <c r="O153" i="9"/>
  <c r="N153" i="9"/>
  <c r="M153" i="9"/>
  <c r="L153" i="9"/>
  <c r="K153" i="9"/>
  <c r="J153" i="9"/>
  <c r="I153" i="9"/>
  <c r="H153" i="9"/>
  <c r="G153" i="9"/>
  <c r="F153" i="9"/>
  <c r="E153" i="9"/>
  <c r="D153" i="9"/>
  <c r="AI152" i="9"/>
  <c r="AI151" i="9"/>
  <c r="AI150" i="9"/>
  <c r="AH149" i="9"/>
  <c r="AG149" i="9"/>
  <c r="AF149" i="9"/>
  <c r="AE149" i="9"/>
  <c r="AD149" i="9"/>
  <c r="AC149" i="9"/>
  <c r="AB149" i="9"/>
  <c r="AA149" i="9"/>
  <c r="Z149" i="9"/>
  <c r="Y149" i="9"/>
  <c r="X149" i="9"/>
  <c r="W149" i="9"/>
  <c r="V149" i="9"/>
  <c r="U149" i="9"/>
  <c r="T149" i="9"/>
  <c r="S149" i="9"/>
  <c r="R149" i="9"/>
  <c r="Q149" i="9"/>
  <c r="P149" i="9"/>
  <c r="O149" i="9"/>
  <c r="N149" i="9"/>
  <c r="M149" i="9"/>
  <c r="L149" i="9"/>
  <c r="K149" i="9"/>
  <c r="J149" i="9"/>
  <c r="I149" i="9"/>
  <c r="H149" i="9"/>
  <c r="G149" i="9"/>
  <c r="F149" i="9"/>
  <c r="E149" i="9"/>
  <c r="D149" i="9"/>
  <c r="AI148" i="9"/>
  <c r="AI147" i="9"/>
  <c r="AI146" i="9"/>
  <c r="AH145" i="9"/>
  <c r="AG145" i="9"/>
  <c r="AF145" i="9"/>
  <c r="AE145" i="9"/>
  <c r="AD145" i="9"/>
  <c r="AC145" i="9"/>
  <c r="AB145" i="9"/>
  <c r="AA145" i="9"/>
  <c r="Z145" i="9"/>
  <c r="Y145" i="9"/>
  <c r="X145" i="9"/>
  <c r="W145" i="9"/>
  <c r="V145" i="9"/>
  <c r="U145" i="9"/>
  <c r="T145" i="9"/>
  <c r="S145" i="9"/>
  <c r="R145" i="9"/>
  <c r="Q145" i="9"/>
  <c r="P145" i="9"/>
  <c r="O145" i="9"/>
  <c r="N145" i="9"/>
  <c r="M145" i="9"/>
  <c r="L145" i="9"/>
  <c r="K145" i="9"/>
  <c r="J145" i="9"/>
  <c r="I145" i="9"/>
  <c r="H145" i="9"/>
  <c r="G145" i="9"/>
  <c r="F145" i="9"/>
  <c r="E145" i="9"/>
  <c r="D145" i="9"/>
  <c r="AI144" i="9"/>
  <c r="AI143" i="9"/>
  <c r="AI142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AI140" i="9"/>
  <c r="AI139" i="9"/>
  <c r="AI138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AI136" i="9"/>
  <c r="AI135" i="9"/>
  <c r="AI134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AI132" i="9"/>
  <c r="AI131" i="9"/>
  <c r="AI130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AI128" i="9"/>
  <c r="AI127" i="9"/>
  <c r="AI126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AI124" i="9"/>
  <c r="AI123" i="9"/>
  <c r="AI122" i="9"/>
  <c r="AH121" i="9"/>
  <c r="AG121" i="9"/>
  <c r="AF121" i="9"/>
  <c r="AE121" i="9"/>
  <c r="AD121" i="9"/>
  <c r="AC121" i="9"/>
  <c r="AB121" i="9"/>
  <c r="AA121" i="9"/>
  <c r="Z121" i="9"/>
  <c r="Y121" i="9"/>
  <c r="X121" i="9"/>
  <c r="W121" i="9"/>
  <c r="V121" i="9"/>
  <c r="U121" i="9"/>
  <c r="T121" i="9"/>
  <c r="S121" i="9"/>
  <c r="R121" i="9"/>
  <c r="Q121" i="9"/>
  <c r="P121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AI120" i="9"/>
  <c r="AI119" i="9"/>
  <c r="AI118" i="9"/>
  <c r="AH117" i="9"/>
  <c r="AG117" i="9"/>
  <c r="AF117" i="9"/>
  <c r="AE117" i="9"/>
  <c r="AD117" i="9"/>
  <c r="AC117" i="9"/>
  <c r="AB117" i="9"/>
  <c r="AA117" i="9"/>
  <c r="Z117" i="9"/>
  <c r="Y117" i="9"/>
  <c r="X117" i="9"/>
  <c r="W117" i="9"/>
  <c r="V117" i="9"/>
  <c r="U117" i="9"/>
  <c r="T117" i="9"/>
  <c r="S117" i="9"/>
  <c r="R117" i="9"/>
  <c r="Q117" i="9"/>
  <c r="P117" i="9"/>
  <c r="O117" i="9"/>
  <c r="N117" i="9"/>
  <c r="M117" i="9"/>
  <c r="L117" i="9"/>
  <c r="K117" i="9"/>
  <c r="J117" i="9"/>
  <c r="I117" i="9"/>
  <c r="H117" i="9"/>
  <c r="G117" i="9"/>
  <c r="F117" i="9"/>
  <c r="E117" i="9"/>
  <c r="D117" i="9"/>
  <c r="AI116" i="9"/>
  <c r="AI115" i="9"/>
  <c r="AI114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AI112" i="9"/>
  <c r="AI111" i="9"/>
  <c r="AI110" i="9"/>
  <c r="AH109" i="9"/>
  <c r="AG109" i="9"/>
  <c r="AF109" i="9"/>
  <c r="AE109" i="9"/>
  <c r="AD109" i="9"/>
  <c r="AC109" i="9"/>
  <c r="AB109" i="9"/>
  <c r="AA109" i="9"/>
  <c r="Z109" i="9"/>
  <c r="Y109" i="9"/>
  <c r="X109" i="9"/>
  <c r="W109" i="9"/>
  <c r="V109" i="9"/>
  <c r="U109" i="9"/>
  <c r="T109" i="9"/>
  <c r="S109" i="9"/>
  <c r="R109" i="9"/>
  <c r="Q109" i="9"/>
  <c r="P109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AI108" i="9"/>
  <c r="AI107" i="9"/>
  <c r="AI336" i="33" s="1"/>
  <c r="AI106" i="9"/>
  <c r="AH105" i="9"/>
  <c r="AG105" i="9"/>
  <c r="AF105" i="9"/>
  <c r="AE105" i="9"/>
  <c r="AD105" i="9"/>
  <c r="AC105" i="9"/>
  <c r="AB105" i="9"/>
  <c r="AA105" i="9"/>
  <c r="Z105" i="9"/>
  <c r="Y105" i="9"/>
  <c r="X105" i="9"/>
  <c r="W105" i="9"/>
  <c r="V105" i="9"/>
  <c r="U105" i="9"/>
  <c r="T105" i="9"/>
  <c r="S105" i="9"/>
  <c r="R105" i="9"/>
  <c r="Q105" i="9"/>
  <c r="P105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AI104" i="9"/>
  <c r="AI103" i="9"/>
  <c r="AI102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AI100" i="9"/>
  <c r="AI99" i="9"/>
  <c r="AI98" i="9"/>
  <c r="AH97" i="9"/>
  <c r="AG97" i="9"/>
  <c r="AF97" i="9"/>
  <c r="AE97" i="9"/>
  <c r="AD97" i="9"/>
  <c r="AC97" i="9"/>
  <c r="AB97" i="9"/>
  <c r="AA97" i="9"/>
  <c r="Z97" i="9"/>
  <c r="Y97" i="9"/>
  <c r="X97" i="9"/>
  <c r="W97" i="9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D97" i="9"/>
  <c r="AI96" i="9"/>
  <c r="AI95" i="9"/>
  <c r="AI94" i="9"/>
  <c r="AH93" i="9"/>
  <c r="AG93" i="9"/>
  <c r="AF93" i="9"/>
  <c r="AE93" i="9"/>
  <c r="AD93" i="9"/>
  <c r="AC93" i="9"/>
  <c r="AB93" i="9"/>
  <c r="AA93" i="9"/>
  <c r="Z93" i="9"/>
  <c r="Y93" i="9"/>
  <c r="X93" i="9"/>
  <c r="W93" i="9"/>
  <c r="V93" i="9"/>
  <c r="U93" i="9"/>
  <c r="T93" i="9"/>
  <c r="S93" i="9"/>
  <c r="R93" i="9"/>
  <c r="Q93" i="9"/>
  <c r="P93" i="9"/>
  <c r="O93" i="9"/>
  <c r="N93" i="9"/>
  <c r="M93" i="9"/>
  <c r="L93" i="9"/>
  <c r="K93" i="9"/>
  <c r="J93" i="9"/>
  <c r="I93" i="9"/>
  <c r="H93" i="9"/>
  <c r="G93" i="9"/>
  <c r="F93" i="9"/>
  <c r="E93" i="9"/>
  <c r="D93" i="9"/>
  <c r="AI92" i="9"/>
  <c r="AI91" i="9"/>
  <c r="AI332" i="33" s="1"/>
  <c r="AI90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AI88" i="9"/>
  <c r="AI87" i="9"/>
  <c r="AI86" i="9"/>
  <c r="AH85" i="9"/>
  <c r="AG85" i="9"/>
  <c r="AF85" i="9"/>
  <c r="AE85" i="9"/>
  <c r="AD85" i="9"/>
  <c r="AC85" i="9"/>
  <c r="AB85" i="9"/>
  <c r="AA85" i="9"/>
  <c r="Z85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E85" i="9"/>
  <c r="D85" i="9"/>
  <c r="AI84" i="9"/>
  <c r="AI83" i="9"/>
  <c r="AI82" i="9"/>
  <c r="AH81" i="9"/>
  <c r="AG81" i="9"/>
  <c r="AF81" i="9"/>
  <c r="AE81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D81" i="9"/>
  <c r="AI80" i="9"/>
  <c r="AI79" i="9"/>
  <c r="AI78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AI76" i="9"/>
  <c r="AI75" i="9"/>
  <c r="AI328" i="33" s="1"/>
  <c r="AI74" i="9"/>
  <c r="AH73" i="9"/>
  <c r="AG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H73" i="9"/>
  <c r="G73" i="9"/>
  <c r="F73" i="9"/>
  <c r="E73" i="9"/>
  <c r="D73" i="9"/>
  <c r="AI72" i="9"/>
  <c r="AI71" i="9"/>
  <c r="AI70" i="9"/>
  <c r="AH69" i="9"/>
  <c r="AG69" i="9"/>
  <c r="AF69" i="9"/>
  <c r="AE69" i="9"/>
  <c r="AD69" i="9"/>
  <c r="AC69" i="9"/>
  <c r="AB69" i="9"/>
  <c r="AA69" i="9"/>
  <c r="Z69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AI68" i="9"/>
  <c r="AI67" i="9"/>
  <c r="AI66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AI64" i="9"/>
  <c r="AI63" i="9"/>
  <c r="AI62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D61" i="9"/>
  <c r="AI60" i="9"/>
  <c r="AI59" i="9"/>
  <c r="AI324" i="33" s="1"/>
  <c r="AI58" i="9"/>
  <c r="AH57" i="9"/>
  <c r="AG57" i="9"/>
  <c r="AF57" i="9"/>
  <c r="AE57" i="9"/>
  <c r="AD57" i="9"/>
  <c r="AC57" i="9"/>
  <c r="AB57" i="9"/>
  <c r="AA57" i="9"/>
  <c r="Z57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L57" i="9"/>
  <c r="K57" i="9"/>
  <c r="J57" i="9"/>
  <c r="I57" i="9"/>
  <c r="H57" i="9"/>
  <c r="G57" i="9"/>
  <c r="F57" i="9"/>
  <c r="E57" i="9"/>
  <c r="D57" i="9"/>
  <c r="AI56" i="9"/>
  <c r="AI55" i="9"/>
  <c r="AI54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AI52" i="9"/>
  <c r="AI51" i="9"/>
  <c r="AI50" i="9"/>
  <c r="AH49" i="9"/>
  <c r="AG49" i="9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D49" i="9"/>
  <c r="AI48" i="9"/>
  <c r="AI47" i="9"/>
  <c r="AI46" i="9"/>
  <c r="AH45" i="9"/>
  <c r="AG45" i="9"/>
  <c r="AF45" i="9"/>
  <c r="AE45" i="9"/>
  <c r="AD45" i="9"/>
  <c r="AC45" i="9"/>
  <c r="AB45" i="9"/>
  <c r="AA45" i="9"/>
  <c r="Z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E45" i="9"/>
  <c r="D45" i="9"/>
  <c r="AI44" i="9"/>
  <c r="AI43" i="9"/>
  <c r="AI320" i="33" s="1"/>
  <c r="AI42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AI40" i="9"/>
  <c r="AI39" i="9"/>
  <c r="AI38" i="9"/>
  <c r="AH37" i="9"/>
  <c r="AG37" i="9"/>
  <c r="AF37" i="9"/>
  <c r="AE37" i="9"/>
  <c r="AD37" i="9"/>
  <c r="AC37" i="9"/>
  <c r="AB37" i="9"/>
  <c r="Z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D37" i="9"/>
  <c r="AI36" i="9"/>
  <c r="AI35" i="9"/>
  <c r="AI34" i="9"/>
  <c r="AH33" i="9"/>
  <c r="AG33" i="9"/>
  <c r="AF33" i="9"/>
  <c r="AE33" i="9"/>
  <c r="AD33" i="9"/>
  <c r="AC33" i="9"/>
  <c r="AB33" i="9"/>
  <c r="AA33" i="9"/>
  <c r="Z33" i="9"/>
  <c r="Y33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D33" i="9"/>
  <c r="AI32" i="9"/>
  <c r="AI31" i="9"/>
  <c r="AI30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AI28" i="9"/>
  <c r="AI27" i="9"/>
  <c r="AI26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AI24" i="9"/>
  <c r="AI23" i="9"/>
  <c r="AI315" i="33" s="1"/>
  <c r="AI22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AI20" i="9"/>
  <c r="AI19" i="9"/>
  <c r="AI18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AI16" i="9"/>
  <c r="AI15" i="9"/>
  <c r="AI14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AI12" i="9"/>
  <c r="AI11" i="9"/>
  <c r="AI10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AI8" i="9"/>
  <c r="AI7" i="9"/>
  <c r="AI311" i="33" s="1"/>
  <c r="AI6" i="9"/>
  <c r="AH168" i="10"/>
  <c r="AH174" i="10" s="1"/>
  <c r="G211" i="10" s="1"/>
  <c r="AG168" i="10"/>
  <c r="AG174" i="10" s="1"/>
  <c r="G210" i="10" s="1"/>
  <c r="AF168" i="10"/>
  <c r="AE168" i="10"/>
  <c r="AE174" i="10" s="1"/>
  <c r="G208" i="10" s="1"/>
  <c r="AD168" i="10"/>
  <c r="AC168" i="10"/>
  <c r="AC174" i="10" s="1"/>
  <c r="G206" i="10" s="1"/>
  <c r="AB168" i="10"/>
  <c r="AA168" i="10"/>
  <c r="AA174" i="10" s="1"/>
  <c r="G204" i="10" s="1"/>
  <c r="Z168" i="10"/>
  <c r="Z174" i="10" s="1"/>
  <c r="G203" i="10" s="1"/>
  <c r="Y168" i="10"/>
  <c r="Y174" i="10" s="1"/>
  <c r="G202" i="10" s="1"/>
  <c r="X168" i="10"/>
  <c r="W168" i="10"/>
  <c r="W174" i="10" s="1"/>
  <c r="G200" i="10" s="1"/>
  <c r="V168" i="10"/>
  <c r="U168" i="10"/>
  <c r="U174" i="10" s="1"/>
  <c r="G198" i="10" s="1"/>
  <c r="T168" i="10"/>
  <c r="S168" i="10"/>
  <c r="S174" i="10" s="1"/>
  <c r="G196" i="10" s="1"/>
  <c r="R168" i="10"/>
  <c r="R174" i="10" s="1"/>
  <c r="G195" i="10" s="1"/>
  <c r="Q168" i="10"/>
  <c r="Q174" i="10" s="1"/>
  <c r="G194" i="10" s="1"/>
  <c r="P168" i="10"/>
  <c r="O168" i="10"/>
  <c r="O174" i="10" s="1"/>
  <c r="G192" i="10" s="1"/>
  <c r="N168" i="10"/>
  <c r="M168" i="10"/>
  <c r="M174" i="10" s="1"/>
  <c r="G190" i="10" s="1"/>
  <c r="L168" i="10"/>
  <c r="K168" i="10"/>
  <c r="K174" i="10" s="1"/>
  <c r="G188" i="10" s="1"/>
  <c r="J168" i="10"/>
  <c r="J174" i="10" s="1"/>
  <c r="G187" i="10" s="1"/>
  <c r="I168" i="10"/>
  <c r="I174" i="10" s="1"/>
  <c r="G186" i="10" s="1"/>
  <c r="H168" i="10"/>
  <c r="G168" i="10"/>
  <c r="G174" i="10" s="1"/>
  <c r="G184" i="10" s="1"/>
  <c r="F168" i="10"/>
  <c r="E168" i="10"/>
  <c r="E174" i="10" s="1"/>
  <c r="G182" i="10" s="1"/>
  <c r="D168" i="10"/>
  <c r="AH167" i="10"/>
  <c r="AH173" i="10" s="1"/>
  <c r="E211" i="10" s="1"/>
  <c r="AG167" i="10"/>
  <c r="AG173" i="10" s="1"/>
  <c r="E210" i="10" s="1"/>
  <c r="AF167" i="10"/>
  <c r="AE167" i="10"/>
  <c r="AE173" i="10" s="1"/>
  <c r="E208" i="10" s="1"/>
  <c r="AD167" i="10"/>
  <c r="AC167" i="10"/>
  <c r="AC173" i="10" s="1"/>
  <c r="E206" i="10" s="1"/>
  <c r="AB167" i="10"/>
  <c r="AA167" i="10"/>
  <c r="AA173" i="10" s="1"/>
  <c r="E204" i="10" s="1"/>
  <c r="Z167" i="10"/>
  <c r="Z173" i="10" s="1"/>
  <c r="E203" i="10" s="1"/>
  <c r="Y167" i="10"/>
  <c r="Y173" i="10" s="1"/>
  <c r="E202" i="10" s="1"/>
  <c r="X167" i="10"/>
  <c r="W167" i="10"/>
  <c r="W173" i="10" s="1"/>
  <c r="E200" i="10" s="1"/>
  <c r="V167" i="10"/>
  <c r="V173" i="10" s="1"/>
  <c r="E199" i="10" s="1"/>
  <c r="U167" i="10"/>
  <c r="U173" i="10" s="1"/>
  <c r="E198" i="10" s="1"/>
  <c r="T167" i="10"/>
  <c r="S167" i="10"/>
  <c r="S173" i="10" s="1"/>
  <c r="E196" i="10" s="1"/>
  <c r="R167" i="10"/>
  <c r="R173" i="10" s="1"/>
  <c r="E195" i="10" s="1"/>
  <c r="Q167" i="10"/>
  <c r="Q173" i="10" s="1"/>
  <c r="E194" i="10" s="1"/>
  <c r="P167" i="10"/>
  <c r="O167" i="10"/>
  <c r="O173" i="10" s="1"/>
  <c r="E192" i="10" s="1"/>
  <c r="N167" i="10"/>
  <c r="M167" i="10"/>
  <c r="M173" i="10" s="1"/>
  <c r="E190" i="10" s="1"/>
  <c r="L167" i="10"/>
  <c r="K167" i="10"/>
  <c r="K173" i="10" s="1"/>
  <c r="E188" i="10" s="1"/>
  <c r="J167" i="10"/>
  <c r="J173" i="10" s="1"/>
  <c r="E187" i="10" s="1"/>
  <c r="I167" i="10"/>
  <c r="I173" i="10" s="1"/>
  <c r="E186" i="10" s="1"/>
  <c r="H167" i="10"/>
  <c r="G167" i="10"/>
  <c r="G173" i="10" s="1"/>
  <c r="E184" i="10" s="1"/>
  <c r="F167" i="10"/>
  <c r="E167" i="10"/>
  <c r="E173" i="10" s="1"/>
  <c r="E182" i="10" s="1"/>
  <c r="D167" i="10"/>
  <c r="AH166" i="10"/>
  <c r="AH172" i="10" s="1"/>
  <c r="D211" i="10" s="1"/>
  <c r="AG166" i="10"/>
  <c r="AG172" i="10" s="1"/>
  <c r="D210" i="10" s="1"/>
  <c r="AF166" i="10"/>
  <c r="AE166" i="10"/>
  <c r="AE172" i="10" s="1"/>
  <c r="D208" i="10" s="1"/>
  <c r="AD166" i="10"/>
  <c r="AC166" i="10"/>
  <c r="AC172" i="10" s="1"/>
  <c r="D206" i="10" s="1"/>
  <c r="AB166" i="10"/>
  <c r="AA166" i="10"/>
  <c r="AA172" i="10" s="1"/>
  <c r="D204" i="10" s="1"/>
  <c r="Z166" i="10"/>
  <c r="Z172" i="10" s="1"/>
  <c r="D203" i="10" s="1"/>
  <c r="Y166" i="10"/>
  <c r="Y172" i="10" s="1"/>
  <c r="D202" i="10" s="1"/>
  <c r="X166" i="10"/>
  <c r="X172" i="10" s="1"/>
  <c r="D201" i="10" s="1"/>
  <c r="W166" i="10"/>
  <c r="W172" i="10" s="1"/>
  <c r="D200" i="10" s="1"/>
  <c r="V166" i="10"/>
  <c r="U166" i="10"/>
  <c r="U172" i="10" s="1"/>
  <c r="D198" i="10" s="1"/>
  <c r="T166" i="10"/>
  <c r="S166" i="10"/>
  <c r="S172" i="10" s="1"/>
  <c r="D196" i="10" s="1"/>
  <c r="R166" i="10"/>
  <c r="R172" i="10" s="1"/>
  <c r="D195" i="10" s="1"/>
  <c r="Q166" i="10"/>
  <c r="Q172" i="10" s="1"/>
  <c r="D194" i="10" s="1"/>
  <c r="P166" i="10"/>
  <c r="O166" i="10"/>
  <c r="N166" i="10"/>
  <c r="M166" i="10"/>
  <c r="M172" i="10" s="1"/>
  <c r="D190" i="10" s="1"/>
  <c r="L166" i="10"/>
  <c r="K166" i="10"/>
  <c r="K172" i="10" s="1"/>
  <c r="D188" i="10" s="1"/>
  <c r="J166" i="10"/>
  <c r="J172" i="10" s="1"/>
  <c r="D187" i="10" s="1"/>
  <c r="I166" i="10"/>
  <c r="I172" i="10" s="1"/>
  <c r="H166" i="10"/>
  <c r="H172" i="10" s="1"/>
  <c r="D185" i="10" s="1"/>
  <c r="G166" i="10"/>
  <c r="G172" i="10" s="1"/>
  <c r="D184" i="10" s="1"/>
  <c r="F166" i="10"/>
  <c r="F172" i="10" s="1"/>
  <c r="E166" i="10"/>
  <c r="E172" i="10" s="1"/>
  <c r="D182" i="10" s="1"/>
  <c r="D166" i="10"/>
  <c r="AH165" i="10"/>
  <c r="AG165" i="10"/>
  <c r="AF165" i="10"/>
  <c r="AE165" i="10"/>
  <c r="AD165" i="10"/>
  <c r="AC165" i="10"/>
  <c r="AB165" i="10"/>
  <c r="AA165" i="10"/>
  <c r="Z165" i="10"/>
  <c r="Y165" i="10"/>
  <c r="X165" i="10"/>
  <c r="W165" i="10"/>
  <c r="V165" i="10"/>
  <c r="U165" i="10"/>
  <c r="T165" i="10"/>
  <c r="S165" i="10"/>
  <c r="R165" i="10"/>
  <c r="Q165" i="10"/>
  <c r="P165" i="10"/>
  <c r="O165" i="10"/>
  <c r="N165" i="10"/>
  <c r="M165" i="10"/>
  <c r="L165" i="10"/>
  <c r="K165" i="10"/>
  <c r="J165" i="10"/>
  <c r="I165" i="10"/>
  <c r="H165" i="10"/>
  <c r="G165" i="10"/>
  <c r="F165" i="10"/>
  <c r="E165" i="10"/>
  <c r="D165" i="10"/>
  <c r="AI164" i="10"/>
  <c r="AI163" i="10"/>
  <c r="AI162" i="10"/>
  <c r="AH161" i="10"/>
  <c r="AG161" i="10"/>
  <c r="AF161" i="10"/>
  <c r="AE161" i="10"/>
  <c r="AD161" i="10"/>
  <c r="AC161" i="10"/>
  <c r="AB161" i="10"/>
  <c r="AA161" i="10"/>
  <c r="Z161" i="10"/>
  <c r="Y161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AI160" i="10"/>
  <c r="AI159" i="10"/>
  <c r="AI158" i="10"/>
  <c r="AH157" i="10"/>
  <c r="AG157" i="10"/>
  <c r="AF157" i="10"/>
  <c r="AE157" i="10"/>
  <c r="AD157" i="10"/>
  <c r="AC157" i="10"/>
  <c r="AB157" i="10"/>
  <c r="AA157" i="10"/>
  <c r="Z157" i="10"/>
  <c r="Y157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AI156" i="10"/>
  <c r="AI155" i="10"/>
  <c r="AI154" i="10"/>
  <c r="AH153" i="10"/>
  <c r="AG153" i="10"/>
  <c r="AF153" i="10"/>
  <c r="AE153" i="10"/>
  <c r="AD153" i="10"/>
  <c r="AC153" i="10"/>
  <c r="AB153" i="10"/>
  <c r="AA153" i="10"/>
  <c r="Z153" i="10"/>
  <c r="Y153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H153" i="10"/>
  <c r="G153" i="10"/>
  <c r="F153" i="10"/>
  <c r="E153" i="10"/>
  <c r="D153" i="10"/>
  <c r="AI152" i="10"/>
  <c r="AI151" i="10"/>
  <c r="AI150" i="10"/>
  <c r="AH149" i="10"/>
  <c r="AG149" i="10"/>
  <c r="AF149" i="10"/>
  <c r="AE149" i="10"/>
  <c r="AD149" i="10"/>
  <c r="AC149" i="10"/>
  <c r="AB149" i="10"/>
  <c r="AA149" i="10"/>
  <c r="Z149" i="10"/>
  <c r="Y149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H149" i="10"/>
  <c r="G149" i="10"/>
  <c r="F149" i="10"/>
  <c r="E149" i="10"/>
  <c r="D149" i="10"/>
  <c r="AI148" i="10"/>
  <c r="AI147" i="10"/>
  <c r="AI146" i="10"/>
  <c r="AH145" i="10"/>
  <c r="AG145" i="10"/>
  <c r="AF145" i="10"/>
  <c r="AE145" i="10"/>
  <c r="AD145" i="10"/>
  <c r="AC145" i="10"/>
  <c r="AB145" i="10"/>
  <c r="AA145" i="10"/>
  <c r="Z145" i="10"/>
  <c r="Y145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H145" i="10"/>
  <c r="G145" i="10"/>
  <c r="F145" i="10"/>
  <c r="E145" i="10"/>
  <c r="D145" i="10"/>
  <c r="AI144" i="10"/>
  <c r="AI143" i="10"/>
  <c r="AI142" i="10"/>
  <c r="AH141" i="10"/>
  <c r="AG141" i="10"/>
  <c r="AF141" i="10"/>
  <c r="AE141" i="10"/>
  <c r="AD141" i="10"/>
  <c r="AC141" i="10"/>
  <c r="AB141" i="10"/>
  <c r="AA141" i="10"/>
  <c r="Z141" i="10"/>
  <c r="Y141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H141" i="10"/>
  <c r="G141" i="10"/>
  <c r="F141" i="10"/>
  <c r="E141" i="10"/>
  <c r="D141" i="10"/>
  <c r="AI140" i="10"/>
  <c r="AI139" i="10"/>
  <c r="AI138" i="10"/>
  <c r="AH137" i="10"/>
  <c r="AG137" i="10"/>
  <c r="AF137" i="10"/>
  <c r="AE137" i="10"/>
  <c r="AD137" i="10"/>
  <c r="AC137" i="10"/>
  <c r="AB137" i="10"/>
  <c r="AA137" i="10"/>
  <c r="Z137" i="10"/>
  <c r="Y137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D137" i="10"/>
  <c r="AI136" i="10"/>
  <c r="AI135" i="10"/>
  <c r="AI134" i="10"/>
  <c r="AH133" i="10"/>
  <c r="AG133" i="10"/>
  <c r="AF133" i="10"/>
  <c r="AE133" i="10"/>
  <c r="AD133" i="10"/>
  <c r="AC133" i="10"/>
  <c r="AB133" i="10"/>
  <c r="AA133" i="10"/>
  <c r="Z133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AI132" i="10"/>
  <c r="AI131" i="10"/>
  <c r="AI130" i="10"/>
  <c r="AH129" i="10"/>
  <c r="AG129" i="10"/>
  <c r="AF129" i="10"/>
  <c r="AE129" i="10"/>
  <c r="AD129" i="10"/>
  <c r="AC129" i="10"/>
  <c r="AB129" i="10"/>
  <c r="AA129" i="10"/>
  <c r="Z129" i="10"/>
  <c r="Y129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H129" i="10"/>
  <c r="G129" i="10"/>
  <c r="F129" i="10"/>
  <c r="E129" i="10"/>
  <c r="D129" i="10"/>
  <c r="AI128" i="10"/>
  <c r="AI127" i="10"/>
  <c r="AI126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AI124" i="10"/>
  <c r="AI123" i="10"/>
  <c r="AI122" i="10"/>
  <c r="AH121" i="10"/>
  <c r="AG121" i="10"/>
  <c r="AF121" i="10"/>
  <c r="AE121" i="10"/>
  <c r="AD121" i="10"/>
  <c r="AC121" i="10"/>
  <c r="AB121" i="10"/>
  <c r="AA121" i="10"/>
  <c r="Z121" i="10"/>
  <c r="Y121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H121" i="10"/>
  <c r="G121" i="10"/>
  <c r="F121" i="10"/>
  <c r="E121" i="10"/>
  <c r="D121" i="10"/>
  <c r="AI120" i="10"/>
  <c r="AI119" i="10"/>
  <c r="AI118" i="10"/>
  <c r="AH117" i="10"/>
  <c r="AG117" i="10"/>
  <c r="AF117" i="10"/>
  <c r="AE117" i="10"/>
  <c r="AD117" i="10"/>
  <c r="AC117" i="10"/>
  <c r="AB117" i="10"/>
  <c r="AA117" i="10"/>
  <c r="Z117" i="10"/>
  <c r="Y117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AI116" i="10"/>
  <c r="AI115" i="10"/>
  <c r="AI114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AI112" i="10"/>
  <c r="AI111" i="10"/>
  <c r="AI110" i="10"/>
  <c r="AH109" i="10"/>
  <c r="AG109" i="10"/>
  <c r="AF109" i="10"/>
  <c r="AE109" i="10"/>
  <c r="AD109" i="10"/>
  <c r="AC109" i="10"/>
  <c r="AB109" i="10"/>
  <c r="AA109" i="10"/>
  <c r="Z109" i="10"/>
  <c r="Y109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AI108" i="10"/>
  <c r="AI107" i="10"/>
  <c r="AI106" i="10"/>
  <c r="AH105" i="10"/>
  <c r="AG105" i="10"/>
  <c r="AF105" i="10"/>
  <c r="AE105" i="10"/>
  <c r="AD105" i="10"/>
  <c r="AC105" i="10"/>
  <c r="AB105" i="10"/>
  <c r="AA105" i="10"/>
  <c r="Z105" i="10"/>
  <c r="Y105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AI104" i="10"/>
  <c r="AI103" i="10"/>
  <c r="AI102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AI100" i="10"/>
  <c r="AI99" i="10"/>
  <c r="AI98" i="10"/>
  <c r="AH97" i="10"/>
  <c r="AG97" i="10"/>
  <c r="AF97" i="10"/>
  <c r="AE97" i="10"/>
  <c r="AD97" i="10"/>
  <c r="AC97" i="10"/>
  <c r="AB97" i="10"/>
  <c r="AA97" i="10"/>
  <c r="Z97" i="10"/>
  <c r="Y97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H97" i="10"/>
  <c r="G97" i="10"/>
  <c r="F97" i="10"/>
  <c r="E97" i="10"/>
  <c r="D97" i="10"/>
  <c r="AI96" i="10"/>
  <c r="AI95" i="10"/>
  <c r="AI94" i="10"/>
  <c r="AH93" i="10"/>
  <c r="AG93" i="10"/>
  <c r="AF93" i="10"/>
  <c r="AE93" i="10"/>
  <c r="AD93" i="10"/>
  <c r="AC93" i="10"/>
  <c r="AB93" i="10"/>
  <c r="AA93" i="10"/>
  <c r="Z93" i="10"/>
  <c r="Y93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H93" i="10"/>
  <c r="G93" i="10"/>
  <c r="F93" i="10"/>
  <c r="E93" i="10"/>
  <c r="D93" i="10"/>
  <c r="AI92" i="10"/>
  <c r="AI91" i="10"/>
  <c r="AI90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AI88" i="10"/>
  <c r="AI87" i="10"/>
  <c r="AI86" i="10"/>
  <c r="AH85" i="10"/>
  <c r="AG85" i="10"/>
  <c r="AF85" i="10"/>
  <c r="AE85" i="10"/>
  <c r="AD85" i="10"/>
  <c r="AC85" i="10"/>
  <c r="AB85" i="10"/>
  <c r="AA85" i="10"/>
  <c r="Z85" i="10"/>
  <c r="Y85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AI84" i="10"/>
  <c r="AI83" i="10"/>
  <c r="AI82" i="10"/>
  <c r="AH81" i="10"/>
  <c r="AG81" i="10"/>
  <c r="AF81" i="10"/>
  <c r="AE81" i="10"/>
  <c r="AD81" i="10"/>
  <c r="AC81" i="10"/>
  <c r="AB81" i="10"/>
  <c r="AA81" i="10"/>
  <c r="Z81" i="10"/>
  <c r="Y81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AI80" i="10"/>
  <c r="AI79" i="10"/>
  <c r="AI78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AI76" i="10"/>
  <c r="AI75" i="10"/>
  <c r="AI74" i="10"/>
  <c r="AH73" i="10"/>
  <c r="AG73" i="10"/>
  <c r="AF73" i="10"/>
  <c r="AE73" i="10"/>
  <c r="AD73" i="10"/>
  <c r="AC73" i="10"/>
  <c r="AB73" i="10"/>
  <c r="AA73" i="10"/>
  <c r="Z73" i="10"/>
  <c r="Y73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I73" i="10"/>
  <c r="H73" i="10"/>
  <c r="G73" i="10"/>
  <c r="F73" i="10"/>
  <c r="E73" i="10"/>
  <c r="D73" i="10"/>
  <c r="AI72" i="10"/>
  <c r="AI71" i="10"/>
  <c r="AI70" i="10"/>
  <c r="AH69" i="10"/>
  <c r="AG69" i="10"/>
  <c r="AF69" i="10"/>
  <c r="AE69" i="10"/>
  <c r="AD69" i="10"/>
  <c r="AC69" i="10"/>
  <c r="AB69" i="10"/>
  <c r="AA69" i="10"/>
  <c r="Z69" i="10"/>
  <c r="Y69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AI68" i="10"/>
  <c r="AI67" i="10"/>
  <c r="AI66" i="10"/>
  <c r="AH65" i="10"/>
  <c r="AG65" i="10"/>
  <c r="AF65" i="10"/>
  <c r="AE65" i="10"/>
  <c r="AD65" i="10"/>
  <c r="AC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AI64" i="10"/>
  <c r="AI63" i="10"/>
  <c r="AI62" i="10"/>
  <c r="AH61" i="10"/>
  <c r="AG61" i="10"/>
  <c r="AF61" i="10"/>
  <c r="AE61" i="10"/>
  <c r="AD61" i="10"/>
  <c r="AC61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D61" i="10"/>
  <c r="AI60" i="10"/>
  <c r="AI59" i="10"/>
  <c r="AI58" i="10"/>
  <c r="AH57" i="10"/>
  <c r="AG57" i="10"/>
  <c r="AF57" i="10"/>
  <c r="AE57" i="10"/>
  <c r="AD57" i="10"/>
  <c r="AC57" i="10"/>
  <c r="AB57" i="10"/>
  <c r="AA57" i="10"/>
  <c r="Z57" i="10"/>
  <c r="Y57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AI56" i="10"/>
  <c r="AI55" i="10"/>
  <c r="AI272" i="33" s="1"/>
  <c r="AI54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AI52" i="10"/>
  <c r="AI51" i="10"/>
  <c r="AI50" i="10"/>
  <c r="AH49" i="10"/>
  <c r="AG49" i="10"/>
  <c r="AF49" i="10"/>
  <c r="AE49" i="10"/>
  <c r="AD49" i="10"/>
  <c r="AC49" i="10"/>
  <c r="AB49" i="10"/>
  <c r="AA49" i="10"/>
  <c r="Z49" i="10"/>
  <c r="Y49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AI48" i="10"/>
  <c r="AI47" i="10"/>
  <c r="AI46" i="10"/>
  <c r="AH45" i="10"/>
  <c r="AG45" i="10"/>
  <c r="AF45" i="10"/>
  <c r="AE45" i="10"/>
  <c r="AD45" i="10"/>
  <c r="AC45" i="10"/>
  <c r="AB45" i="10"/>
  <c r="AA45" i="10"/>
  <c r="Z45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AI44" i="10"/>
  <c r="AI43" i="10"/>
  <c r="AI42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AI40" i="10"/>
  <c r="AI39" i="10"/>
  <c r="AI38" i="10"/>
  <c r="AH37" i="10"/>
  <c r="AG37" i="10"/>
  <c r="AF37" i="10"/>
  <c r="AE37" i="10"/>
  <c r="AD37" i="10"/>
  <c r="AB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AI36" i="10"/>
  <c r="AI35" i="10"/>
  <c r="AI267" i="33" s="1"/>
  <c r="AI34" i="10"/>
  <c r="AH33" i="10"/>
  <c r="AG33" i="10"/>
  <c r="AF33" i="10"/>
  <c r="AE33" i="10"/>
  <c r="AD33" i="10"/>
  <c r="AC33" i="10"/>
  <c r="AB33" i="10"/>
  <c r="AA33" i="10"/>
  <c r="Z33" i="10"/>
  <c r="Y33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AI32" i="10"/>
  <c r="AI31" i="10"/>
  <c r="AI266" i="33" s="1"/>
  <c r="AI30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AI28" i="10"/>
  <c r="AI27" i="10"/>
  <c r="AI265" i="33" s="1"/>
  <c r="AI26" i="10"/>
  <c r="AH25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AI24" i="10"/>
  <c r="AI23" i="10"/>
  <c r="AI22" i="10"/>
  <c r="AH21" i="10"/>
  <c r="AG21" i="10"/>
  <c r="AF21" i="10"/>
  <c r="AE21" i="10"/>
  <c r="AD21" i="10"/>
  <c r="AC21" i="10"/>
  <c r="AB21" i="10"/>
  <c r="AA21" i="10"/>
  <c r="Z21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AI20" i="10"/>
  <c r="AI19" i="10"/>
  <c r="AI263" i="33" s="1"/>
  <c r="AI18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AI16" i="10"/>
  <c r="AI15" i="10"/>
  <c r="AI262" i="33" s="1"/>
  <c r="AI14" i="10"/>
  <c r="AH13" i="10"/>
  <c r="AG13" i="10"/>
  <c r="AF13" i="10"/>
  <c r="AE13" i="10"/>
  <c r="AD13" i="10"/>
  <c r="AC13" i="10"/>
  <c r="AB13" i="10"/>
  <c r="AA13" i="10"/>
  <c r="Z13" i="10"/>
  <c r="Y13" i="10"/>
  <c r="X13" i="10"/>
  <c r="W13" i="10"/>
  <c r="V13" i="10"/>
  <c r="U13" i="10"/>
  <c r="T13" i="10"/>
  <c r="S13" i="10"/>
  <c r="R13" i="10"/>
  <c r="Q13" i="10"/>
  <c r="P13" i="10"/>
  <c r="O13" i="10"/>
  <c r="N13" i="10"/>
  <c r="L13" i="10"/>
  <c r="K13" i="10"/>
  <c r="J13" i="10"/>
  <c r="I13" i="10"/>
  <c r="H13" i="10"/>
  <c r="G13" i="10"/>
  <c r="F13" i="10"/>
  <c r="E13" i="10"/>
  <c r="D13" i="10"/>
  <c r="AI12" i="10"/>
  <c r="AI11" i="10"/>
  <c r="AI10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F9" i="10"/>
  <c r="D9" i="10"/>
  <c r="AI8" i="10"/>
  <c r="AI7" i="10"/>
  <c r="AI260" i="33" s="1"/>
  <c r="AI6" i="10"/>
  <c r="AH168" i="11"/>
  <c r="AG168" i="11"/>
  <c r="AG174" i="11" s="1"/>
  <c r="G210" i="11" s="1"/>
  <c r="AF168" i="11"/>
  <c r="AF174" i="11" s="1"/>
  <c r="G209" i="11" s="1"/>
  <c r="AE168" i="11"/>
  <c r="AE174" i="11" s="1"/>
  <c r="G208" i="11" s="1"/>
  <c r="AD168" i="11"/>
  <c r="AC168" i="11"/>
  <c r="AC174" i="11" s="1"/>
  <c r="G206" i="11" s="1"/>
  <c r="AB168" i="11"/>
  <c r="AA168" i="11"/>
  <c r="AA174" i="11" s="1"/>
  <c r="G204" i="11" s="1"/>
  <c r="Z168" i="11"/>
  <c r="Y168" i="11"/>
  <c r="Y174" i="11" s="1"/>
  <c r="G202" i="11" s="1"/>
  <c r="X168" i="11"/>
  <c r="X174" i="11" s="1"/>
  <c r="G201" i="11" s="1"/>
  <c r="W168" i="11"/>
  <c r="W174" i="11" s="1"/>
  <c r="G200" i="11" s="1"/>
  <c r="V168" i="11"/>
  <c r="U168" i="11"/>
  <c r="U174" i="11" s="1"/>
  <c r="G198" i="11" s="1"/>
  <c r="T168" i="11"/>
  <c r="S168" i="11"/>
  <c r="S174" i="11" s="1"/>
  <c r="G196" i="11" s="1"/>
  <c r="R168" i="11"/>
  <c r="Q168" i="11"/>
  <c r="Q174" i="11" s="1"/>
  <c r="G194" i="11" s="1"/>
  <c r="P168" i="11"/>
  <c r="P174" i="11" s="1"/>
  <c r="G193" i="11" s="1"/>
  <c r="O168" i="11"/>
  <c r="O174" i="11" s="1"/>
  <c r="G192" i="11" s="1"/>
  <c r="N168" i="11"/>
  <c r="M168" i="11"/>
  <c r="M174" i="11" s="1"/>
  <c r="G190" i="11" s="1"/>
  <c r="L168" i="11"/>
  <c r="K168" i="11"/>
  <c r="K174" i="11" s="1"/>
  <c r="G188" i="11" s="1"/>
  <c r="J168" i="11"/>
  <c r="I168" i="11"/>
  <c r="I174" i="11" s="1"/>
  <c r="G186" i="11" s="1"/>
  <c r="H168" i="11"/>
  <c r="H174" i="11" s="1"/>
  <c r="G185" i="11" s="1"/>
  <c r="G168" i="11"/>
  <c r="G174" i="11" s="1"/>
  <c r="G184" i="11" s="1"/>
  <c r="F168" i="11"/>
  <c r="F174" i="11" s="1"/>
  <c r="E168" i="11"/>
  <c r="E174" i="11" s="1"/>
  <c r="G182" i="11" s="1"/>
  <c r="D168" i="11"/>
  <c r="AH167" i="11"/>
  <c r="AG167" i="11"/>
  <c r="AG173" i="11" s="1"/>
  <c r="E210" i="11" s="1"/>
  <c r="AF167" i="11"/>
  <c r="AF173" i="11" s="1"/>
  <c r="E209" i="11" s="1"/>
  <c r="AE167" i="11"/>
  <c r="AE173" i="11" s="1"/>
  <c r="E208" i="11" s="1"/>
  <c r="AD167" i="11"/>
  <c r="AC167" i="11"/>
  <c r="AC173" i="11" s="1"/>
  <c r="E206" i="11" s="1"/>
  <c r="AB167" i="11"/>
  <c r="AB173" i="11" s="1"/>
  <c r="E205" i="11" s="1"/>
  <c r="AA167" i="11"/>
  <c r="AA173" i="11" s="1"/>
  <c r="E204" i="11" s="1"/>
  <c r="Z167" i="11"/>
  <c r="Y167" i="11"/>
  <c r="Y173" i="11" s="1"/>
  <c r="E202" i="11" s="1"/>
  <c r="X167" i="11"/>
  <c r="X173" i="11" s="1"/>
  <c r="E201" i="11" s="1"/>
  <c r="W167" i="11"/>
  <c r="W173" i="11" s="1"/>
  <c r="E200" i="11" s="1"/>
  <c r="V167" i="11"/>
  <c r="U167" i="11"/>
  <c r="U173" i="11" s="1"/>
  <c r="E198" i="11" s="1"/>
  <c r="T167" i="11"/>
  <c r="S167" i="11"/>
  <c r="S173" i="11" s="1"/>
  <c r="E196" i="11" s="1"/>
  <c r="R167" i="11"/>
  <c r="Q167" i="11"/>
  <c r="Q173" i="11" s="1"/>
  <c r="E194" i="11" s="1"/>
  <c r="P167" i="11"/>
  <c r="O167" i="11"/>
  <c r="N167" i="11"/>
  <c r="M167" i="11"/>
  <c r="M173" i="11" s="1"/>
  <c r="E190" i="11" s="1"/>
  <c r="L167" i="11"/>
  <c r="L173" i="11" s="1"/>
  <c r="E189" i="11" s="1"/>
  <c r="K167" i="11"/>
  <c r="J167" i="11"/>
  <c r="I167" i="11"/>
  <c r="I173" i="11" s="1"/>
  <c r="E186" i="11" s="1"/>
  <c r="H167" i="11"/>
  <c r="H173" i="11" s="1"/>
  <c r="E185" i="11" s="1"/>
  <c r="G167" i="11"/>
  <c r="G173" i="11" s="1"/>
  <c r="E184" i="11" s="1"/>
  <c r="F167" i="11"/>
  <c r="E167" i="11"/>
  <c r="E173" i="11" s="1"/>
  <c r="E182" i="11" s="1"/>
  <c r="D167" i="11"/>
  <c r="AH166" i="11"/>
  <c r="AH172" i="11" s="1"/>
  <c r="D211" i="11" s="1"/>
  <c r="AG166" i="11"/>
  <c r="AG172" i="11" s="1"/>
  <c r="D210" i="11" s="1"/>
  <c r="AF166" i="11"/>
  <c r="AF172" i="11" s="1"/>
  <c r="D209" i="11" s="1"/>
  <c r="AE166" i="11"/>
  <c r="AD166" i="11"/>
  <c r="AD172" i="11" s="1"/>
  <c r="D207" i="11" s="1"/>
  <c r="AC166" i="11"/>
  <c r="AC172" i="11" s="1"/>
  <c r="D206" i="11" s="1"/>
  <c r="AB166" i="11"/>
  <c r="AA166" i="11"/>
  <c r="Z166" i="11"/>
  <c r="Y166" i="11"/>
  <c r="Y172" i="11" s="1"/>
  <c r="D202" i="11" s="1"/>
  <c r="X166" i="11"/>
  <c r="W166" i="11"/>
  <c r="V166" i="11"/>
  <c r="U166" i="11"/>
  <c r="U172" i="11" s="1"/>
  <c r="D198" i="11" s="1"/>
  <c r="T166" i="11"/>
  <c r="S166" i="11"/>
  <c r="S172" i="11" s="1"/>
  <c r="D196" i="11" s="1"/>
  <c r="R166" i="11"/>
  <c r="R172" i="11" s="1"/>
  <c r="D195" i="11" s="1"/>
  <c r="Q166" i="11"/>
  <c r="Q172" i="11" s="1"/>
  <c r="D194" i="11" s="1"/>
  <c r="P166" i="11"/>
  <c r="P172" i="11" s="1"/>
  <c r="D193" i="11" s="1"/>
  <c r="O166" i="11"/>
  <c r="N166" i="11"/>
  <c r="N172" i="11" s="1"/>
  <c r="D191" i="11" s="1"/>
  <c r="M166" i="11"/>
  <c r="M172" i="11" s="1"/>
  <c r="D190" i="11" s="1"/>
  <c r="L166" i="11"/>
  <c r="K166" i="11"/>
  <c r="J166" i="11"/>
  <c r="I166" i="11"/>
  <c r="I172" i="11" s="1"/>
  <c r="H166" i="11"/>
  <c r="G166" i="11"/>
  <c r="F166" i="11"/>
  <c r="E166" i="11"/>
  <c r="E172" i="11" s="1"/>
  <c r="D182" i="11" s="1"/>
  <c r="D166" i="11"/>
  <c r="D172" i="11" s="1"/>
  <c r="D181" i="11" s="1"/>
  <c r="AH165" i="11"/>
  <c r="AG165" i="11"/>
  <c r="AF165" i="11"/>
  <c r="AE165" i="11"/>
  <c r="AD165" i="11"/>
  <c r="AC165" i="11"/>
  <c r="AB165" i="11"/>
  <c r="AA165" i="11"/>
  <c r="Z165" i="11"/>
  <c r="Y165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D165" i="11"/>
  <c r="AI164" i="11"/>
  <c r="AI163" i="11"/>
  <c r="AI248" i="33" s="1"/>
  <c r="AI162" i="11"/>
  <c r="AH161" i="11"/>
  <c r="AG161" i="11"/>
  <c r="AF161" i="11"/>
  <c r="AE161" i="11"/>
  <c r="AD161" i="11"/>
  <c r="AC161" i="11"/>
  <c r="AB161" i="11"/>
  <c r="AA161" i="11"/>
  <c r="Z161" i="11"/>
  <c r="Y161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D161" i="11"/>
  <c r="AI160" i="11"/>
  <c r="AI159" i="11"/>
  <c r="AI247" i="33" s="1"/>
  <c r="AI158" i="11"/>
  <c r="AH157" i="11"/>
  <c r="AG157" i="11"/>
  <c r="AF157" i="11"/>
  <c r="AE157" i="11"/>
  <c r="AD157" i="11"/>
  <c r="AC157" i="11"/>
  <c r="AB157" i="11"/>
  <c r="AA157" i="11"/>
  <c r="Z157" i="11"/>
  <c r="Y157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D157" i="11"/>
  <c r="AI156" i="11"/>
  <c r="AI155" i="11"/>
  <c r="AI154" i="11"/>
  <c r="AH153" i="11"/>
  <c r="AG153" i="11"/>
  <c r="AF153" i="11"/>
  <c r="AE153" i="11"/>
  <c r="AD153" i="11"/>
  <c r="AC153" i="11"/>
  <c r="AB153" i="11"/>
  <c r="AA153" i="11"/>
  <c r="Z153" i="11"/>
  <c r="Y153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AI152" i="11"/>
  <c r="AI151" i="11"/>
  <c r="AI150" i="11"/>
  <c r="AH149" i="11"/>
  <c r="AG149" i="11"/>
  <c r="AF149" i="11"/>
  <c r="AE149" i="11"/>
  <c r="AD149" i="11"/>
  <c r="AC149" i="11"/>
  <c r="AB149" i="11"/>
  <c r="AA149" i="11"/>
  <c r="Z149" i="11"/>
  <c r="Y149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D149" i="11"/>
  <c r="AI148" i="11"/>
  <c r="AI147" i="11"/>
  <c r="AI244" i="33" s="1"/>
  <c r="AI146" i="11"/>
  <c r="AH145" i="11"/>
  <c r="AG145" i="11"/>
  <c r="AF145" i="11"/>
  <c r="AE145" i="11"/>
  <c r="AD145" i="11"/>
  <c r="AC145" i="11"/>
  <c r="AB145" i="11"/>
  <c r="AA145" i="11"/>
  <c r="Z145" i="11"/>
  <c r="Y145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D145" i="11"/>
  <c r="AI144" i="11"/>
  <c r="AI143" i="11"/>
  <c r="AI243" i="33" s="1"/>
  <c r="AI142" i="11"/>
  <c r="AH141" i="11"/>
  <c r="AG141" i="11"/>
  <c r="AF141" i="11"/>
  <c r="AE141" i="11"/>
  <c r="AD141" i="11"/>
  <c r="AC141" i="11"/>
  <c r="AB141" i="11"/>
  <c r="AA141" i="11"/>
  <c r="Z141" i="11"/>
  <c r="Y141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D141" i="11"/>
  <c r="AI140" i="11"/>
  <c r="AI139" i="11"/>
  <c r="AI138" i="11"/>
  <c r="AH137" i="11"/>
  <c r="AG137" i="11"/>
  <c r="AF137" i="11"/>
  <c r="AE137" i="11"/>
  <c r="AD137" i="11"/>
  <c r="AC137" i="11"/>
  <c r="AB137" i="11"/>
  <c r="AA137" i="11"/>
  <c r="Z137" i="11"/>
  <c r="Y137" i="11"/>
  <c r="X137" i="11"/>
  <c r="W137" i="11"/>
  <c r="V137" i="11"/>
  <c r="U137" i="11"/>
  <c r="T137" i="11"/>
  <c r="S137" i="11"/>
  <c r="R137" i="11"/>
  <c r="Q137" i="11"/>
  <c r="P137" i="11"/>
  <c r="O137" i="11"/>
  <c r="N137" i="11"/>
  <c r="M137" i="11"/>
  <c r="L137" i="11"/>
  <c r="K137" i="11"/>
  <c r="J137" i="11"/>
  <c r="I137" i="11"/>
  <c r="H137" i="11"/>
  <c r="G137" i="11"/>
  <c r="F137" i="11"/>
  <c r="E137" i="11"/>
  <c r="D137" i="11"/>
  <c r="AI136" i="11"/>
  <c r="AI135" i="11"/>
  <c r="AI134" i="11"/>
  <c r="AH133" i="11"/>
  <c r="AG133" i="11"/>
  <c r="AF133" i="11"/>
  <c r="AE133" i="11"/>
  <c r="AD133" i="11"/>
  <c r="AC133" i="11"/>
  <c r="AB133" i="11"/>
  <c r="AA133" i="11"/>
  <c r="Z133" i="11"/>
  <c r="Y133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D133" i="11"/>
  <c r="AI132" i="11"/>
  <c r="AI131" i="11"/>
  <c r="AI240" i="33" s="1"/>
  <c r="AI130" i="11"/>
  <c r="AH129" i="11"/>
  <c r="AG129" i="11"/>
  <c r="AF129" i="11"/>
  <c r="AE129" i="11"/>
  <c r="AD129" i="11"/>
  <c r="AC129" i="11"/>
  <c r="AB129" i="11"/>
  <c r="AA129" i="11"/>
  <c r="Z129" i="11"/>
  <c r="Y129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D129" i="11"/>
  <c r="AI128" i="11"/>
  <c r="AI127" i="11"/>
  <c r="AI239" i="33" s="1"/>
  <c r="AI126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AI124" i="11"/>
  <c r="AI123" i="11"/>
  <c r="AI122" i="11"/>
  <c r="AH121" i="11"/>
  <c r="AG121" i="11"/>
  <c r="AF121" i="11"/>
  <c r="AE121" i="11"/>
  <c r="AD121" i="11"/>
  <c r="AC121" i="11"/>
  <c r="AB121" i="11"/>
  <c r="AA121" i="11"/>
  <c r="Z121" i="11"/>
  <c r="Y121" i="11"/>
  <c r="X121" i="11"/>
  <c r="W121" i="11"/>
  <c r="V121" i="11"/>
  <c r="U121" i="11"/>
  <c r="T121" i="11"/>
  <c r="S121" i="11"/>
  <c r="R121" i="11"/>
  <c r="Q121" i="11"/>
  <c r="P121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AI120" i="11"/>
  <c r="AI119" i="11"/>
  <c r="AI118" i="11"/>
  <c r="AH117" i="11"/>
  <c r="AG117" i="11"/>
  <c r="AF117" i="11"/>
  <c r="AE117" i="11"/>
  <c r="AD117" i="11"/>
  <c r="AC117" i="11"/>
  <c r="AB117" i="11"/>
  <c r="AA117" i="11"/>
  <c r="Z117" i="11"/>
  <c r="Y117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AI116" i="11"/>
  <c r="AI115" i="11"/>
  <c r="AI236" i="33" s="1"/>
  <c r="AI114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AI112" i="11"/>
  <c r="AI111" i="11"/>
  <c r="AI235" i="33" s="1"/>
  <c r="AI110" i="11"/>
  <c r="AH109" i="11"/>
  <c r="AG109" i="11"/>
  <c r="AF109" i="11"/>
  <c r="AE109" i="11"/>
  <c r="AD109" i="11"/>
  <c r="AC109" i="11"/>
  <c r="AB109" i="11"/>
  <c r="AA109" i="11"/>
  <c r="Z109" i="11"/>
  <c r="Y109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D109" i="11"/>
  <c r="AI108" i="11"/>
  <c r="AI107" i="11"/>
  <c r="AI106" i="11"/>
  <c r="AH105" i="11"/>
  <c r="AG105" i="11"/>
  <c r="AF105" i="11"/>
  <c r="AE105" i="11"/>
  <c r="AD105" i="11"/>
  <c r="AC105" i="11"/>
  <c r="AB105" i="11"/>
  <c r="AA105" i="11"/>
  <c r="Z105" i="11"/>
  <c r="Y105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D105" i="11"/>
  <c r="AI104" i="11"/>
  <c r="AI103" i="11"/>
  <c r="AI102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D101" i="11"/>
  <c r="AI100" i="11"/>
  <c r="AI99" i="11"/>
  <c r="AI232" i="33" s="1"/>
  <c r="AI98" i="11"/>
  <c r="AH97" i="11"/>
  <c r="AG97" i="11"/>
  <c r="AF97" i="11"/>
  <c r="AE97" i="11"/>
  <c r="AD97" i="11"/>
  <c r="AC97" i="11"/>
  <c r="AB97" i="11"/>
  <c r="AA97" i="11"/>
  <c r="Z97" i="11"/>
  <c r="Y97" i="11"/>
  <c r="X97" i="11"/>
  <c r="W97" i="11"/>
  <c r="V97" i="11"/>
  <c r="U97" i="11"/>
  <c r="T97" i="11"/>
  <c r="S97" i="11"/>
  <c r="R97" i="11"/>
  <c r="Q97" i="11"/>
  <c r="P97" i="11"/>
  <c r="O97" i="11"/>
  <c r="N97" i="11"/>
  <c r="M97" i="11"/>
  <c r="L97" i="11"/>
  <c r="K97" i="11"/>
  <c r="J97" i="11"/>
  <c r="I97" i="11"/>
  <c r="H97" i="11"/>
  <c r="G97" i="11"/>
  <c r="F97" i="11"/>
  <c r="E97" i="11"/>
  <c r="D97" i="11"/>
  <c r="AI96" i="11"/>
  <c r="AI95" i="11"/>
  <c r="AI231" i="33" s="1"/>
  <c r="AI94" i="11"/>
  <c r="AH93" i="11"/>
  <c r="AG93" i="11"/>
  <c r="AF93" i="11"/>
  <c r="AE93" i="11"/>
  <c r="AD93" i="11"/>
  <c r="AC93" i="11"/>
  <c r="AB93" i="11"/>
  <c r="AA93" i="11"/>
  <c r="Z93" i="11"/>
  <c r="Y93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D93" i="11"/>
  <c r="AI92" i="11"/>
  <c r="AI91" i="11"/>
  <c r="AI90" i="11"/>
  <c r="AI88" i="11"/>
  <c r="AI87" i="11"/>
  <c r="AI86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AI84" i="11"/>
  <c r="AI83" i="11"/>
  <c r="AI228" i="33" s="1"/>
  <c r="AI82" i="11"/>
  <c r="AH81" i="11"/>
  <c r="AG81" i="11"/>
  <c r="AF81" i="11"/>
  <c r="AE81" i="11"/>
  <c r="AD81" i="11"/>
  <c r="AC81" i="11"/>
  <c r="AB81" i="11"/>
  <c r="AA81" i="11"/>
  <c r="Z81" i="11"/>
  <c r="Y81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D81" i="11"/>
  <c r="AI80" i="11"/>
  <c r="AI79" i="11"/>
  <c r="AI78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AI76" i="11"/>
  <c r="AI75" i="11"/>
  <c r="AI74" i="11"/>
  <c r="AH73" i="11"/>
  <c r="AG73" i="11"/>
  <c r="AF73" i="11"/>
  <c r="AE73" i="11"/>
  <c r="AD73" i="11"/>
  <c r="AC73" i="11"/>
  <c r="AB73" i="11"/>
  <c r="AA73" i="11"/>
  <c r="Z73" i="11"/>
  <c r="Y73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D73" i="11"/>
  <c r="AI72" i="11"/>
  <c r="AI71" i="11"/>
  <c r="AI70" i="11"/>
  <c r="AH69" i="11"/>
  <c r="AG69" i="11"/>
  <c r="AF69" i="11"/>
  <c r="AE69" i="11"/>
  <c r="AD69" i="11"/>
  <c r="AC69" i="11"/>
  <c r="AB69" i="11"/>
  <c r="AA69" i="11"/>
  <c r="Z69" i="11"/>
  <c r="Y69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D69" i="11"/>
  <c r="AI68" i="11"/>
  <c r="AI67" i="11"/>
  <c r="AI224" i="33" s="1"/>
  <c r="AI66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AI64" i="11"/>
  <c r="AI63" i="11"/>
  <c r="AI62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D61" i="11"/>
  <c r="AI60" i="11"/>
  <c r="AI59" i="11"/>
  <c r="AI58" i="11"/>
  <c r="AH57" i="11"/>
  <c r="AG57" i="11"/>
  <c r="AF57" i="11"/>
  <c r="AE57" i="11"/>
  <c r="AD57" i="11"/>
  <c r="AC57" i="11"/>
  <c r="AB57" i="11"/>
  <c r="AA57" i="11"/>
  <c r="Z57" i="11"/>
  <c r="Y57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AI56" i="11"/>
  <c r="AI55" i="11"/>
  <c r="AI54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AI52" i="11"/>
  <c r="AI51" i="11"/>
  <c r="AI220" i="33" s="1"/>
  <c r="AI50" i="11"/>
  <c r="AH49" i="11"/>
  <c r="AG49" i="11"/>
  <c r="AF49" i="11"/>
  <c r="AE49" i="11"/>
  <c r="AD49" i="11"/>
  <c r="AC49" i="11"/>
  <c r="AB49" i="11"/>
  <c r="AA49" i="11"/>
  <c r="Z49" i="11"/>
  <c r="Y49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AI48" i="11"/>
  <c r="AI47" i="11"/>
  <c r="AI46" i="11"/>
  <c r="AH45" i="11"/>
  <c r="AG45" i="11"/>
  <c r="AF45" i="11"/>
  <c r="AE45" i="11"/>
  <c r="AD45" i="11"/>
  <c r="AC45" i="11"/>
  <c r="AB45" i="11"/>
  <c r="AA45" i="11"/>
  <c r="Z45" i="11"/>
  <c r="Y45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AI44" i="11"/>
  <c r="AI43" i="11"/>
  <c r="AI42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AI40" i="11"/>
  <c r="AI39" i="11"/>
  <c r="AI38" i="11"/>
  <c r="AH37" i="11"/>
  <c r="AG37" i="11"/>
  <c r="AF37" i="11"/>
  <c r="AE37" i="11"/>
  <c r="AD37" i="11"/>
  <c r="AC37" i="11"/>
  <c r="AB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AI36" i="11"/>
  <c r="AI35" i="11"/>
  <c r="AI216" i="33" s="1"/>
  <c r="AI34" i="11"/>
  <c r="AH33" i="11"/>
  <c r="AG33" i="11"/>
  <c r="AF33" i="11"/>
  <c r="AE33" i="11"/>
  <c r="AD33" i="11"/>
  <c r="AC33" i="11"/>
  <c r="AB33" i="11"/>
  <c r="AA33" i="11"/>
  <c r="Z33" i="11"/>
  <c r="Y33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AI32" i="11"/>
  <c r="AI31" i="11"/>
  <c r="AI30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AI28" i="11"/>
  <c r="AI27" i="11"/>
  <c r="AI26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AI24" i="11"/>
  <c r="AI23" i="11"/>
  <c r="AI22" i="11"/>
  <c r="AH21" i="11"/>
  <c r="AG21" i="11"/>
  <c r="AF21" i="11"/>
  <c r="AE21" i="11"/>
  <c r="AD21" i="11"/>
  <c r="AC21" i="11"/>
  <c r="AB21" i="11"/>
  <c r="AA21" i="11"/>
  <c r="Z21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AI20" i="11"/>
  <c r="AI19" i="11"/>
  <c r="AI212" i="33" s="1"/>
  <c r="AI18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AI16" i="11"/>
  <c r="AI15" i="11"/>
  <c r="AI14" i="11"/>
  <c r="AH13" i="11"/>
  <c r="AG13" i="11"/>
  <c r="AF13" i="11"/>
  <c r="AE13" i="11"/>
  <c r="AD13" i="11"/>
  <c r="AC13" i="11"/>
  <c r="AB13" i="11"/>
  <c r="AA13" i="11"/>
  <c r="Z13" i="11"/>
  <c r="Y13" i="11"/>
  <c r="X13" i="11"/>
  <c r="W13" i="11"/>
  <c r="V13" i="11"/>
  <c r="U13" i="11"/>
  <c r="T13" i="11"/>
  <c r="S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AI12" i="11"/>
  <c r="AI11" i="11"/>
  <c r="AI10" i="11"/>
  <c r="AH9" i="11"/>
  <c r="AG9" i="11"/>
  <c r="AF9" i="11"/>
  <c r="AE9" i="11"/>
  <c r="AD9" i="11"/>
  <c r="AC9" i="11"/>
  <c r="AB9" i="11"/>
  <c r="AA9" i="11"/>
  <c r="Z9" i="11"/>
  <c r="Y9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D9" i="11"/>
  <c r="AI8" i="11"/>
  <c r="AI7" i="11"/>
  <c r="AI6" i="11"/>
  <c r="AH168" i="12"/>
  <c r="AG168" i="12"/>
  <c r="AG174" i="12" s="1"/>
  <c r="G210" i="12" s="1"/>
  <c r="AF168" i="12"/>
  <c r="AE168" i="12"/>
  <c r="AE174" i="12" s="1"/>
  <c r="G208" i="12" s="1"/>
  <c r="AD168" i="12"/>
  <c r="AC168" i="12"/>
  <c r="AC174" i="12" s="1"/>
  <c r="G206" i="12" s="1"/>
  <c r="AB168" i="12"/>
  <c r="AA168" i="12"/>
  <c r="AA174" i="12" s="1"/>
  <c r="G204" i="12" s="1"/>
  <c r="Z168" i="12"/>
  <c r="Y168" i="12"/>
  <c r="Y174" i="12" s="1"/>
  <c r="G202" i="12" s="1"/>
  <c r="X168" i="12"/>
  <c r="W168" i="12"/>
  <c r="W174" i="12" s="1"/>
  <c r="G200" i="12" s="1"/>
  <c r="V168" i="12"/>
  <c r="U168" i="12"/>
  <c r="U174" i="12" s="1"/>
  <c r="G198" i="12" s="1"/>
  <c r="T168" i="12"/>
  <c r="S168" i="12"/>
  <c r="S174" i="12" s="1"/>
  <c r="G196" i="12" s="1"/>
  <c r="R168" i="12"/>
  <c r="Q168" i="12"/>
  <c r="Q174" i="12" s="1"/>
  <c r="G194" i="12" s="1"/>
  <c r="P168" i="12"/>
  <c r="O168" i="12"/>
  <c r="O174" i="12" s="1"/>
  <c r="G192" i="12" s="1"/>
  <c r="N168" i="12"/>
  <c r="M168" i="12"/>
  <c r="M174" i="12" s="1"/>
  <c r="G190" i="12" s="1"/>
  <c r="L168" i="12"/>
  <c r="K168" i="12"/>
  <c r="K174" i="12" s="1"/>
  <c r="G188" i="12" s="1"/>
  <c r="J168" i="12"/>
  <c r="I168" i="12"/>
  <c r="I174" i="12" s="1"/>
  <c r="G186" i="12" s="1"/>
  <c r="H168" i="12"/>
  <c r="G168" i="12"/>
  <c r="G174" i="12" s="1"/>
  <c r="G184" i="12" s="1"/>
  <c r="F168" i="12"/>
  <c r="E168" i="12"/>
  <c r="E174" i="12" s="1"/>
  <c r="G182" i="12" s="1"/>
  <c r="D168" i="12"/>
  <c r="AH167" i="12"/>
  <c r="AG167" i="12"/>
  <c r="AG173" i="12" s="1"/>
  <c r="E210" i="12" s="1"/>
  <c r="AF167" i="12"/>
  <c r="AE167" i="12"/>
  <c r="AE173" i="12" s="1"/>
  <c r="E208" i="12" s="1"/>
  <c r="AD167" i="12"/>
  <c r="AC167" i="12"/>
  <c r="AC173" i="12" s="1"/>
  <c r="E206" i="12" s="1"/>
  <c r="AB167" i="12"/>
  <c r="AA167" i="12"/>
  <c r="AA173" i="12" s="1"/>
  <c r="E204" i="12" s="1"/>
  <c r="Z167" i="12"/>
  <c r="Y167" i="12"/>
  <c r="Y173" i="12" s="1"/>
  <c r="E202" i="12" s="1"/>
  <c r="X167" i="12"/>
  <c r="W167" i="12"/>
  <c r="W173" i="12" s="1"/>
  <c r="E200" i="12" s="1"/>
  <c r="V167" i="12"/>
  <c r="U167" i="12"/>
  <c r="U173" i="12" s="1"/>
  <c r="E198" i="12" s="1"/>
  <c r="T167" i="12"/>
  <c r="S167" i="12"/>
  <c r="S173" i="12" s="1"/>
  <c r="E196" i="12" s="1"/>
  <c r="R167" i="12"/>
  <c r="Q167" i="12"/>
  <c r="Q173" i="12" s="1"/>
  <c r="E194" i="12" s="1"/>
  <c r="P167" i="12"/>
  <c r="O167" i="12"/>
  <c r="O173" i="12" s="1"/>
  <c r="E192" i="12" s="1"/>
  <c r="N167" i="12"/>
  <c r="M167" i="12"/>
  <c r="M173" i="12" s="1"/>
  <c r="E190" i="12" s="1"/>
  <c r="L167" i="12"/>
  <c r="K167" i="12"/>
  <c r="K173" i="12" s="1"/>
  <c r="E188" i="12" s="1"/>
  <c r="J167" i="12"/>
  <c r="I167" i="12"/>
  <c r="I173" i="12" s="1"/>
  <c r="E186" i="12" s="1"/>
  <c r="H167" i="12"/>
  <c r="G167" i="12"/>
  <c r="G173" i="12" s="1"/>
  <c r="E184" i="12" s="1"/>
  <c r="F167" i="12"/>
  <c r="E167" i="12"/>
  <c r="E173" i="12" s="1"/>
  <c r="E182" i="12" s="1"/>
  <c r="D167" i="12"/>
  <c r="AH166" i="12"/>
  <c r="AH172" i="12" s="1"/>
  <c r="D211" i="12" s="1"/>
  <c r="AG166" i="12"/>
  <c r="AF166" i="12"/>
  <c r="AE166" i="12"/>
  <c r="AE172" i="12" s="1"/>
  <c r="D208" i="12" s="1"/>
  <c r="AD166" i="12"/>
  <c r="AC166" i="12"/>
  <c r="AB166" i="12"/>
  <c r="AA166" i="12"/>
  <c r="AA172" i="12" s="1"/>
  <c r="D204" i="12" s="1"/>
  <c r="Z166" i="12"/>
  <c r="Z172" i="12" s="1"/>
  <c r="D203" i="12" s="1"/>
  <c r="Y166" i="12"/>
  <c r="X166" i="12"/>
  <c r="W166" i="12"/>
  <c r="W172" i="12" s="1"/>
  <c r="D200" i="12" s="1"/>
  <c r="V166" i="12"/>
  <c r="U166" i="12"/>
  <c r="T166" i="12"/>
  <c r="S166" i="12"/>
  <c r="S172" i="12" s="1"/>
  <c r="D196" i="12" s="1"/>
  <c r="R166" i="12"/>
  <c r="R172" i="12" s="1"/>
  <c r="D195" i="12" s="1"/>
  <c r="Q166" i="12"/>
  <c r="P166" i="12"/>
  <c r="O166" i="12"/>
  <c r="O172" i="12" s="1"/>
  <c r="D192" i="12" s="1"/>
  <c r="N166" i="12"/>
  <c r="M166" i="12"/>
  <c r="L166" i="12"/>
  <c r="K166" i="12"/>
  <c r="K172" i="12" s="1"/>
  <c r="D188" i="12" s="1"/>
  <c r="J166" i="12"/>
  <c r="J172" i="12" s="1"/>
  <c r="D187" i="12" s="1"/>
  <c r="I166" i="12"/>
  <c r="H166" i="12"/>
  <c r="G166" i="12"/>
  <c r="G172" i="12" s="1"/>
  <c r="D184" i="12" s="1"/>
  <c r="F166" i="12"/>
  <c r="E166" i="12"/>
  <c r="D166" i="12"/>
  <c r="AH165" i="12"/>
  <c r="AG165" i="12"/>
  <c r="AF165" i="12"/>
  <c r="AE165" i="12"/>
  <c r="AD165" i="12"/>
  <c r="AC165" i="12"/>
  <c r="AB165" i="12"/>
  <c r="AA165" i="12"/>
  <c r="Z165" i="12"/>
  <c r="Y165" i="12"/>
  <c r="X165" i="12"/>
  <c r="W165" i="12"/>
  <c r="V165" i="12"/>
  <c r="U165" i="12"/>
  <c r="T165" i="12"/>
  <c r="S165" i="12"/>
  <c r="R165" i="12"/>
  <c r="Q165" i="12"/>
  <c r="P165" i="12"/>
  <c r="O165" i="12"/>
  <c r="N165" i="12"/>
  <c r="M165" i="12"/>
  <c r="L165" i="12"/>
  <c r="K165" i="12"/>
  <c r="J165" i="12"/>
  <c r="I165" i="12"/>
  <c r="H165" i="12"/>
  <c r="G165" i="12"/>
  <c r="F165" i="12"/>
  <c r="E165" i="12"/>
  <c r="D165" i="12"/>
  <c r="AI164" i="12"/>
  <c r="AI163" i="12"/>
  <c r="AI162" i="12"/>
  <c r="AH161" i="12"/>
  <c r="AG161" i="12"/>
  <c r="AF161" i="12"/>
  <c r="AE161" i="12"/>
  <c r="AD161" i="12"/>
  <c r="AC161" i="12"/>
  <c r="AB161" i="12"/>
  <c r="AA161" i="12"/>
  <c r="Z161" i="12"/>
  <c r="Y161" i="12"/>
  <c r="X161" i="12"/>
  <c r="W161" i="12"/>
  <c r="V161" i="12"/>
  <c r="U161" i="12"/>
  <c r="T161" i="12"/>
  <c r="S161" i="12"/>
  <c r="R161" i="12"/>
  <c r="Q161" i="12"/>
  <c r="P161" i="12"/>
  <c r="O161" i="12"/>
  <c r="N161" i="12"/>
  <c r="M161" i="12"/>
  <c r="L161" i="12"/>
  <c r="K161" i="12"/>
  <c r="J161" i="12"/>
  <c r="I161" i="12"/>
  <c r="H161" i="12"/>
  <c r="G161" i="12"/>
  <c r="F161" i="12"/>
  <c r="E161" i="12"/>
  <c r="D161" i="12"/>
  <c r="AI160" i="12"/>
  <c r="AI159" i="12"/>
  <c r="AI158" i="12"/>
  <c r="AH157" i="12"/>
  <c r="AG157" i="12"/>
  <c r="AF157" i="12"/>
  <c r="AE157" i="12"/>
  <c r="AD157" i="12"/>
  <c r="AC157" i="12"/>
  <c r="AB157" i="12"/>
  <c r="AA157" i="12"/>
  <c r="Z157" i="12"/>
  <c r="Y157" i="12"/>
  <c r="X157" i="12"/>
  <c r="W157" i="12"/>
  <c r="V157" i="12"/>
  <c r="U157" i="12"/>
  <c r="T157" i="12"/>
  <c r="S157" i="12"/>
  <c r="R157" i="12"/>
  <c r="Q157" i="12"/>
  <c r="P157" i="12"/>
  <c r="O157" i="12"/>
  <c r="N157" i="12"/>
  <c r="M157" i="12"/>
  <c r="L157" i="12"/>
  <c r="K157" i="12"/>
  <c r="J157" i="12"/>
  <c r="I157" i="12"/>
  <c r="H157" i="12"/>
  <c r="G157" i="12"/>
  <c r="F157" i="12"/>
  <c r="E157" i="12"/>
  <c r="D157" i="12"/>
  <c r="AI156" i="12"/>
  <c r="AI155" i="12"/>
  <c r="AI195" i="33" s="1"/>
  <c r="AI154" i="12"/>
  <c r="AH153" i="12"/>
  <c r="AG153" i="12"/>
  <c r="AF153" i="12"/>
  <c r="AE153" i="12"/>
  <c r="AD153" i="12"/>
  <c r="AC153" i="12"/>
  <c r="AB153" i="12"/>
  <c r="AA153" i="12"/>
  <c r="Z153" i="12"/>
  <c r="Y153" i="12"/>
  <c r="X153" i="12"/>
  <c r="W153" i="12"/>
  <c r="V153" i="12"/>
  <c r="U153" i="12"/>
  <c r="T153" i="12"/>
  <c r="S153" i="12"/>
  <c r="R153" i="12"/>
  <c r="Q153" i="12"/>
  <c r="P153" i="12"/>
  <c r="O153" i="12"/>
  <c r="N153" i="12"/>
  <c r="M153" i="12"/>
  <c r="L153" i="12"/>
  <c r="K153" i="12"/>
  <c r="J153" i="12"/>
  <c r="I153" i="12"/>
  <c r="H153" i="12"/>
  <c r="G153" i="12"/>
  <c r="F153" i="12"/>
  <c r="E153" i="12"/>
  <c r="D153" i="12"/>
  <c r="AI152" i="12"/>
  <c r="AI151" i="12"/>
  <c r="AI150" i="12"/>
  <c r="AH149" i="12"/>
  <c r="AG149" i="12"/>
  <c r="AF149" i="12"/>
  <c r="AE149" i="12"/>
  <c r="AD149" i="12"/>
  <c r="AC149" i="12"/>
  <c r="AB149" i="12"/>
  <c r="AA149" i="12"/>
  <c r="Z149" i="12"/>
  <c r="Y149" i="12"/>
  <c r="X149" i="12"/>
  <c r="W149" i="12"/>
  <c r="V149" i="12"/>
  <c r="U149" i="12"/>
  <c r="T149" i="12"/>
  <c r="S149" i="12"/>
  <c r="R149" i="12"/>
  <c r="Q149" i="12"/>
  <c r="P149" i="12"/>
  <c r="O149" i="12"/>
  <c r="N149" i="12"/>
  <c r="M149" i="12"/>
  <c r="L149" i="12"/>
  <c r="K149" i="12"/>
  <c r="J149" i="12"/>
  <c r="I149" i="12"/>
  <c r="H149" i="12"/>
  <c r="G149" i="12"/>
  <c r="F149" i="12"/>
  <c r="E149" i="12"/>
  <c r="D149" i="12"/>
  <c r="AI148" i="12"/>
  <c r="AI147" i="12"/>
  <c r="AI146" i="12"/>
  <c r="AH145" i="12"/>
  <c r="AG145" i="12"/>
  <c r="AF145" i="12"/>
  <c r="AE145" i="12"/>
  <c r="AD145" i="12"/>
  <c r="AC145" i="12"/>
  <c r="AB145" i="12"/>
  <c r="AA145" i="12"/>
  <c r="Z145" i="12"/>
  <c r="Y145" i="12"/>
  <c r="X145" i="12"/>
  <c r="W145" i="12"/>
  <c r="V145" i="12"/>
  <c r="U145" i="12"/>
  <c r="T145" i="12"/>
  <c r="S145" i="12"/>
  <c r="R145" i="12"/>
  <c r="Q145" i="12"/>
  <c r="P145" i="12"/>
  <c r="O145" i="12"/>
  <c r="N145" i="12"/>
  <c r="M145" i="12"/>
  <c r="L145" i="12"/>
  <c r="K145" i="12"/>
  <c r="J145" i="12"/>
  <c r="I145" i="12"/>
  <c r="H145" i="12"/>
  <c r="G145" i="12"/>
  <c r="F145" i="12"/>
  <c r="E145" i="12"/>
  <c r="D145" i="12"/>
  <c r="AI144" i="12"/>
  <c r="AI143" i="12"/>
  <c r="AI142" i="12"/>
  <c r="AH141" i="12"/>
  <c r="AG141" i="12"/>
  <c r="AF141" i="12"/>
  <c r="AE141" i="12"/>
  <c r="AD141" i="12"/>
  <c r="AC141" i="12"/>
  <c r="AB141" i="12"/>
  <c r="AA141" i="12"/>
  <c r="Z141" i="12"/>
  <c r="Y141" i="12"/>
  <c r="X141" i="12"/>
  <c r="W141" i="12"/>
  <c r="V141" i="12"/>
  <c r="U141" i="12"/>
  <c r="T141" i="12"/>
  <c r="S141" i="12"/>
  <c r="R141" i="12"/>
  <c r="Q141" i="12"/>
  <c r="P141" i="12"/>
  <c r="O141" i="12"/>
  <c r="N141" i="12"/>
  <c r="M141" i="12"/>
  <c r="L141" i="12"/>
  <c r="K141" i="12"/>
  <c r="J141" i="12"/>
  <c r="I141" i="12"/>
  <c r="H141" i="12"/>
  <c r="G141" i="12"/>
  <c r="F141" i="12"/>
  <c r="E141" i="12"/>
  <c r="D141" i="12"/>
  <c r="AI140" i="12"/>
  <c r="AI139" i="12"/>
  <c r="AI138" i="12"/>
  <c r="AH137" i="12"/>
  <c r="AG137" i="12"/>
  <c r="AF137" i="12"/>
  <c r="AE137" i="12"/>
  <c r="AD137" i="12"/>
  <c r="AC137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F137" i="12"/>
  <c r="E137" i="12"/>
  <c r="D137" i="12"/>
  <c r="AI136" i="12"/>
  <c r="AI135" i="12"/>
  <c r="AI134" i="12"/>
  <c r="AH133" i="12"/>
  <c r="AG133" i="12"/>
  <c r="AF133" i="12"/>
  <c r="AE133" i="12"/>
  <c r="AD133" i="12"/>
  <c r="AC133" i="12"/>
  <c r="AB133" i="12"/>
  <c r="AA133" i="12"/>
  <c r="Z133" i="12"/>
  <c r="Y133" i="12"/>
  <c r="X133" i="12"/>
  <c r="W133" i="12"/>
  <c r="V133" i="12"/>
  <c r="U133" i="12"/>
  <c r="T133" i="12"/>
  <c r="S133" i="12"/>
  <c r="R133" i="12"/>
  <c r="Q133" i="12"/>
  <c r="P133" i="12"/>
  <c r="O133" i="12"/>
  <c r="N133" i="12"/>
  <c r="M133" i="12"/>
  <c r="L133" i="12"/>
  <c r="K133" i="12"/>
  <c r="J133" i="12"/>
  <c r="I133" i="12"/>
  <c r="H133" i="12"/>
  <c r="G133" i="12"/>
  <c r="F133" i="12"/>
  <c r="E133" i="12"/>
  <c r="D133" i="12"/>
  <c r="AI132" i="12"/>
  <c r="AI131" i="12"/>
  <c r="AI130" i="12"/>
  <c r="AH129" i="12"/>
  <c r="AG129" i="12"/>
  <c r="AF129" i="12"/>
  <c r="AE129" i="12"/>
  <c r="AD129" i="12"/>
  <c r="AC129" i="12"/>
  <c r="AB129" i="12"/>
  <c r="AA129" i="12"/>
  <c r="Z129" i="12"/>
  <c r="Y129" i="12"/>
  <c r="X129" i="12"/>
  <c r="W129" i="12"/>
  <c r="V129" i="12"/>
  <c r="U129" i="12"/>
  <c r="T129" i="12"/>
  <c r="S129" i="12"/>
  <c r="R129" i="12"/>
  <c r="Q129" i="12"/>
  <c r="P129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AI128" i="12"/>
  <c r="AI127" i="12"/>
  <c r="AI126" i="12"/>
  <c r="AH125" i="12"/>
  <c r="AG125" i="12"/>
  <c r="AF125" i="12"/>
  <c r="AE125" i="12"/>
  <c r="AD125" i="12"/>
  <c r="AC125" i="12"/>
  <c r="AB125" i="12"/>
  <c r="AA125" i="12"/>
  <c r="Z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AI124" i="12"/>
  <c r="AI123" i="12"/>
  <c r="AI122" i="12"/>
  <c r="AH121" i="12"/>
  <c r="AG121" i="12"/>
  <c r="AF121" i="12"/>
  <c r="AE121" i="12"/>
  <c r="AD121" i="12"/>
  <c r="AC121" i="12"/>
  <c r="AB121" i="12"/>
  <c r="AA121" i="12"/>
  <c r="Z121" i="12"/>
  <c r="Y121" i="12"/>
  <c r="X121" i="12"/>
  <c r="W121" i="12"/>
  <c r="V121" i="12"/>
  <c r="U121" i="12"/>
  <c r="T121" i="12"/>
  <c r="S121" i="12"/>
  <c r="R121" i="12"/>
  <c r="Q121" i="12"/>
  <c r="P121" i="12"/>
  <c r="O121" i="12"/>
  <c r="N121" i="12"/>
  <c r="M121" i="12"/>
  <c r="L121" i="12"/>
  <c r="K121" i="12"/>
  <c r="J121" i="12"/>
  <c r="I121" i="12"/>
  <c r="H121" i="12"/>
  <c r="G121" i="12"/>
  <c r="F121" i="12"/>
  <c r="E121" i="12"/>
  <c r="D121" i="12"/>
  <c r="AI120" i="12"/>
  <c r="AI119" i="12"/>
  <c r="AI118" i="12"/>
  <c r="AH117" i="12"/>
  <c r="AG117" i="12"/>
  <c r="AF117" i="12"/>
  <c r="AE117" i="12"/>
  <c r="AD117" i="12"/>
  <c r="AC117" i="12"/>
  <c r="AB117" i="12"/>
  <c r="AA117" i="12"/>
  <c r="Z117" i="12"/>
  <c r="Y117" i="12"/>
  <c r="X117" i="12"/>
  <c r="W117" i="12"/>
  <c r="V117" i="12"/>
  <c r="U117" i="12"/>
  <c r="T117" i="12"/>
  <c r="S117" i="12"/>
  <c r="R117" i="12"/>
  <c r="Q117" i="12"/>
  <c r="P117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AI116" i="12"/>
  <c r="AI115" i="12"/>
  <c r="AI114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AI112" i="12"/>
  <c r="AI111" i="12"/>
  <c r="AI110" i="12"/>
  <c r="AH109" i="12"/>
  <c r="AG109" i="12"/>
  <c r="AF109" i="12"/>
  <c r="AE109" i="12"/>
  <c r="AD109" i="12"/>
  <c r="AC109" i="12"/>
  <c r="AB109" i="12"/>
  <c r="AA109" i="12"/>
  <c r="Z109" i="12"/>
  <c r="Y109" i="12"/>
  <c r="X109" i="12"/>
  <c r="W109" i="12"/>
  <c r="V109" i="12"/>
  <c r="U109" i="12"/>
  <c r="T109" i="12"/>
  <c r="S109" i="12"/>
  <c r="R109" i="12"/>
  <c r="Q109" i="12"/>
  <c r="P109" i="12"/>
  <c r="O109" i="12"/>
  <c r="N109" i="12"/>
  <c r="M109" i="12"/>
  <c r="L109" i="12"/>
  <c r="K109" i="12"/>
  <c r="J109" i="12"/>
  <c r="I109" i="12"/>
  <c r="H109" i="12"/>
  <c r="G109" i="12"/>
  <c r="F109" i="12"/>
  <c r="E109" i="12"/>
  <c r="D109" i="12"/>
  <c r="AI108" i="12"/>
  <c r="AI107" i="12"/>
  <c r="AI183" i="33" s="1"/>
  <c r="AI106" i="12"/>
  <c r="AH105" i="12"/>
  <c r="AG105" i="12"/>
  <c r="AF105" i="12"/>
  <c r="AE105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AI104" i="12"/>
  <c r="AI103" i="12"/>
  <c r="AI102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AI100" i="12"/>
  <c r="AI99" i="12"/>
  <c r="AI98" i="12"/>
  <c r="AH97" i="12"/>
  <c r="AG97" i="12"/>
  <c r="AF97" i="12"/>
  <c r="AE97" i="12"/>
  <c r="AD97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H97" i="12"/>
  <c r="G97" i="12"/>
  <c r="F97" i="12"/>
  <c r="E97" i="12"/>
  <c r="D97" i="12"/>
  <c r="AI96" i="12"/>
  <c r="AI95" i="12"/>
  <c r="AI94" i="12"/>
  <c r="AH93" i="12"/>
  <c r="AG93" i="12"/>
  <c r="AF93" i="12"/>
  <c r="AE93" i="12"/>
  <c r="AD93" i="12"/>
  <c r="AC93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AI92" i="12"/>
  <c r="AI91" i="12"/>
  <c r="AI179" i="33" s="1"/>
  <c r="AI90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AI88" i="12"/>
  <c r="AI87" i="12"/>
  <c r="AI86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D85" i="12"/>
  <c r="AI84" i="12"/>
  <c r="AI83" i="12"/>
  <c r="AI177" i="33" s="1"/>
  <c r="AI82" i="12"/>
  <c r="AH81" i="12"/>
  <c r="AG81" i="12"/>
  <c r="AF81" i="12"/>
  <c r="AE81" i="12"/>
  <c r="AD81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AI80" i="12"/>
  <c r="AI79" i="12"/>
  <c r="AI78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AI76" i="12"/>
  <c r="AI75" i="12"/>
  <c r="AI175" i="33" s="1"/>
  <c r="AI74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H73" i="12"/>
  <c r="G73" i="12"/>
  <c r="F73" i="12"/>
  <c r="E73" i="12"/>
  <c r="D73" i="12"/>
  <c r="AI72" i="12"/>
  <c r="AI71" i="12"/>
  <c r="AI70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AI68" i="12"/>
  <c r="AI67" i="12"/>
  <c r="AI173" i="33" s="1"/>
  <c r="AI66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AI64" i="12"/>
  <c r="AI63" i="12"/>
  <c r="AI62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AI60" i="12"/>
  <c r="AI59" i="12"/>
  <c r="AI58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AI56" i="12"/>
  <c r="AI55" i="12"/>
  <c r="AI54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AI52" i="12"/>
  <c r="AI51" i="12"/>
  <c r="AI169" i="33" s="1"/>
  <c r="AI50" i="12"/>
  <c r="AH49" i="12"/>
  <c r="AG49" i="12"/>
  <c r="AF49" i="12"/>
  <c r="AE49" i="12"/>
  <c r="AD49" i="12"/>
  <c r="AC49" i="12"/>
  <c r="AB49" i="12"/>
  <c r="AA49" i="12"/>
  <c r="Z49" i="12"/>
  <c r="Y49" i="12"/>
  <c r="X49" i="12"/>
  <c r="W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AI48" i="12"/>
  <c r="AI47" i="12"/>
  <c r="AI168" i="33" s="1"/>
  <c r="AI46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AI44" i="12"/>
  <c r="AI43" i="12"/>
  <c r="AI42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AI40" i="12"/>
  <c r="AI39" i="12"/>
  <c r="AI38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AI36" i="12"/>
  <c r="AI35" i="12"/>
  <c r="AI165" i="33" s="1"/>
  <c r="AI34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AI32" i="12"/>
  <c r="AI31" i="12"/>
  <c r="AI164" i="33" s="1"/>
  <c r="AI30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AI28" i="12"/>
  <c r="AI27" i="12"/>
  <c r="AI26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I24" i="12"/>
  <c r="AI23" i="12"/>
  <c r="AI22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AI20" i="12"/>
  <c r="AI19" i="12"/>
  <c r="AI18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AI16" i="12"/>
  <c r="AI15" i="12"/>
  <c r="AI160" i="33" s="1"/>
  <c r="AI14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AI12" i="12"/>
  <c r="AI11" i="12"/>
  <c r="AI159" i="33" s="1"/>
  <c r="AI10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O9" i="12"/>
  <c r="N9" i="12"/>
  <c r="M9" i="12"/>
  <c r="L9" i="12"/>
  <c r="K9" i="12"/>
  <c r="J9" i="12"/>
  <c r="I9" i="12"/>
  <c r="H9" i="12"/>
  <c r="G9" i="12"/>
  <c r="F9" i="12"/>
  <c r="E9" i="12"/>
  <c r="D9" i="12"/>
  <c r="AI8" i="12"/>
  <c r="AI7" i="12"/>
  <c r="AI6" i="12"/>
  <c r="AH168" i="13"/>
  <c r="AH174" i="13" s="1"/>
  <c r="G211" i="13" s="1"/>
  <c r="AG168" i="13"/>
  <c r="AG174" i="13" s="1"/>
  <c r="G210" i="13" s="1"/>
  <c r="AF168" i="13"/>
  <c r="AE168" i="13"/>
  <c r="AD168" i="13"/>
  <c r="AC168" i="13"/>
  <c r="AC174" i="13" s="1"/>
  <c r="G206" i="13" s="1"/>
  <c r="AB168" i="13"/>
  <c r="AA168" i="13"/>
  <c r="AA174" i="13" s="1"/>
  <c r="G204" i="13" s="1"/>
  <c r="Z168" i="13"/>
  <c r="Y168" i="13"/>
  <c r="Y174" i="13" s="1"/>
  <c r="G202" i="13" s="1"/>
  <c r="X168" i="13"/>
  <c r="W168" i="13"/>
  <c r="W174" i="13" s="1"/>
  <c r="G200" i="13" s="1"/>
  <c r="V168" i="13"/>
  <c r="V174" i="13" s="1"/>
  <c r="G199" i="13" s="1"/>
  <c r="U168" i="13"/>
  <c r="U174" i="13" s="1"/>
  <c r="G198" i="13" s="1"/>
  <c r="T168" i="13"/>
  <c r="S168" i="13"/>
  <c r="R168" i="13"/>
  <c r="R174" i="13" s="1"/>
  <c r="G195" i="13" s="1"/>
  <c r="Q168" i="13"/>
  <c r="Q174" i="13" s="1"/>
  <c r="G194" i="13" s="1"/>
  <c r="P168" i="13"/>
  <c r="O168" i="13"/>
  <c r="N168" i="13"/>
  <c r="M168" i="13"/>
  <c r="M174" i="13" s="1"/>
  <c r="G190" i="13" s="1"/>
  <c r="L168" i="13"/>
  <c r="K168" i="13"/>
  <c r="K174" i="13" s="1"/>
  <c r="G188" i="13" s="1"/>
  <c r="J168" i="13"/>
  <c r="I168" i="13"/>
  <c r="I174" i="13" s="1"/>
  <c r="G186" i="13" s="1"/>
  <c r="H168" i="13"/>
  <c r="G168" i="13"/>
  <c r="G174" i="13" s="1"/>
  <c r="G184" i="13" s="1"/>
  <c r="F168" i="13"/>
  <c r="F174" i="13" s="1"/>
  <c r="G183" i="13" s="1"/>
  <c r="E168" i="13"/>
  <c r="E174" i="13" s="1"/>
  <c r="G182" i="13" s="1"/>
  <c r="D168" i="13"/>
  <c r="AH167" i="13"/>
  <c r="AH173" i="13" s="1"/>
  <c r="E211" i="13" s="1"/>
  <c r="AG167" i="13"/>
  <c r="AG173" i="13" s="1"/>
  <c r="E210" i="13" s="1"/>
  <c r="AF167" i="13"/>
  <c r="AE167" i="13"/>
  <c r="AD167" i="13"/>
  <c r="AC167" i="13"/>
  <c r="AC173" i="13" s="1"/>
  <c r="E206" i="13" s="1"/>
  <c r="AB167" i="13"/>
  <c r="AA167" i="13"/>
  <c r="AA173" i="13" s="1"/>
  <c r="E204" i="13" s="1"/>
  <c r="Z167" i="13"/>
  <c r="Y167" i="13"/>
  <c r="Y173" i="13" s="1"/>
  <c r="E202" i="13" s="1"/>
  <c r="X167" i="13"/>
  <c r="W167" i="13"/>
  <c r="W173" i="13" s="1"/>
  <c r="E200" i="13" s="1"/>
  <c r="V167" i="13"/>
  <c r="V173" i="13" s="1"/>
  <c r="E199" i="13" s="1"/>
  <c r="U167" i="13"/>
  <c r="U173" i="13" s="1"/>
  <c r="E198" i="13" s="1"/>
  <c r="T167" i="13"/>
  <c r="S167" i="13"/>
  <c r="R167" i="13"/>
  <c r="R173" i="13" s="1"/>
  <c r="E195" i="13" s="1"/>
  <c r="Q167" i="13"/>
  <c r="Q173" i="13" s="1"/>
  <c r="E194" i="13" s="1"/>
  <c r="P167" i="13"/>
  <c r="O167" i="13"/>
  <c r="N167" i="13"/>
  <c r="M167" i="13"/>
  <c r="M173" i="13" s="1"/>
  <c r="E190" i="13" s="1"/>
  <c r="L167" i="13"/>
  <c r="K167" i="13"/>
  <c r="K173" i="13" s="1"/>
  <c r="E188" i="13" s="1"/>
  <c r="J167" i="13"/>
  <c r="I167" i="13"/>
  <c r="I173" i="13" s="1"/>
  <c r="E186" i="13" s="1"/>
  <c r="H167" i="13"/>
  <c r="G167" i="13"/>
  <c r="F167" i="13"/>
  <c r="F173" i="13" s="1"/>
  <c r="E183" i="13" s="1"/>
  <c r="E167" i="13"/>
  <c r="E173" i="13" s="1"/>
  <c r="E182" i="13" s="1"/>
  <c r="D167" i="13"/>
  <c r="AH166" i="13"/>
  <c r="AH172" i="13" s="1"/>
  <c r="D211" i="13" s="1"/>
  <c r="AG166" i="13"/>
  <c r="AG172" i="13" s="1"/>
  <c r="D210" i="13" s="1"/>
  <c r="AF166" i="13"/>
  <c r="AE166" i="13"/>
  <c r="AD166" i="13"/>
  <c r="AC166" i="13"/>
  <c r="AC172" i="13" s="1"/>
  <c r="D206" i="13" s="1"/>
  <c r="AB166" i="13"/>
  <c r="AA166" i="13"/>
  <c r="AA172" i="13" s="1"/>
  <c r="D204" i="13" s="1"/>
  <c r="Z166" i="13"/>
  <c r="Y166" i="13"/>
  <c r="Y172" i="13" s="1"/>
  <c r="D202" i="13" s="1"/>
  <c r="X166" i="13"/>
  <c r="X172" i="13" s="1"/>
  <c r="D201" i="13" s="1"/>
  <c r="W166" i="13"/>
  <c r="W172" i="13" s="1"/>
  <c r="D200" i="13" s="1"/>
  <c r="V166" i="13"/>
  <c r="V172" i="13" s="1"/>
  <c r="D199" i="13" s="1"/>
  <c r="U166" i="13"/>
  <c r="U172" i="13" s="1"/>
  <c r="D198" i="13" s="1"/>
  <c r="T166" i="13"/>
  <c r="T172" i="13" s="1"/>
  <c r="D197" i="13" s="1"/>
  <c r="S166" i="13"/>
  <c r="R166" i="13"/>
  <c r="R172" i="13" s="1"/>
  <c r="D195" i="13" s="1"/>
  <c r="Q166" i="13"/>
  <c r="Q172" i="13" s="1"/>
  <c r="D194" i="13" s="1"/>
  <c r="P166" i="13"/>
  <c r="O166" i="13"/>
  <c r="N166" i="13"/>
  <c r="M166" i="13"/>
  <c r="M172" i="13" s="1"/>
  <c r="D190" i="13" s="1"/>
  <c r="L166" i="13"/>
  <c r="K166" i="13"/>
  <c r="K172" i="13" s="1"/>
  <c r="D188" i="13" s="1"/>
  <c r="J166" i="13"/>
  <c r="I166" i="13"/>
  <c r="H166" i="13"/>
  <c r="G166" i="13"/>
  <c r="G172" i="13" s="1"/>
  <c r="D184" i="13" s="1"/>
  <c r="F166" i="13"/>
  <c r="E166" i="13"/>
  <c r="E172" i="13" s="1"/>
  <c r="D182" i="13" s="1"/>
  <c r="D166" i="13"/>
  <c r="D172" i="13" s="1"/>
  <c r="AH165" i="13"/>
  <c r="AG165" i="13"/>
  <c r="AF165" i="13"/>
  <c r="AE165" i="13"/>
  <c r="AD165" i="13"/>
  <c r="AC165" i="13"/>
  <c r="AB165" i="13"/>
  <c r="AA165" i="13"/>
  <c r="Z165" i="13"/>
  <c r="Y165" i="13"/>
  <c r="X165" i="13"/>
  <c r="W165" i="13"/>
  <c r="V165" i="13"/>
  <c r="U165" i="13"/>
  <c r="T165" i="13"/>
  <c r="S165" i="13"/>
  <c r="R165" i="13"/>
  <c r="Q165" i="13"/>
  <c r="P165" i="13"/>
  <c r="O165" i="13"/>
  <c r="N165" i="13"/>
  <c r="M165" i="13"/>
  <c r="L165" i="13"/>
  <c r="K165" i="13"/>
  <c r="J165" i="13"/>
  <c r="I165" i="13"/>
  <c r="H165" i="13"/>
  <c r="G165" i="13"/>
  <c r="F165" i="13"/>
  <c r="E165" i="13"/>
  <c r="D165" i="13"/>
  <c r="AI164" i="13"/>
  <c r="AI163" i="13"/>
  <c r="AI146" i="33" s="1"/>
  <c r="AI162" i="13"/>
  <c r="AH161" i="13"/>
  <c r="AG161" i="13"/>
  <c r="AF161" i="13"/>
  <c r="AE161" i="13"/>
  <c r="AD161" i="13"/>
  <c r="AC161" i="13"/>
  <c r="AB161" i="13"/>
  <c r="AA161" i="13"/>
  <c r="Z161" i="13"/>
  <c r="Y161" i="13"/>
  <c r="X161" i="13"/>
  <c r="W161" i="13"/>
  <c r="V161" i="13"/>
  <c r="U161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AI160" i="13"/>
  <c r="AI159" i="13"/>
  <c r="AI145" i="33" s="1"/>
  <c r="AI158" i="13"/>
  <c r="AH157" i="13"/>
  <c r="AG157" i="13"/>
  <c r="AF157" i="13"/>
  <c r="AE157" i="13"/>
  <c r="AD157" i="13"/>
  <c r="AC157" i="13"/>
  <c r="AB157" i="13"/>
  <c r="AA157" i="13"/>
  <c r="Z157" i="13"/>
  <c r="Y157" i="13"/>
  <c r="X157" i="13"/>
  <c r="W157" i="13"/>
  <c r="V157" i="13"/>
  <c r="U157" i="13"/>
  <c r="T157" i="13"/>
  <c r="S157" i="13"/>
  <c r="R157" i="13"/>
  <c r="Q157" i="13"/>
  <c r="P157" i="13"/>
  <c r="O157" i="13"/>
  <c r="N157" i="13"/>
  <c r="M157" i="13"/>
  <c r="L157" i="13"/>
  <c r="K157" i="13"/>
  <c r="J157" i="13"/>
  <c r="I157" i="13"/>
  <c r="H157" i="13"/>
  <c r="G157" i="13"/>
  <c r="F157" i="13"/>
  <c r="E157" i="13"/>
  <c r="D157" i="13"/>
  <c r="AI156" i="13"/>
  <c r="AI155" i="13"/>
  <c r="AI154" i="13"/>
  <c r="AH153" i="13"/>
  <c r="AG153" i="13"/>
  <c r="AF153" i="13"/>
  <c r="AE153" i="13"/>
  <c r="AD153" i="13"/>
  <c r="AC153" i="13"/>
  <c r="AB153" i="13"/>
  <c r="AA153" i="13"/>
  <c r="Z153" i="13"/>
  <c r="Y153" i="13"/>
  <c r="X153" i="13"/>
  <c r="W153" i="13"/>
  <c r="V153" i="13"/>
  <c r="U153" i="13"/>
  <c r="T153" i="13"/>
  <c r="S153" i="13"/>
  <c r="R153" i="13"/>
  <c r="Q153" i="13"/>
  <c r="P153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AI152" i="13"/>
  <c r="AI151" i="13"/>
  <c r="AI150" i="13"/>
  <c r="AH149" i="13"/>
  <c r="AG149" i="13"/>
  <c r="AF149" i="13"/>
  <c r="AE149" i="13"/>
  <c r="AD149" i="13"/>
  <c r="AC149" i="13"/>
  <c r="AB149" i="13"/>
  <c r="AA149" i="13"/>
  <c r="Z149" i="13"/>
  <c r="Y149" i="13"/>
  <c r="X149" i="13"/>
  <c r="W149" i="13"/>
  <c r="V149" i="13"/>
  <c r="U149" i="13"/>
  <c r="T149" i="13"/>
  <c r="S149" i="13"/>
  <c r="R149" i="13"/>
  <c r="Q149" i="13"/>
  <c r="P149" i="13"/>
  <c r="O149" i="13"/>
  <c r="N149" i="13"/>
  <c r="M149" i="13"/>
  <c r="L149" i="13"/>
  <c r="K149" i="13"/>
  <c r="J149" i="13"/>
  <c r="I149" i="13"/>
  <c r="H149" i="13"/>
  <c r="G149" i="13"/>
  <c r="F149" i="13"/>
  <c r="E149" i="13"/>
  <c r="D149" i="13"/>
  <c r="AI148" i="13"/>
  <c r="AI147" i="13"/>
  <c r="AI142" i="33" s="1"/>
  <c r="AI146" i="13"/>
  <c r="AH145" i="13"/>
  <c r="AG145" i="13"/>
  <c r="AF145" i="13"/>
  <c r="AE145" i="13"/>
  <c r="AD145" i="13"/>
  <c r="AC145" i="13"/>
  <c r="AB145" i="13"/>
  <c r="AA145" i="13"/>
  <c r="Z145" i="13"/>
  <c r="Y145" i="13"/>
  <c r="X145" i="13"/>
  <c r="W145" i="13"/>
  <c r="V145" i="13"/>
  <c r="U145" i="13"/>
  <c r="T145" i="13"/>
  <c r="S145" i="13"/>
  <c r="R145" i="13"/>
  <c r="Q145" i="13"/>
  <c r="P145" i="13"/>
  <c r="O145" i="13"/>
  <c r="N145" i="13"/>
  <c r="M145" i="13"/>
  <c r="L145" i="13"/>
  <c r="K145" i="13"/>
  <c r="J145" i="13"/>
  <c r="I145" i="13"/>
  <c r="H145" i="13"/>
  <c r="G145" i="13"/>
  <c r="F145" i="13"/>
  <c r="E145" i="13"/>
  <c r="D145" i="13"/>
  <c r="AI144" i="13"/>
  <c r="AI143" i="13"/>
  <c r="AI141" i="33" s="1"/>
  <c r="AI142" i="13"/>
  <c r="AH141" i="13"/>
  <c r="AG141" i="13"/>
  <c r="AF141" i="13"/>
  <c r="AE141" i="13"/>
  <c r="AD141" i="13"/>
  <c r="AC141" i="13"/>
  <c r="AB141" i="13"/>
  <c r="AA141" i="13"/>
  <c r="Z141" i="13"/>
  <c r="Y141" i="13"/>
  <c r="X141" i="13"/>
  <c r="W141" i="13"/>
  <c r="V141" i="13"/>
  <c r="U141" i="13"/>
  <c r="T141" i="13"/>
  <c r="S141" i="13"/>
  <c r="R141" i="13"/>
  <c r="Q141" i="13"/>
  <c r="P141" i="13"/>
  <c r="O141" i="13"/>
  <c r="N141" i="13"/>
  <c r="M141" i="13"/>
  <c r="L141" i="13"/>
  <c r="K141" i="13"/>
  <c r="J141" i="13"/>
  <c r="I141" i="13"/>
  <c r="H141" i="13"/>
  <c r="G141" i="13"/>
  <c r="F141" i="13"/>
  <c r="E141" i="13"/>
  <c r="D141" i="13"/>
  <c r="AI140" i="13"/>
  <c r="AI139" i="13"/>
  <c r="AI138" i="13"/>
  <c r="AH137" i="13"/>
  <c r="AG137" i="13"/>
  <c r="AF137" i="13"/>
  <c r="AE137" i="13"/>
  <c r="AD137" i="13"/>
  <c r="AC137" i="13"/>
  <c r="AB137" i="13"/>
  <c r="AA137" i="13"/>
  <c r="Z137" i="13"/>
  <c r="Y137" i="13"/>
  <c r="X137" i="13"/>
  <c r="W137" i="13"/>
  <c r="V137" i="13"/>
  <c r="U137" i="13"/>
  <c r="T137" i="13"/>
  <c r="S137" i="13"/>
  <c r="R137" i="13"/>
  <c r="Q137" i="13"/>
  <c r="P137" i="13"/>
  <c r="O137" i="13"/>
  <c r="N137" i="13"/>
  <c r="M137" i="13"/>
  <c r="L137" i="13"/>
  <c r="K137" i="13"/>
  <c r="J137" i="13"/>
  <c r="I137" i="13"/>
  <c r="H137" i="13"/>
  <c r="G137" i="13"/>
  <c r="F137" i="13"/>
  <c r="E137" i="13"/>
  <c r="D137" i="13"/>
  <c r="AI136" i="13"/>
  <c r="AI135" i="13"/>
  <c r="AI134" i="13"/>
  <c r="AH133" i="13"/>
  <c r="AG133" i="13"/>
  <c r="AF133" i="13"/>
  <c r="AE133" i="13"/>
  <c r="AD133" i="13"/>
  <c r="AC133" i="13"/>
  <c r="AB133" i="13"/>
  <c r="AA133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AI132" i="13"/>
  <c r="AI131" i="13"/>
  <c r="AI138" i="33" s="1"/>
  <c r="AI130" i="13"/>
  <c r="AH129" i="13"/>
  <c r="AG129" i="13"/>
  <c r="AF129" i="13"/>
  <c r="AE129" i="13"/>
  <c r="AD129" i="13"/>
  <c r="AC129" i="13"/>
  <c r="AB129" i="13"/>
  <c r="AA129" i="13"/>
  <c r="Z129" i="13"/>
  <c r="Y129" i="13"/>
  <c r="X129" i="13"/>
  <c r="W129" i="13"/>
  <c r="V129" i="13"/>
  <c r="U129" i="13"/>
  <c r="T129" i="13"/>
  <c r="S129" i="13"/>
  <c r="R129" i="13"/>
  <c r="Q129" i="13"/>
  <c r="P129" i="13"/>
  <c r="O129" i="13"/>
  <c r="N129" i="13"/>
  <c r="M129" i="13"/>
  <c r="L129" i="13"/>
  <c r="K129" i="13"/>
  <c r="J129" i="13"/>
  <c r="I129" i="13"/>
  <c r="H129" i="13"/>
  <c r="G129" i="13"/>
  <c r="F129" i="13"/>
  <c r="E129" i="13"/>
  <c r="D129" i="13"/>
  <c r="AI128" i="13"/>
  <c r="AI127" i="13"/>
  <c r="AI137" i="33" s="1"/>
  <c r="AI126" i="13"/>
  <c r="AH125" i="13"/>
  <c r="AG125" i="13"/>
  <c r="AF125" i="13"/>
  <c r="AE125" i="13"/>
  <c r="AD125" i="13"/>
  <c r="AC125" i="13"/>
  <c r="AB125" i="13"/>
  <c r="AA125" i="13"/>
  <c r="Z125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AI124" i="13"/>
  <c r="AI123" i="13"/>
  <c r="AI122" i="13"/>
  <c r="AH121" i="13"/>
  <c r="AG121" i="13"/>
  <c r="AF121" i="13"/>
  <c r="AE121" i="13"/>
  <c r="AD121" i="13"/>
  <c r="AC121" i="13"/>
  <c r="AB121" i="13"/>
  <c r="AA121" i="13"/>
  <c r="Z121" i="13"/>
  <c r="Y121" i="13"/>
  <c r="X121" i="13"/>
  <c r="W121" i="13"/>
  <c r="V121" i="13"/>
  <c r="U121" i="13"/>
  <c r="T121" i="13"/>
  <c r="S121" i="13"/>
  <c r="R121" i="13"/>
  <c r="Q121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AI120" i="13"/>
  <c r="AI119" i="13"/>
  <c r="AI118" i="13"/>
  <c r="AH117" i="13"/>
  <c r="AG117" i="13"/>
  <c r="AF117" i="13"/>
  <c r="AE117" i="13"/>
  <c r="AD117" i="13"/>
  <c r="AC117" i="13"/>
  <c r="AB117" i="13"/>
  <c r="AA117" i="13"/>
  <c r="Z117" i="13"/>
  <c r="Y117" i="13"/>
  <c r="X117" i="13"/>
  <c r="W117" i="13"/>
  <c r="V117" i="13"/>
  <c r="U117" i="13"/>
  <c r="T117" i="13"/>
  <c r="S117" i="13"/>
  <c r="R117" i="13"/>
  <c r="Q117" i="13"/>
  <c r="P117" i="13"/>
  <c r="O117" i="13"/>
  <c r="M117" i="13"/>
  <c r="L117" i="13"/>
  <c r="K117" i="13"/>
  <c r="J117" i="13"/>
  <c r="I117" i="13"/>
  <c r="H117" i="13"/>
  <c r="G117" i="13"/>
  <c r="F117" i="13"/>
  <c r="E117" i="13"/>
  <c r="D117" i="13"/>
  <c r="AI116" i="13"/>
  <c r="AI115" i="13"/>
  <c r="AI134" i="33" s="1"/>
  <c r="AI114" i="13"/>
  <c r="AH113" i="13"/>
  <c r="AG113" i="13"/>
  <c r="AF113" i="13"/>
  <c r="AE113" i="13"/>
  <c r="AD113" i="13"/>
  <c r="AC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AI112" i="13"/>
  <c r="AI111" i="13"/>
  <c r="AI133" i="33" s="1"/>
  <c r="AI110" i="13"/>
  <c r="AH109" i="13"/>
  <c r="AG109" i="13"/>
  <c r="AF109" i="13"/>
  <c r="AE109" i="13"/>
  <c r="AD109" i="13"/>
  <c r="AC109" i="13"/>
  <c r="AB109" i="13"/>
  <c r="AA109" i="13"/>
  <c r="Z109" i="13"/>
  <c r="Y109" i="13"/>
  <c r="X109" i="13"/>
  <c r="W109" i="13"/>
  <c r="V109" i="13"/>
  <c r="U109" i="13"/>
  <c r="T109" i="13"/>
  <c r="S109" i="13"/>
  <c r="R109" i="13"/>
  <c r="Q109" i="13"/>
  <c r="P109" i="13"/>
  <c r="O109" i="13"/>
  <c r="N109" i="13"/>
  <c r="M109" i="13"/>
  <c r="L109" i="13"/>
  <c r="K109" i="13"/>
  <c r="J109" i="13"/>
  <c r="I109" i="13"/>
  <c r="H109" i="13"/>
  <c r="G109" i="13"/>
  <c r="F109" i="13"/>
  <c r="E109" i="13"/>
  <c r="D109" i="13"/>
  <c r="AI108" i="13"/>
  <c r="AI107" i="13"/>
  <c r="AI132" i="33" s="1"/>
  <c r="AI106" i="13"/>
  <c r="AH105" i="13"/>
  <c r="AG105" i="13"/>
  <c r="AF105" i="13"/>
  <c r="AE105" i="13"/>
  <c r="AD105" i="13"/>
  <c r="AC105" i="13"/>
  <c r="AB105" i="13"/>
  <c r="AA105" i="13"/>
  <c r="Z105" i="13"/>
  <c r="Y105" i="13"/>
  <c r="X105" i="13"/>
  <c r="W105" i="13"/>
  <c r="V105" i="13"/>
  <c r="U105" i="13"/>
  <c r="T105" i="13"/>
  <c r="S105" i="13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AI104" i="13"/>
  <c r="AI103" i="13"/>
  <c r="AI102" i="13"/>
  <c r="AH101" i="13"/>
  <c r="AG101" i="13"/>
  <c r="AF101" i="13"/>
  <c r="AE101" i="13"/>
  <c r="AD101" i="13"/>
  <c r="AC101" i="13"/>
  <c r="AB101" i="13"/>
  <c r="AA101" i="13"/>
  <c r="Z101" i="13"/>
  <c r="Y101" i="13"/>
  <c r="X101" i="13"/>
  <c r="W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AI100" i="13"/>
  <c r="AI99" i="13"/>
  <c r="AI98" i="13"/>
  <c r="AH97" i="13"/>
  <c r="AG97" i="13"/>
  <c r="AF97" i="13"/>
  <c r="AE97" i="13"/>
  <c r="AD97" i="13"/>
  <c r="AC97" i="13"/>
  <c r="AB97" i="13"/>
  <c r="AA97" i="13"/>
  <c r="Z97" i="13"/>
  <c r="Y97" i="13"/>
  <c r="X97" i="13"/>
  <c r="W97" i="13"/>
  <c r="V97" i="13"/>
  <c r="U97" i="13"/>
  <c r="T97" i="13"/>
  <c r="S97" i="13"/>
  <c r="R97" i="13"/>
  <c r="Q97" i="13"/>
  <c r="P97" i="13"/>
  <c r="O97" i="13"/>
  <c r="N97" i="13"/>
  <c r="M97" i="13"/>
  <c r="L97" i="13"/>
  <c r="K97" i="13"/>
  <c r="J97" i="13"/>
  <c r="I97" i="13"/>
  <c r="H97" i="13"/>
  <c r="G97" i="13"/>
  <c r="F97" i="13"/>
  <c r="E97" i="13"/>
  <c r="D97" i="13"/>
  <c r="AI96" i="13"/>
  <c r="AI95" i="13"/>
  <c r="AI94" i="13"/>
  <c r="AH93" i="13"/>
  <c r="AG93" i="13"/>
  <c r="AF93" i="13"/>
  <c r="AE93" i="13"/>
  <c r="AD93" i="13"/>
  <c r="AC93" i="13"/>
  <c r="AB93" i="13"/>
  <c r="AA93" i="13"/>
  <c r="Z93" i="13"/>
  <c r="Y93" i="13"/>
  <c r="X93" i="13"/>
  <c r="W93" i="13"/>
  <c r="V93" i="13"/>
  <c r="U93" i="13"/>
  <c r="T93" i="13"/>
  <c r="S93" i="13"/>
  <c r="R93" i="13"/>
  <c r="Q93" i="13"/>
  <c r="P93" i="13"/>
  <c r="O93" i="13"/>
  <c r="N93" i="13"/>
  <c r="M93" i="13"/>
  <c r="L93" i="13"/>
  <c r="K93" i="13"/>
  <c r="J93" i="13"/>
  <c r="I93" i="13"/>
  <c r="H93" i="13"/>
  <c r="G93" i="13"/>
  <c r="F93" i="13"/>
  <c r="E93" i="13"/>
  <c r="D93" i="13"/>
  <c r="AI92" i="13"/>
  <c r="AI91" i="13"/>
  <c r="AI90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AI88" i="13"/>
  <c r="AI87" i="13"/>
  <c r="AI86" i="13"/>
  <c r="AH85" i="13"/>
  <c r="AG85" i="13"/>
  <c r="AF85" i="13"/>
  <c r="AE85" i="13"/>
  <c r="AD85" i="13"/>
  <c r="AC85" i="13"/>
  <c r="AB85" i="13"/>
  <c r="AA85" i="13"/>
  <c r="Z85" i="13"/>
  <c r="Y85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AI84" i="13"/>
  <c r="AI83" i="13"/>
  <c r="AI82" i="13"/>
  <c r="AH81" i="13"/>
  <c r="AG81" i="13"/>
  <c r="AF81" i="13"/>
  <c r="AE81" i="13"/>
  <c r="AD81" i="13"/>
  <c r="AC81" i="13"/>
  <c r="AB81" i="13"/>
  <c r="AA81" i="13"/>
  <c r="Z81" i="13"/>
  <c r="Y81" i="13"/>
  <c r="X81" i="13"/>
  <c r="W81" i="13"/>
  <c r="V81" i="13"/>
  <c r="U81" i="13"/>
  <c r="T81" i="13"/>
  <c r="S81" i="13"/>
  <c r="R81" i="13"/>
  <c r="Q81" i="13"/>
  <c r="P81" i="13"/>
  <c r="O81" i="13"/>
  <c r="N81" i="13"/>
  <c r="M81" i="13"/>
  <c r="L81" i="13"/>
  <c r="K81" i="13"/>
  <c r="J81" i="13"/>
  <c r="I81" i="13"/>
  <c r="H81" i="13"/>
  <c r="G81" i="13"/>
  <c r="F81" i="13"/>
  <c r="E81" i="13"/>
  <c r="D81" i="13"/>
  <c r="AI80" i="13"/>
  <c r="AI79" i="13"/>
  <c r="AI78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AI76" i="13"/>
  <c r="AI75" i="13"/>
  <c r="AI74" i="13"/>
  <c r="AH73" i="13"/>
  <c r="AG73" i="13"/>
  <c r="AF73" i="13"/>
  <c r="AE73" i="13"/>
  <c r="AD73" i="13"/>
  <c r="AC73" i="13"/>
  <c r="AB73" i="13"/>
  <c r="AA73" i="13"/>
  <c r="Z73" i="13"/>
  <c r="Y73" i="13"/>
  <c r="X73" i="13"/>
  <c r="W73" i="13"/>
  <c r="V73" i="13"/>
  <c r="U73" i="13"/>
  <c r="T73" i="13"/>
  <c r="S73" i="13"/>
  <c r="R73" i="13"/>
  <c r="Q73" i="13"/>
  <c r="P73" i="13"/>
  <c r="O73" i="13"/>
  <c r="N73" i="13"/>
  <c r="M73" i="13"/>
  <c r="L73" i="13"/>
  <c r="K73" i="13"/>
  <c r="J73" i="13"/>
  <c r="I73" i="13"/>
  <c r="H73" i="13"/>
  <c r="G73" i="13"/>
  <c r="F73" i="13"/>
  <c r="E73" i="13"/>
  <c r="D73" i="13"/>
  <c r="AI72" i="13"/>
  <c r="AI71" i="13"/>
  <c r="AI70" i="13"/>
  <c r="AH69" i="13"/>
  <c r="AG69" i="13"/>
  <c r="AF69" i="13"/>
  <c r="AE69" i="13"/>
  <c r="AD69" i="13"/>
  <c r="AC69" i="13"/>
  <c r="AB69" i="13"/>
  <c r="AA69" i="13"/>
  <c r="Z69" i="13"/>
  <c r="Y69" i="13"/>
  <c r="X69" i="13"/>
  <c r="W69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AI68" i="13"/>
  <c r="AI67" i="13"/>
  <c r="AI66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E65" i="13"/>
  <c r="D65" i="13"/>
  <c r="AI64" i="13"/>
  <c r="AI63" i="13"/>
  <c r="AI62" i="13"/>
  <c r="AH61" i="13"/>
  <c r="AG61" i="13"/>
  <c r="AF61" i="13"/>
  <c r="AE61" i="13"/>
  <c r="AD61" i="13"/>
  <c r="AC61" i="13"/>
  <c r="AB61" i="13"/>
  <c r="AA61" i="13"/>
  <c r="Z61" i="13"/>
  <c r="Y61" i="13"/>
  <c r="X61" i="13"/>
  <c r="W61" i="13"/>
  <c r="V61" i="13"/>
  <c r="U61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D61" i="13"/>
  <c r="AI60" i="13"/>
  <c r="AI59" i="13"/>
  <c r="AI58" i="13"/>
  <c r="AH57" i="13"/>
  <c r="AG57" i="13"/>
  <c r="AF57" i="13"/>
  <c r="AE57" i="13"/>
  <c r="AD57" i="13"/>
  <c r="AC57" i="13"/>
  <c r="AB57" i="13"/>
  <c r="AA57" i="13"/>
  <c r="Z57" i="13"/>
  <c r="Y57" i="13"/>
  <c r="X57" i="13"/>
  <c r="W57" i="13"/>
  <c r="V57" i="13"/>
  <c r="U57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AI56" i="13"/>
  <c r="AI55" i="13"/>
  <c r="AI119" i="33" s="1"/>
  <c r="AI54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AI52" i="13"/>
  <c r="AI51" i="13"/>
  <c r="AI50" i="13"/>
  <c r="AH49" i="13"/>
  <c r="AG49" i="13"/>
  <c r="AF49" i="13"/>
  <c r="AE49" i="13"/>
  <c r="AD49" i="13"/>
  <c r="AC49" i="13"/>
  <c r="AB49" i="13"/>
  <c r="AA49" i="13"/>
  <c r="Z49" i="13"/>
  <c r="Y49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AI48" i="13"/>
  <c r="AI47" i="13"/>
  <c r="AI46" i="13"/>
  <c r="AH45" i="13"/>
  <c r="AG45" i="13"/>
  <c r="AF45" i="13"/>
  <c r="AE45" i="13"/>
  <c r="AD45" i="13"/>
  <c r="AC45" i="13"/>
  <c r="AB45" i="13"/>
  <c r="AA45" i="13"/>
  <c r="Z45" i="13"/>
  <c r="Y45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AI44" i="13"/>
  <c r="AI43" i="13"/>
  <c r="AI42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AI40" i="13"/>
  <c r="AI39" i="13"/>
  <c r="AI115" i="33" s="1"/>
  <c r="AI38" i="13"/>
  <c r="AH37" i="13"/>
  <c r="AG37" i="13"/>
  <c r="AF37" i="13"/>
  <c r="AE37" i="13"/>
  <c r="AD37" i="13"/>
  <c r="AC37" i="13"/>
  <c r="AB37" i="13"/>
  <c r="AA37" i="13"/>
  <c r="Z37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AI36" i="13"/>
  <c r="AI35" i="13"/>
  <c r="AI34" i="13"/>
  <c r="AH33" i="13"/>
  <c r="AG33" i="13"/>
  <c r="AF33" i="13"/>
  <c r="AE33" i="13"/>
  <c r="AD33" i="13"/>
  <c r="AC33" i="13"/>
  <c r="AB33" i="13"/>
  <c r="AA33" i="13"/>
  <c r="Z33" i="13"/>
  <c r="Y33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AI32" i="13"/>
  <c r="AI31" i="13"/>
  <c r="AI30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AI28" i="13"/>
  <c r="AI27" i="13"/>
  <c r="AI26" i="13"/>
  <c r="AH25" i="13"/>
  <c r="AG25" i="13"/>
  <c r="AF25" i="13"/>
  <c r="AE25" i="13"/>
  <c r="AD25" i="13"/>
  <c r="AC25" i="13"/>
  <c r="AB25" i="13"/>
  <c r="AA25" i="13"/>
  <c r="Z25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AI24" i="13"/>
  <c r="AI23" i="13"/>
  <c r="AI111" i="33" s="1"/>
  <c r="AI22" i="13"/>
  <c r="AH21" i="13"/>
  <c r="AG21" i="13"/>
  <c r="AF21" i="13"/>
  <c r="AE21" i="13"/>
  <c r="AD21" i="13"/>
  <c r="AC21" i="13"/>
  <c r="AB21" i="13"/>
  <c r="AA21" i="13"/>
  <c r="Z21" i="13"/>
  <c r="Y21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AH13" i="13"/>
  <c r="AG13" i="13"/>
  <c r="AF13" i="13"/>
  <c r="AE13" i="13"/>
  <c r="AD13" i="13"/>
  <c r="AC13" i="13"/>
  <c r="AB13" i="13"/>
  <c r="AA13" i="13"/>
  <c r="Z13" i="13"/>
  <c r="Y13" i="13"/>
  <c r="X13" i="13"/>
  <c r="W13" i="13"/>
  <c r="V13" i="13"/>
  <c r="U13" i="13"/>
  <c r="T13" i="13"/>
  <c r="S13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AI12" i="13"/>
  <c r="AI11" i="13"/>
  <c r="AI10" i="13"/>
  <c r="AH9" i="13"/>
  <c r="AG9" i="13"/>
  <c r="AF9" i="13"/>
  <c r="AE9" i="13"/>
  <c r="AD9" i="13"/>
  <c r="AC9" i="13"/>
  <c r="AB9" i="13"/>
  <c r="AA9" i="13"/>
  <c r="Z9" i="13"/>
  <c r="Y9" i="13"/>
  <c r="X9" i="13"/>
  <c r="W9" i="13"/>
  <c r="V9" i="13"/>
  <c r="U9" i="13"/>
  <c r="T9" i="13"/>
  <c r="S9" i="13"/>
  <c r="R9" i="13"/>
  <c r="Q9" i="13"/>
  <c r="P9" i="13"/>
  <c r="O9" i="13"/>
  <c r="N9" i="13"/>
  <c r="M9" i="13"/>
  <c r="L9" i="13"/>
  <c r="K9" i="13"/>
  <c r="J9" i="13"/>
  <c r="I9" i="13"/>
  <c r="H9" i="13"/>
  <c r="G9" i="13"/>
  <c r="E9" i="13"/>
  <c r="D9" i="13"/>
  <c r="AI8" i="13"/>
  <c r="AI7" i="13"/>
  <c r="AI6" i="13"/>
  <c r="AH168" i="14"/>
  <c r="AG168" i="14"/>
  <c r="AG174" i="14" s="1"/>
  <c r="G210" i="14" s="1"/>
  <c r="AF168" i="14"/>
  <c r="AE168" i="14"/>
  <c r="AD168" i="14"/>
  <c r="AC168" i="14"/>
  <c r="AC174" i="14" s="1"/>
  <c r="G206" i="14" s="1"/>
  <c r="AB168" i="14"/>
  <c r="AB174" i="14" s="1"/>
  <c r="G205" i="14" s="1"/>
  <c r="AA168" i="14"/>
  <c r="Z168" i="14"/>
  <c r="Y168" i="14"/>
  <c r="Y174" i="14" s="1"/>
  <c r="G202" i="14" s="1"/>
  <c r="X168" i="14"/>
  <c r="X174" i="14" s="1"/>
  <c r="G201" i="14" s="1"/>
  <c r="W168" i="14"/>
  <c r="W174" i="14" s="1"/>
  <c r="G200" i="14" s="1"/>
  <c r="V168" i="14"/>
  <c r="U168" i="14"/>
  <c r="U174" i="14" s="1"/>
  <c r="G198" i="14" s="1"/>
  <c r="T168" i="14"/>
  <c r="S168" i="14"/>
  <c r="S174" i="14" s="1"/>
  <c r="G196" i="14" s="1"/>
  <c r="R168" i="14"/>
  <c r="Q168" i="14"/>
  <c r="Q174" i="14" s="1"/>
  <c r="G194" i="14" s="1"/>
  <c r="P168" i="14"/>
  <c r="O168" i="14"/>
  <c r="N168" i="14"/>
  <c r="M168" i="14"/>
  <c r="M174" i="14" s="1"/>
  <c r="G190" i="14" s="1"/>
  <c r="L168" i="14"/>
  <c r="L174" i="14" s="1"/>
  <c r="G189" i="14" s="1"/>
  <c r="K168" i="14"/>
  <c r="J168" i="14"/>
  <c r="I168" i="14"/>
  <c r="I174" i="14" s="1"/>
  <c r="G186" i="14" s="1"/>
  <c r="H168" i="14"/>
  <c r="H174" i="14" s="1"/>
  <c r="G185" i="14" s="1"/>
  <c r="G168" i="14"/>
  <c r="G174" i="14" s="1"/>
  <c r="G184" i="14" s="1"/>
  <c r="F168" i="14"/>
  <c r="E168" i="14"/>
  <c r="E174" i="14" s="1"/>
  <c r="G182" i="14" s="1"/>
  <c r="D168" i="14"/>
  <c r="AH167" i="14"/>
  <c r="AG167" i="14"/>
  <c r="AG173" i="14" s="1"/>
  <c r="E210" i="14" s="1"/>
  <c r="AF167" i="14"/>
  <c r="AE167" i="14"/>
  <c r="AD167" i="14"/>
  <c r="AC167" i="14"/>
  <c r="AC173" i="14" s="1"/>
  <c r="E206" i="14" s="1"/>
  <c r="AB167" i="14"/>
  <c r="AB173" i="14" s="1"/>
  <c r="E205" i="14" s="1"/>
  <c r="AA167" i="14"/>
  <c r="Z167" i="14"/>
  <c r="Y167" i="14"/>
  <c r="Y173" i="14" s="1"/>
  <c r="E202" i="14" s="1"/>
  <c r="X167" i="14"/>
  <c r="X173" i="14" s="1"/>
  <c r="E201" i="14" s="1"/>
  <c r="W167" i="14"/>
  <c r="W173" i="14" s="1"/>
  <c r="E200" i="14" s="1"/>
  <c r="V167" i="14"/>
  <c r="U167" i="14"/>
  <c r="U173" i="14" s="1"/>
  <c r="E198" i="14" s="1"/>
  <c r="T167" i="14"/>
  <c r="S167" i="14"/>
  <c r="S173" i="14" s="1"/>
  <c r="E196" i="14" s="1"/>
  <c r="R167" i="14"/>
  <c r="Q167" i="14"/>
  <c r="Q173" i="14" s="1"/>
  <c r="E194" i="14" s="1"/>
  <c r="P167" i="14"/>
  <c r="O167" i="14"/>
  <c r="N167" i="14"/>
  <c r="M167" i="14"/>
  <c r="M173" i="14" s="1"/>
  <c r="E190" i="14" s="1"/>
  <c r="L167" i="14"/>
  <c r="L173" i="14" s="1"/>
  <c r="E189" i="14" s="1"/>
  <c r="K167" i="14"/>
  <c r="J167" i="14"/>
  <c r="I167" i="14"/>
  <c r="I173" i="14" s="1"/>
  <c r="E186" i="14" s="1"/>
  <c r="H167" i="14"/>
  <c r="H173" i="14" s="1"/>
  <c r="E185" i="14" s="1"/>
  <c r="G167" i="14"/>
  <c r="G173" i="14" s="1"/>
  <c r="E184" i="14" s="1"/>
  <c r="F167" i="14"/>
  <c r="E167" i="14"/>
  <c r="E173" i="14" s="1"/>
  <c r="E182" i="14" s="1"/>
  <c r="D167" i="14"/>
  <c r="AH166" i="14"/>
  <c r="AH172" i="14" s="1"/>
  <c r="D211" i="14" s="1"/>
  <c r="AG166" i="14"/>
  <c r="AG172" i="14" s="1"/>
  <c r="D210" i="14" s="1"/>
  <c r="AF166" i="14"/>
  <c r="AF172" i="14" s="1"/>
  <c r="D209" i="14" s="1"/>
  <c r="AE166" i="14"/>
  <c r="AD166" i="14"/>
  <c r="AD172" i="14" s="1"/>
  <c r="D207" i="14" s="1"/>
  <c r="AC166" i="14"/>
  <c r="AC172" i="14" s="1"/>
  <c r="D206" i="14" s="1"/>
  <c r="AB166" i="14"/>
  <c r="AA166" i="14"/>
  <c r="Z166" i="14"/>
  <c r="Y166" i="14"/>
  <c r="Y172" i="14" s="1"/>
  <c r="D202" i="14" s="1"/>
  <c r="X166" i="14"/>
  <c r="W166" i="14"/>
  <c r="V166" i="14"/>
  <c r="U166" i="14"/>
  <c r="U172" i="14" s="1"/>
  <c r="D198" i="14" s="1"/>
  <c r="T166" i="14"/>
  <c r="S166" i="14"/>
  <c r="S172" i="14" s="1"/>
  <c r="D196" i="14" s="1"/>
  <c r="R166" i="14"/>
  <c r="R172" i="14" s="1"/>
  <c r="D195" i="14" s="1"/>
  <c r="Q166" i="14"/>
  <c r="Q172" i="14" s="1"/>
  <c r="D194" i="14" s="1"/>
  <c r="P166" i="14"/>
  <c r="P172" i="14" s="1"/>
  <c r="D193" i="14" s="1"/>
  <c r="O166" i="14"/>
  <c r="N166" i="14"/>
  <c r="N172" i="14" s="1"/>
  <c r="D191" i="14" s="1"/>
  <c r="M166" i="14"/>
  <c r="M172" i="14" s="1"/>
  <c r="D190" i="14" s="1"/>
  <c r="L166" i="14"/>
  <c r="K166" i="14"/>
  <c r="J166" i="14"/>
  <c r="I166" i="14"/>
  <c r="I172" i="14" s="1"/>
  <c r="D186" i="14" s="1"/>
  <c r="H166" i="14"/>
  <c r="G166" i="14"/>
  <c r="G172" i="14" s="1"/>
  <c r="D184" i="14" s="1"/>
  <c r="F166" i="14"/>
  <c r="E166" i="14"/>
  <c r="E172" i="14" s="1"/>
  <c r="D182" i="14" s="1"/>
  <c r="D166" i="14"/>
  <c r="AH165" i="14"/>
  <c r="AG165" i="14"/>
  <c r="AF165" i="14"/>
  <c r="AE165" i="14"/>
  <c r="AD165" i="14"/>
  <c r="AC165" i="14"/>
  <c r="AB165" i="14"/>
  <c r="AA165" i="14"/>
  <c r="Z165" i="14"/>
  <c r="Y165" i="14"/>
  <c r="X165" i="14"/>
  <c r="W165" i="14"/>
  <c r="V165" i="14"/>
  <c r="U165" i="14"/>
  <c r="T165" i="14"/>
  <c r="S165" i="14"/>
  <c r="R165" i="14"/>
  <c r="Q165" i="14"/>
  <c r="P165" i="14"/>
  <c r="O165" i="14"/>
  <c r="N165" i="14"/>
  <c r="M165" i="14"/>
  <c r="L165" i="14"/>
  <c r="K165" i="14"/>
  <c r="J165" i="14"/>
  <c r="I165" i="14"/>
  <c r="H165" i="14"/>
  <c r="G165" i="14"/>
  <c r="F165" i="14"/>
  <c r="E165" i="14"/>
  <c r="D165" i="14"/>
  <c r="AI164" i="14"/>
  <c r="AI163" i="14"/>
  <c r="AI95" i="33" s="1"/>
  <c r="AI162" i="14"/>
  <c r="AH161" i="14"/>
  <c r="AG161" i="14"/>
  <c r="AF161" i="14"/>
  <c r="AE161" i="14"/>
  <c r="AD161" i="14"/>
  <c r="AC161" i="14"/>
  <c r="AB161" i="14"/>
  <c r="AA161" i="14"/>
  <c r="Z161" i="14"/>
  <c r="Y161" i="14"/>
  <c r="X161" i="14"/>
  <c r="W161" i="14"/>
  <c r="V161" i="14"/>
  <c r="U161" i="14"/>
  <c r="T161" i="14"/>
  <c r="S161" i="14"/>
  <c r="R161" i="14"/>
  <c r="Q161" i="14"/>
  <c r="P161" i="14"/>
  <c r="O161" i="14"/>
  <c r="N161" i="14"/>
  <c r="M161" i="14"/>
  <c r="L161" i="14"/>
  <c r="K161" i="14"/>
  <c r="J161" i="14"/>
  <c r="I161" i="14"/>
  <c r="H161" i="14"/>
  <c r="G161" i="14"/>
  <c r="F161" i="14"/>
  <c r="E161" i="14"/>
  <c r="D161" i="14"/>
  <c r="AI160" i="14"/>
  <c r="AI159" i="14"/>
  <c r="AI94" i="33" s="1"/>
  <c r="AI158" i="14"/>
  <c r="AH157" i="14"/>
  <c r="AG157" i="14"/>
  <c r="AF157" i="14"/>
  <c r="AE157" i="14"/>
  <c r="AD157" i="14"/>
  <c r="AC157" i="14"/>
  <c r="AB157" i="14"/>
  <c r="AA157" i="14"/>
  <c r="Z157" i="14"/>
  <c r="Y157" i="14"/>
  <c r="X157" i="14"/>
  <c r="W157" i="14"/>
  <c r="V157" i="14"/>
  <c r="U157" i="14"/>
  <c r="T157" i="14"/>
  <c r="S157" i="14"/>
  <c r="R157" i="14"/>
  <c r="Q157" i="14"/>
  <c r="P157" i="14"/>
  <c r="O157" i="14"/>
  <c r="N157" i="14"/>
  <c r="M157" i="14"/>
  <c r="L157" i="14"/>
  <c r="K157" i="14"/>
  <c r="J157" i="14"/>
  <c r="I157" i="14"/>
  <c r="H157" i="14"/>
  <c r="G157" i="14"/>
  <c r="F157" i="14"/>
  <c r="E157" i="14"/>
  <c r="D157" i="14"/>
  <c r="AI156" i="14"/>
  <c r="AI155" i="14"/>
  <c r="AI93" i="33" s="1"/>
  <c r="AI154" i="14"/>
  <c r="AH153" i="14"/>
  <c r="AG153" i="14"/>
  <c r="AF153" i="14"/>
  <c r="AE153" i="14"/>
  <c r="AD153" i="14"/>
  <c r="AC153" i="14"/>
  <c r="AB153" i="14"/>
  <c r="AA153" i="14"/>
  <c r="Z153" i="14"/>
  <c r="Y153" i="14"/>
  <c r="X153" i="14"/>
  <c r="W153" i="14"/>
  <c r="V153" i="14"/>
  <c r="U153" i="14"/>
  <c r="T153" i="14"/>
  <c r="S153" i="14"/>
  <c r="R153" i="14"/>
  <c r="Q153" i="14"/>
  <c r="P153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AI152" i="14"/>
  <c r="AI151" i="14"/>
  <c r="AI92" i="33" s="1"/>
  <c r="AI150" i="14"/>
  <c r="AH149" i="14"/>
  <c r="AG149" i="14"/>
  <c r="AF149" i="14"/>
  <c r="AE149" i="14"/>
  <c r="AD149" i="14"/>
  <c r="AC149" i="14"/>
  <c r="AB149" i="14"/>
  <c r="AA149" i="14"/>
  <c r="Z149" i="14"/>
  <c r="Y149" i="14"/>
  <c r="X149" i="14"/>
  <c r="W149" i="14"/>
  <c r="V149" i="14"/>
  <c r="U149" i="14"/>
  <c r="T149" i="14"/>
  <c r="S149" i="14"/>
  <c r="R149" i="14"/>
  <c r="Q149" i="14"/>
  <c r="P149" i="14"/>
  <c r="O149" i="14"/>
  <c r="N149" i="14"/>
  <c r="M149" i="14"/>
  <c r="L149" i="14"/>
  <c r="K149" i="14"/>
  <c r="J149" i="14"/>
  <c r="I149" i="14"/>
  <c r="H149" i="14"/>
  <c r="G149" i="14"/>
  <c r="F149" i="14"/>
  <c r="E149" i="14"/>
  <c r="D149" i="14"/>
  <c r="AI148" i="14"/>
  <c r="AI147" i="14"/>
  <c r="AI146" i="14"/>
  <c r="AH145" i="14"/>
  <c r="AG145" i="14"/>
  <c r="AF145" i="14"/>
  <c r="AE145" i="14"/>
  <c r="AD145" i="14"/>
  <c r="AC145" i="14"/>
  <c r="AB145" i="14"/>
  <c r="AA145" i="14"/>
  <c r="Z145" i="14"/>
  <c r="Y145" i="14"/>
  <c r="X145" i="14"/>
  <c r="W145" i="14"/>
  <c r="V145" i="14"/>
  <c r="U145" i="14"/>
  <c r="T145" i="14"/>
  <c r="S145" i="14"/>
  <c r="R145" i="14"/>
  <c r="Q145" i="14"/>
  <c r="P145" i="14"/>
  <c r="O145" i="14"/>
  <c r="N145" i="14"/>
  <c r="M145" i="14"/>
  <c r="L145" i="14"/>
  <c r="K145" i="14"/>
  <c r="J145" i="14"/>
  <c r="I145" i="14"/>
  <c r="H145" i="14"/>
  <c r="G145" i="14"/>
  <c r="F145" i="14"/>
  <c r="E145" i="14"/>
  <c r="D145" i="14"/>
  <c r="AI144" i="14"/>
  <c r="AI143" i="14"/>
  <c r="AI90" i="33" s="1"/>
  <c r="AI142" i="14"/>
  <c r="AH141" i="14"/>
  <c r="AG141" i="14"/>
  <c r="AF141" i="14"/>
  <c r="AE141" i="14"/>
  <c r="AD141" i="14"/>
  <c r="AC141" i="14"/>
  <c r="AB141" i="14"/>
  <c r="AA141" i="14"/>
  <c r="Z141" i="14"/>
  <c r="Y141" i="14"/>
  <c r="X141" i="14"/>
  <c r="W141" i="14"/>
  <c r="V141" i="14"/>
  <c r="U141" i="14"/>
  <c r="T141" i="14"/>
  <c r="S141" i="14"/>
  <c r="R141" i="14"/>
  <c r="Q141" i="14"/>
  <c r="P141" i="14"/>
  <c r="O141" i="14"/>
  <c r="N141" i="14"/>
  <c r="M141" i="14"/>
  <c r="L141" i="14"/>
  <c r="K141" i="14"/>
  <c r="J141" i="14"/>
  <c r="I141" i="14"/>
  <c r="H141" i="14"/>
  <c r="G141" i="14"/>
  <c r="F141" i="14"/>
  <c r="E141" i="14"/>
  <c r="D141" i="14"/>
  <c r="AI140" i="14"/>
  <c r="AI139" i="14"/>
  <c r="AI89" i="33" s="1"/>
  <c r="AI138" i="14"/>
  <c r="AH137" i="14"/>
  <c r="AG137" i="14"/>
  <c r="AF137" i="14"/>
  <c r="AE137" i="14"/>
  <c r="AD137" i="14"/>
  <c r="AC137" i="14"/>
  <c r="AB137" i="14"/>
  <c r="AA137" i="14"/>
  <c r="Z137" i="14"/>
  <c r="Y137" i="14"/>
  <c r="X137" i="14"/>
  <c r="W137" i="14"/>
  <c r="V137" i="14"/>
  <c r="U137" i="14"/>
  <c r="T137" i="14"/>
  <c r="S137" i="14"/>
  <c r="R137" i="14"/>
  <c r="Q137" i="14"/>
  <c r="P137" i="14"/>
  <c r="O137" i="14"/>
  <c r="N137" i="14"/>
  <c r="M137" i="14"/>
  <c r="L137" i="14"/>
  <c r="K137" i="14"/>
  <c r="J137" i="14"/>
  <c r="I137" i="14"/>
  <c r="H137" i="14"/>
  <c r="G137" i="14"/>
  <c r="F137" i="14"/>
  <c r="E137" i="14"/>
  <c r="D137" i="14"/>
  <c r="AI136" i="14"/>
  <c r="AI135" i="14"/>
  <c r="AI88" i="33" s="1"/>
  <c r="AI134" i="14"/>
  <c r="AH133" i="14"/>
  <c r="AG133" i="14"/>
  <c r="AF133" i="14"/>
  <c r="AE133" i="14"/>
  <c r="AD133" i="14"/>
  <c r="AC133" i="14"/>
  <c r="AB133" i="14"/>
  <c r="AA133" i="14"/>
  <c r="Z133" i="14"/>
  <c r="Y133" i="14"/>
  <c r="X133" i="14"/>
  <c r="W133" i="14"/>
  <c r="V133" i="14"/>
  <c r="U133" i="14"/>
  <c r="T133" i="14"/>
  <c r="S133" i="14"/>
  <c r="R133" i="14"/>
  <c r="Q133" i="14"/>
  <c r="P133" i="14"/>
  <c r="O133" i="14"/>
  <c r="N133" i="14"/>
  <c r="M133" i="14"/>
  <c r="L133" i="14"/>
  <c r="K133" i="14"/>
  <c r="J133" i="14"/>
  <c r="I133" i="14"/>
  <c r="H133" i="14"/>
  <c r="G133" i="14"/>
  <c r="F133" i="14"/>
  <c r="E133" i="14"/>
  <c r="D133" i="14"/>
  <c r="AI132" i="14"/>
  <c r="AI131" i="14"/>
  <c r="AI87" i="33" s="1"/>
  <c r="AI130" i="14"/>
  <c r="AH129" i="14"/>
  <c r="AG129" i="14"/>
  <c r="AF129" i="14"/>
  <c r="AE129" i="14"/>
  <c r="AD129" i="14"/>
  <c r="AC129" i="14"/>
  <c r="AB129" i="14"/>
  <c r="AA129" i="14"/>
  <c r="Z129" i="14"/>
  <c r="Y129" i="14"/>
  <c r="X129" i="14"/>
  <c r="W129" i="14"/>
  <c r="V129" i="14"/>
  <c r="U129" i="14"/>
  <c r="T129" i="14"/>
  <c r="S129" i="14"/>
  <c r="R129" i="14"/>
  <c r="Q129" i="14"/>
  <c r="P129" i="14"/>
  <c r="O129" i="14"/>
  <c r="N129" i="14"/>
  <c r="M129" i="14"/>
  <c r="L129" i="14"/>
  <c r="K129" i="14"/>
  <c r="J129" i="14"/>
  <c r="I129" i="14"/>
  <c r="H129" i="14"/>
  <c r="G129" i="14"/>
  <c r="F129" i="14"/>
  <c r="E129" i="14"/>
  <c r="D129" i="14"/>
  <c r="AI128" i="14"/>
  <c r="AI127" i="14"/>
  <c r="AI86" i="33" s="1"/>
  <c r="AI126" i="14"/>
  <c r="AH125" i="14"/>
  <c r="AG125" i="14"/>
  <c r="AF125" i="14"/>
  <c r="AE125" i="14"/>
  <c r="AD125" i="14"/>
  <c r="AC125" i="14"/>
  <c r="AB125" i="14"/>
  <c r="AA125" i="14"/>
  <c r="Z125" i="14"/>
  <c r="Y125" i="14"/>
  <c r="X125" i="14"/>
  <c r="W125" i="14"/>
  <c r="V125" i="14"/>
  <c r="U125" i="14"/>
  <c r="T125" i="14"/>
  <c r="S125" i="14"/>
  <c r="R125" i="14"/>
  <c r="Q125" i="14"/>
  <c r="P125" i="14"/>
  <c r="O125" i="14"/>
  <c r="N125" i="14"/>
  <c r="M125" i="14"/>
  <c r="L125" i="14"/>
  <c r="K125" i="14"/>
  <c r="J125" i="14"/>
  <c r="I125" i="14"/>
  <c r="H125" i="14"/>
  <c r="G125" i="14"/>
  <c r="F125" i="14"/>
  <c r="E125" i="14"/>
  <c r="D125" i="14"/>
  <c r="AI124" i="14"/>
  <c r="AI123" i="14"/>
  <c r="AI85" i="33" s="1"/>
  <c r="AI122" i="14"/>
  <c r="AH121" i="14"/>
  <c r="AG121" i="14"/>
  <c r="AF121" i="14"/>
  <c r="AE121" i="14"/>
  <c r="AD121" i="14"/>
  <c r="AC121" i="14"/>
  <c r="AB121" i="14"/>
  <c r="AA121" i="14"/>
  <c r="Z121" i="14"/>
  <c r="Y121" i="14"/>
  <c r="X121" i="14"/>
  <c r="W121" i="14"/>
  <c r="V121" i="14"/>
  <c r="U121" i="14"/>
  <c r="T121" i="14"/>
  <c r="S121" i="14"/>
  <c r="R121" i="14"/>
  <c r="Q121" i="14"/>
  <c r="P121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AI120" i="14"/>
  <c r="AI119" i="14"/>
  <c r="AI84" i="33" s="1"/>
  <c r="AI118" i="14"/>
  <c r="AH117" i="14"/>
  <c r="AG117" i="14"/>
  <c r="AF117" i="14"/>
  <c r="AE117" i="14"/>
  <c r="AD117" i="14"/>
  <c r="AC117" i="14"/>
  <c r="AB117" i="14"/>
  <c r="AA117" i="14"/>
  <c r="Z117" i="14"/>
  <c r="Y117" i="14"/>
  <c r="X117" i="14"/>
  <c r="W117" i="14"/>
  <c r="V117" i="14"/>
  <c r="U117" i="14"/>
  <c r="T117" i="14"/>
  <c r="S117" i="14"/>
  <c r="R117" i="14"/>
  <c r="Q117" i="14"/>
  <c r="P117" i="14"/>
  <c r="O117" i="14"/>
  <c r="N117" i="14"/>
  <c r="M117" i="14"/>
  <c r="L117" i="14"/>
  <c r="K117" i="14"/>
  <c r="J117" i="14"/>
  <c r="I117" i="14"/>
  <c r="H117" i="14"/>
  <c r="G117" i="14"/>
  <c r="F117" i="14"/>
  <c r="E117" i="14"/>
  <c r="D117" i="14"/>
  <c r="AI116" i="14"/>
  <c r="AI115" i="14"/>
  <c r="AI114" i="14"/>
  <c r="AH113" i="14"/>
  <c r="AG113" i="14"/>
  <c r="AF113" i="14"/>
  <c r="AE113" i="14"/>
  <c r="AD113" i="14"/>
  <c r="AC113" i="14"/>
  <c r="AB113" i="14"/>
  <c r="Z113" i="14"/>
  <c r="Y113" i="14"/>
  <c r="X113" i="14"/>
  <c r="V113" i="14"/>
  <c r="U113" i="14"/>
  <c r="T113" i="14"/>
  <c r="S113" i="14"/>
  <c r="R113" i="14"/>
  <c r="Q113" i="14"/>
  <c r="P113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AI112" i="14"/>
  <c r="AI111" i="14"/>
  <c r="AI82" i="33" s="1"/>
  <c r="AI110" i="14"/>
  <c r="AH109" i="14"/>
  <c r="AG109" i="14"/>
  <c r="AF109" i="14"/>
  <c r="AE109" i="14"/>
  <c r="AD109" i="14"/>
  <c r="AC109" i="14"/>
  <c r="AB109" i="14"/>
  <c r="AA109" i="14"/>
  <c r="Z109" i="14"/>
  <c r="Y109" i="14"/>
  <c r="X109" i="14"/>
  <c r="W109" i="14"/>
  <c r="V109" i="14"/>
  <c r="U109" i="14"/>
  <c r="T109" i="14"/>
  <c r="S109" i="14"/>
  <c r="R109" i="14"/>
  <c r="Q109" i="14"/>
  <c r="P109" i="14"/>
  <c r="O109" i="14"/>
  <c r="N109" i="14"/>
  <c r="M109" i="14"/>
  <c r="L109" i="14"/>
  <c r="K109" i="14"/>
  <c r="J109" i="14"/>
  <c r="I109" i="14"/>
  <c r="H109" i="14"/>
  <c r="G109" i="14"/>
  <c r="F109" i="14"/>
  <c r="E109" i="14"/>
  <c r="D109" i="14"/>
  <c r="AI108" i="14"/>
  <c r="AI107" i="14"/>
  <c r="AI81" i="33" s="1"/>
  <c r="AI106" i="14"/>
  <c r="AH105" i="14"/>
  <c r="AG105" i="14"/>
  <c r="AF105" i="14"/>
  <c r="AE105" i="14"/>
  <c r="AD105" i="14"/>
  <c r="AC105" i="14"/>
  <c r="AB105" i="14"/>
  <c r="AA105" i="14"/>
  <c r="Z105" i="14"/>
  <c r="Y105" i="14"/>
  <c r="X105" i="14"/>
  <c r="W105" i="14"/>
  <c r="V105" i="14"/>
  <c r="U105" i="14"/>
  <c r="T105" i="14"/>
  <c r="S105" i="14"/>
  <c r="R105" i="14"/>
  <c r="Q105" i="14"/>
  <c r="P105" i="14"/>
  <c r="O105" i="14"/>
  <c r="N105" i="14"/>
  <c r="L105" i="14"/>
  <c r="K105" i="14"/>
  <c r="J105" i="14"/>
  <c r="I105" i="14"/>
  <c r="H105" i="14"/>
  <c r="G105" i="14"/>
  <c r="F105" i="14"/>
  <c r="E105" i="14"/>
  <c r="D105" i="14"/>
  <c r="AI104" i="14"/>
  <c r="AI103" i="14"/>
  <c r="AI102" i="14"/>
  <c r="AH101" i="14"/>
  <c r="AG101" i="14"/>
  <c r="AF101" i="14"/>
  <c r="AE101" i="14"/>
  <c r="AD101" i="14"/>
  <c r="AC101" i="14"/>
  <c r="AB101" i="14"/>
  <c r="AA101" i="14"/>
  <c r="Z101" i="14"/>
  <c r="Y101" i="14"/>
  <c r="X101" i="14"/>
  <c r="W101" i="14"/>
  <c r="V101" i="14"/>
  <c r="U101" i="14"/>
  <c r="T101" i="14"/>
  <c r="S101" i="14"/>
  <c r="R101" i="14"/>
  <c r="Q101" i="14"/>
  <c r="P101" i="14"/>
  <c r="O101" i="14"/>
  <c r="N101" i="14"/>
  <c r="M101" i="14"/>
  <c r="L101" i="14"/>
  <c r="K101" i="14"/>
  <c r="J101" i="14"/>
  <c r="I101" i="14"/>
  <c r="H101" i="14"/>
  <c r="G101" i="14"/>
  <c r="F101" i="14"/>
  <c r="E101" i="14"/>
  <c r="D101" i="14"/>
  <c r="AI100" i="14"/>
  <c r="AI99" i="14"/>
  <c r="AI98" i="14"/>
  <c r="AH97" i="14"/>
  <c r="AG97" i="14"/>
  <c r="AF97" i="14"/>
  <c r="AE97" i="14"/>
  <c r="AD97" i="14"/>
  <c r="AC97" i="14"/>
  <c r="AB97" i="14"/>
  <c r="AA97" i="14"/>
  <c r="Z97" i="14"/>
  <c r="Y97" i="14"/>
  <c r="X97" i="14"/>
  <c r="W97" i="14"/>
  <c r="V97" i="14"/>
  <c r="U97" i="14"/>
  <c r="T97" i="14"/>
  <c r="S97" i="14"/>
  <c r="R97" i="14"/>
  <c r="Q97" i="14"/>
  <c r="P97" i="14"/>
  <c r="O97" i="14"/>
  <c r="N97" i="14"/>
  <c r="M97" i="14"/>
  <c r="L97" i="14"/>
  <c r="K97" i="14"/>
  <c r="J97" i="14"/>
  <c r="I97" i="14"/>
  <c r="H97" i="14"/>
  <c r="G97" i="14"/>
  <c r="F97" i="14"/>
  <c r="E97" i="14"/>
  <c r="D97" i="14"/>
  <c r="AI96" i="14"/>
  <c r="AI95" i="14"/>
  <c r="AI78" i="33" s="1"/>
  <c r="AI94" i="14"/>
  <c r="AH93" i="14"/>
  <c r="AG93" i="14"/>
  <c r="AF93" i="14"/>
  <c r="AE93" i="14"/>
  <c r="AD93" i="14"/>
  <c r="AC93" i="14"/>
  <c r="AB93" i="14"/>
  <c r="AA93" i="14"/>
  <c r="Z93" i="14"/>
  <c r="Y93" i="14"/>
  <c r="X93" i="14"/>
  <c r="W93" i="14"/>
  <c r="V93" i="14"/>
  <c r="U93" i="14"/>
  <c r="T93" i="14"/>
  <c r="S93" i="14"/>
  <c r="R93" i="14"/>
  <c r="Q93" i="14"/>
  <c r="P93" i="14"/>
  <c r="O93" i="14"/>
  <c r="N93" i="14"/>
  <c r="M93" i="14"/>
  <c r="L93" i="14"/>
  <c r="K93" i="14"/>
  <c r="J93" i="14"/>
  <c r="I93" i="14"/>
  <c r="H93" i="14"/>
  <c r="G93" i="14"/>
  <c r="F93" i="14"/>
  <c r="E93" i="14"/>
  <c r="D93" i="14"/>
  <c r="AI92" i="14"/>
  <c r="AI91" i="14"/>
  <c r="AI90" i="14"/>
  <c r="AH89" i="14"/>
  <c r="AG89" i="14"/>
  <c r="AF89" i="14"/>
  <c r="AE89" i="14"/>
  <c r="AD89" i="14"/>
  <c r="AC89" i="14"/>
  <c r="AB89" i="14"/>
  <c r="AA89" i="14"/>
  <c r="Z89" i="14"/>
  <c r="Y89" i="14"/>
  <c r="X89" i="14"/>
  <c r="W89" i="14"/>
  <c r="V89" i="14"/>
  <c r="U89" i="14"/>
  <c r="T89" i="14"/>
  <c r="S89" i="14"/>
  <c r="R89" i="14"/>
  <c r="Q89" i="14"/>
  <c r="P89" i="14"/>
  <c r="O89" i="14"/>
  <c r="N89" i="14"/>
  <c r="M89" i="14"/>
  <c r="L89" i="14"/>
  <c r="K89" i="14"/>
  <c r="J89" i="14"/>
  <c r="I89" i="14"/>
  <c r="H89" i="14"/>
  <c r="G89" i="14"/>
  <c r="F89" i="14"/>
  <c r="E89" i="14"/>
  <c r="D89" i="14"/>
  <c r="AI88" i="14"/>
  <c r="AI87" i="14"/>
  <c r="AI76" i="33" s="1"/>
  <c r="AI86" i="14"/>
  <c r="AH85" i="14"/>
  <c r="AG85" i="14"/>
  <c r="AF85" i="14"/>
  <c r="AE85" i="14"/>
  <c r="AD85" i="14"/>
  <c r="AC85" i="14"/>
  <c r="AB85" i="14"/>
  <c r="AA85" i="14"/>
  <c r="Z85" i="14"/>
  <c r="Y85" i="14"/>
  <c r="X85" i="14"/>
  <c r="W85" i="14"/>
  <c r="V85" i="14"/>
  <c r="U85" i="14"/>
  <c r="T85" i="14"/>
  <c r="S85" i="14"/>
  <c r="R85" i="14"/>
  <c r="Q85" i="14"/>
  <c r="P85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AI84" i="14"/>
  <c r="AI83" i="14"/>
  <c r="AI82" i="14"/>
  <c r="AH81" i="14"/>
  <c r="AG81" i="14"/>
  <c r="AF81" i="14"/>
  <c r="AE81" i="14"/>
  <c r="AD81" i="14"/>
  <c r="AC81" i="14"/>
  <c r="AB81" i="14"/>
  <c r="AA81" i="14"/>
  <c r="Z81" i="14"/>
  <c r="Y81" i="14"/>
  <c r="X81" i="14"/>
  <c r="W81" i="14"/>
  <c r="V81" i="14"/>
  <c r="U81" i="14"/>
  <c r="T81" i="14"/>
  <c r="S81" i="14"/>
  <c r="R81" i="14"/>
  <c r="Q81" i="14"/>
  <c r="P81" i="14"/>
  <c r="O81" i="14"/>
  <c r="N81" i="14"/>
  <c r="M81" i="14"/>
  <c r="L81" i="14"/>
  <c r="K81" i="14"/>
  <c r="J81" i="14"/>
  <c r="I81" i="14"/>
  <c r="H81" i="14"/>
  <c r="G81" i="14"/>
  <c r="F81" i="14"/>
  <c r="E81" i="14"/>
  <c r="D81" i="14"/>
  <c r="AI80" i="14"/>
  <c r="AI79" i="14"/>
  <c r="AI74" i="33" s="1"/>
  <c r="AI78" i="14"/>
  <c r="AH77" i="14"/>
  <c r="AG77" i="14"/>
  <c r="AF77" i="14"/>
  <c r="AE77" i="14"/>
  <c r="AD77" i="14"/>
  <c r="AC77" i="14"/>
  <c r="AB77" i="14"/>
  <c r="AA77" i="14"/>
  <c r="Z77" i="14"/>
  <c r="Y77" i="14"/>
  <c r="X77" i="14"/>
  <c r="W77" i="14"/>
  <c r="U77" i="14"/>
  <c r="T77" i="14"/>
  <c r="S77" i="14"/>
  <c r="R77" i="14"/>
  <c r="Q77" i="14"/>
  <c r="P77" i="14"/>
  <c r="O77" i="14"/>
  <c r="N77" i="14"/>
  <c r="M77" i="14"/>
  <c r="L77" i="14"/>
  <c r="K77" i="14"/>
  <c r="J77" i="14"/>
  <c r="I77" i="14"/>
  <c r="H77" i="14"/>
  <c r="G77" i="14"/>
  <c r="F77" i="14"/>
  <c r="E77" i="14"/>
  <c r="D77" i="14"/>
  <c r="AI76" i="14"/>
  <c r="AI75" i="14"/>
  <c r="AI73" i="33" s="1"/>
  <c r="AI74" i="14"/>
  <c r="AH73" i="14"/>
  <c r="AG73" i="14"/>
  <c r="AF73" i="14"/>
  <c r="AE73" i="14"/>
  <c r="AD73" i="14"/>
  <c r="AC73" i="14"/>
  <c r="AB73" i="14"/>
  <c r="AA73" i="14"/>
  <c r="Z73" i="14"/>
  <c r="Y73" i="14"/>
  <c r="X73" i="14"/>
  <c r="W73" i="14"/>
  <c r="V73" i="14"/>
  <c r="U73" i="14"/>
  <c r="T73" i="14"/>
  <c r="S73" i="14"/>
  <c r="R73" i="14"/>
  <c r="Q73" i="14"/>
  <c r="P73" i="14"/>
  <c r="O73" i="14"/>
  <c r="N73" i="14"/>
  <c r="M73" i="14"/>
  <c r="L73" i="14"/>
  <c r="K73" i="14"/>
  <c r="J73" i="14"/>
  <c r="I73" i="14"/>
  <c r="H73" i="14"/>
  <c r="G73" i="14"/>
  <c r="F73" i="14"/>
  <c r="E73" i="14"/>
  <c r="D73" i="14"/>
  <c r="AI72" i="14"/>
  <c r="AI71" i="14"/>
  <c r="AI70" i="14"/>
  <c r="AH69" i="14"/>
  <c r="AG69" i="14"/>
  <c r="AF69" i="14"/>
  <c r="AE69" i="14"/>
  <c r="AD69" i="14"/>
  <c r="AC69" i="14"/>
  <c r="AB69" i="14"/>
  <c r="AA69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AI68" i="14"/>
  <c r="AI67" i="14"/>
  <c r="AI66" i="14"/>
  <c r="AH65" i="14"/>
  <c r="AG65" i="14"/>
  <c r="AF65" i="14"/>
  <c r="AE65" i="14"/>
  <c r="AD65" i="14"/>
  <c r="AC65" i="14"/>
  <c r="AB65" i="14"/>
  <c r="AA65" i="14"/>
  <c r="Z65" i="14"/>
  <c r="Y65" i="14"/>
  <c r="X65" i="14"/>
  <c r="W65" i="14"/>
  <c r="V65" i="14"/>
  <c r="U65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D65" i="14"/>
  <c r="AH61" i="14"/>
  <c r="AG61" i="14"/>
  <c r="AF61" i="14"/>
  <c r="AE61" i="14"/>
  <c r="AD61" i="14"/>
  <c r="AC61" i="14"/>
  <c r="AB61" i="14"/>
  <c r="AA61" i="14"/>
  <c r="Z61" i="14"/>
  <c r="Y61" i="14"/>
  <c r="X61" i="14"/>
  <c r="W61" i="14"/>
  <c r="V61" i="14"/>
  <c r="U61" i="14"/>
  <c r="T61" i="14"/>
  <c r="S61" i="14"/>
  <c r="R61" i="14"/>
  <c r="Q61" i="14"/>
  <c r="P61" i="14"/>
  <c r="O61" i="14"/>
  <c r="N61" i="14"/>
  <c r="M61" i="14"/>
  <c r="L61" i="14"/>
  <c r="K61" i="14"/>
  <c r="J61" i="14"/>
  <c r="I61" i="14"/>
  <c r="H61" i="14"/>
  <c r="G61" i="14"/>
  <c r="F61" i="14"/>
  <c r="E61" i="14"/>
  <c r="D61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M57" i="14"/>
  <c r="L57" i="14"/>
  <c r="K57" i="14"/>
  <c r="J57" i="14"/>
  <c r="I57" i="14"/>
  <c r="H57" i="14"/>
  <c r="G57" i="14"/>
  <c r="E57" i="14"/>
  <c r="D57" i="14"/>
  <c r="AI56" i="14"/>
  <c r="AI55" i="14"/>
  <c r="AI54" i="14"/>
  <c r="AH53" i="14"/>
  <c r="AG53" i="14"/>
  <c r="AF53" i="14"/>
  <c r="AE53" i="14"/>
  <c r="AD53" i="14"/>
  <c r="AC53" i="14"/>
  <c r="AB53" i="14"/>
  <c r="AA53" i="14"/>
  <c r="Z53" i="14"/>
  <c r="Y53" i="14"/>
  <c r="X53" i="14"/>
  <c r="W53" i="14"/>
  <c r="V53" i="14"/>
  <c r="U53" i="14"/>
  <c r="T53" i="14"/>
  <c r="S53" i="14"/>
  <c r="R53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AI52" i="14"/>
  <c r="AI51" i="14"/>
  <c r="AI50" i="14"/>
  <c r="AH49" i="14"/>
  <c r="AG49" i="14"/>
  <c r="AF49" i="14"/>
  <c r="AE49" i="14"/>
  <c r="AD49" i="14"/>
  <c r="AC49" i="14"/>
  <c r="AB49" i="14"/>
  <c r="AA49" i="14"/>
  <c r="Z49" i="14"/>
  <c r="Y49" i="14"/>
  <c r="X49" i="14"/>
  <c r="W49" i="14"/>
  <c r="V49" i="14"/>
  <c r="U49" i="14"/>
  <c r="T49" i="14"/>
  <c r="S49" i="14"/>
  <c r="R49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AI48" i="14"/>
  <c r="AI47" i="14"/>
  <c r="AI66" i="33" s="1"/>
  <c r="AI46" i="14"/>
  <c r="AH45" i="14"/>
  <c r="AG45" i="14"/>
  <c r="AF45" i="14"/>
  <c r="AE45" i="14"/>
  <c r="AD45" i="14"/>
  <c r="AC45" i="14"/>
  <c r="AB45" i="14"/>
  <c r="AA45" i="14"/>
  <c r="Z45" i="14"/>
  <c r="Y45" i="14"/>
  <c r="X45" i="14"/>
  <c r="W45" i="14"/>
  <c r="V45" i="14"/>
  <c r="U45" i="14"/>
  <c r="T45" i="14"/>
  <c r="S45" i="14"/>
  <c r="R45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AI44" i="14"/>
  <c r="AI43" i="14"/>
  <c r="AI65" i="33" s="1"/>
  <c r="AI42" i="14"/>
  <c r="AH41" i="14"/>
  <c r="AG41" i="14"/>
  <c r="AF41" i="14"/>
  <c r="AE41" i="14"/>
  <c r="AD41" i="14"/>
  <c r="AC41" i="14"/>
  <c r="AB41" i="14"/>
  <c r="AA41" i="14"/>
  <c r="Z41" i="14"/>
  <c r="Y41" i="14"/>
  <c r="X41" i="14"/>
  <c r="W41" i="14"/>
  <c r="V41" i="14"/>
  <c r="U41" i="14"/>
  <c r="T41" i="14"/>
  <c r="S41" i="14"/>
  <c r="R41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AI40" i="14"/>
  <c r="AI39" i="14"/>
  <c r="AI64" i="33" s="1"/>
  <c r="AI38" i="14"/>
  <c r="AH37" i="14"/>
  <c r="AG37" i="14"/>
  <c r="AF37" i="14"/>
  <c r="AE37" i="14"/>
  <c r="AD37" i="14"/>
  <c r="AC37" i="14"/>
  <c r="AB37" i="14"/>
  <c r="AA37" i="14"/>
  <c r="Z37" i="14"/>
  <c r="Y37" i="14"/>
  <c r="X37" i="14"/>
  <c r="W37" i="14"/>
  <c r="V37" i="14"/>
  <c r="U37" i="14"/>
  <c r="T37" i="14"/>
  <c r="S37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AI36" i="14"/>
  <c r="AI35" i="14"/>
  <c r="AI63" i="33" s="1"/>
  <c r="AI34" i="14"/>
  <c r="AH33" i="14"/>
  <c r="AG33" i="14"/>
  <c r="AF33" i="14"/>
  <c r="AE33" i="14"/>
  <c r="AD33" i="14"/>
  <c r="AC33" i="14"/>
  <c r="AB33" i="14"/>
  <c r="AA33" i="14"/>
  <c r="Z33" i="14"/>
  <c r="Y33" i="14"/>
  <c r="X33" i="14"/>
  <c r="W33" i="14"/>
  <c r="V33" i="14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AI32" i="14"/>
  <c r="AI31" i="14"/>
  <c r="AI30" i="14"/>
  <c r="AH29" i="14"/>
  <c r="AG29" i="14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AI28" i="14"/>
  <c r="AI27" i="14"/>
  <c r="AI61" i="33" s="1"/>
  <c r="AI26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AI24" i="14"/>
  <c r="AI23" i="14"/>
  <c r="AI60" i="33" s="1"/>
  <c r="AI22" i="14"/>
  <c r="AH21" i="14"/>
  <c r="AG21" i="14"/>
  <c r="AF21" i="14"/>
  <c r="AE21" i="14"/>
  <c r="AD21" i="14"/>
  <c r="AC21" i="14"/>
  <c r="AB21" i="14"/>
  <c r="AA21" i="14"/>
  <c r="Z21" i="14"/>
  <c r="Y21" i="14"/>
  <c r="X21" i="14"/>
  <c r="W21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AI20" i="14"/>
  <c r="AI19" i="14"/>
  <c r="AI59" i="33" s="1"/>
  <c r="AI18" i="14"/>
  <c r="AH17" i="14"/>
  <c r="AG17" i="14"/>
  <c r="AF17" i="14"/>
  <c r="AE17" i="14"/>
  <c r="AD17" i="14"/>
  <c r="AC17" i="14"/>
  <c r="AB17" i="14"/>
  <c r="AA17" i="14"/>
  <c r="Z17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AI16" i="14"/>
  <c r="AI15" i="14"/>
  <c r="AI14" i="14"/>
  <c r="AH13" i="14"/>
  <c r="AG13" i="14"/>
  <c r="AF13" i="14"/>
  <c r="AE13" i="14"/>
  <c r="AD13" i="14"/>
  <c r="AC13" i="14"/>
  <c r="AB13" i="14"/>
  <c r="AA13" i="14"/>
  <c r="Z13" i="14"/>
  <c r="Y13" i="14"/>
  <c r="X13" i="14"/>
  <c r="W13" i="14"/>
  <c r="V13" i="14"/>
  <c r="U13" i="14"/>
  <c r="T13" i="14"/>
  <c r="S13" i="14"/>
  <c r="Q13" i="14"/>
  <c r="P13" i="14"/>
  <c r="O13" i="14"/>
  <c r="N13" i="14"/>
  <c r="M13" i="14"/>
  <c r="K13" i="14"/>
  <c r="J13" i="14"/>
  <c r="I13" i="14"/>
  <c r="H13" i="14"/>
  <c r="G13" i="14"/>
  <c r="E13" i="14"/>
  <c r="D13" i="14"/>
  <c r="AI12" i="14"/>
  <c r="AI11" i="14"/>
  <c r="AI10" i="14"/>
  <c r="AH9" i="14"/>
  <c r="AG9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AI8" i="14"/>
  <c r="AI7" i="14"/>
  <c r="AI56" i="33" s="1"/>
  <c r="AI6" i="14"/>
  <c r="AI132" i="3"/>
  <c r="AI131" i="3"/>
  <c r="AI130" i="3"/>
  <c r="AI128" i="3"/>
  <c r="AI127" i="3"/>
  <c r="AI126" i="3"/>
  <c r="AI124" i="3"/>
  <c r="AI123" i="3"/>
  <c r="AI122" i="3"/>
  <c r="AI120" i="3"/>
  <c r="AI119" i="3"/>
  <c r="AI118" i="3"/>
  <c r="AI116" i="3"/>
  <c r="AI115" i="3"/>
  <c r="AI114" i="3"/>
  <c r="AI604" i="33"/>
  <c r="AI602" i="33"/>
  <c r="AI600" i="33"/>
  <c r="AI598" i="33"/>
  <c r="AI596" i="33"/>
  <c r="AI594" i="33"/>
  <c r="AI592" i="33"/>
  <c r="AI590" i="33"/>
  <c r="AI588" i="33"/>
  <c r="AI586" i="33"/>
  <c r="AI584" i="33"/>
  <c r="AI582" i="33"/>
  <c r="AI580" i="33"/>
  <c r="AI578" i="33"/>
  <c r="AI576" i="33"/>
  <c r="AI574" i="33"/>
  <c r="AI572" i="33"/>
  <c r="AI570" i="33"/>
  <c r="AI568" i="33"/>
  <c r="AI566" i="33"/>
  <c r="AM605" i="33"/>
  <c r="AM604" i="33"/>
  <c r="AM603" i="33"/>
  <c r="AM602" i="33"/>
  <c r="AM601" i="33"/>
  <c r="AM600" i="33"/>
  <c r="AM599" i="33"/>
  <c r="AM598" i="33"/>
  <c r="AM597" i="33"/>
  <c r="AM596" i="33"/>
  <c r="AM595" i="33"/>
  <c r="AM594" i="33"/>
  <c r="AM593" i="33"/>
  <c r="AM592" i="33"/>
  <c r="AM591" i="33"/>
  <c r="AM590" i="33"/>
  <c r="AM589" i="33"/>
  <c r="AM588" i="33"/>
  <c r="AM587" i="33"/>
  <c r="AM586" i="33"/>
  <c r="AM585" i="33"/>
  <c r="AM584" i="33"/>
  <c r="AM583" i="33"/>
  <c r="AM582" i="33"/>
  <c r="AM581" i="33"/>
  <c r="AM580" i="33"/>
  <c r="AM579" i="33"/>
  <c r="AM578" i="33"/>
  <c r="AM577" i="33"/>
  <c r="AM576" i="33"/>
  <c r="AM575" i="33"/>
  <c r="AM574" i="33"/>
  <c r="AM573" i="33"/>
  <c r="AM572" i="33"/>
  <c r="AM571" i="33"/>
  <c r="AM570" i="33"/>
  <c r="AM569" i="33"/>
  <c r="AM568" i="33"/>
  <c r="AM567" i="33"/>
  <c r="AI556" i="33"/>
  <c r="AI554" i="33"/>
  <c r="AI553" i="33"/>
  <c r="AI552" i="33"/>
  <c r="AI551" i="33"/>
  <c r="AI550" i="33"/>
  <c r="AI549" i="33"/>
  <c r="AI548" i="33"/>
  <c r="AI547" i="33"/>
  <c r="AI546" i="33"/>
  <c r="AI545" i="33"/>
  <c r="AI544" i="33"/>
  <c r="AI543" i="33"/>
  <c r="AI542" i="33"/>
  <c r="AI541" i="33"/>
  <c r="AI540" i="33"/>
  <c r="AI539" i="33"/>
  <c r="AI538" i="33"/>
  <c r="AI537" i="33"/>
  <c r="AI536" i="33"/>
  <c r="AI535" i="33"/>
  <c r="AI534" i="33"/>
  <c r="AI533" i="33"/>
  <c r="AI532" i="33"/>
  <c r="AI531" i="33"/>
  <c r="AI530" i="33"/>
  <c r="AI529" i="33"/>
  <c r="AI528" i="33"/>
  <c r="AI527" i="33"/>
  <c r="AI526" i="33"/>
  <c r="AI525" i="33"/>
  <c r="AI524" i="33"/>
  <c r="AI523" i="33"/>
  <c r="AI522" i="33"/>
  <c r="AI521" i="33"/>
  <c r="AI520" i="33"/>
  <c r="AI519" i="33"/>
  <c r="AI518" i="33"/>
  <c r="AI517" i="33"/>
  <c r="AI516" i="33"/>
  <c r="AI515" i="33"/>
  <c r="AM554" i="33"/>
  <c r="AM553" i="33"/>
  <c r="AM552" i="33"/>
  <c r="AM551" i="33"/>
  <c r="AM550" i="33"/>
  <c r="AM549" i="33"/>
  <c r="AM548" i="33"/>
  <c r="AM547" i="33"/>
  <c r="AM546" i="33"/>
  <c r="AM545" i="33"/>
  <c r="AM544" i="33"/>
  <c r="AM543" i="33"/>
  <c r="AM542" i="33"/>
  <c r="AM541" i="33"/>
  <c r="AM540" i="33"/>
  <c r="AM539" i="33"/>
  <c r="AM538" i="33"/>
  <c r="AM537" i="33"/>
  <c r="AM536" i="33"/>
  <c r="AM535" i="33"/>
  <c r="AM534" i="33"/>
  <c r="AM533" i="33"/>
  <c r="AM532" i="33"/>
  <c r="AM531" i="33"/>
  <c r="AM530" i="33"/>
  <c r="AM529" i="33"/>
  <c r="AM528" i="33"/>
  <c r="AM527" i="33"/>
  <c r="AM526" i="33"/>
  <c r="AM525" i="33"/>
  <c r="AM524" i="33"/>
  <c r="AM523" i="33"/>
  <c r="AM522" i="33"/>
  <c r="AM521" i="33"/>
  <c r="AM520" i="33"/>
  <c r="AM519" i="33"/>
  <c r="AM518" i="33"/>
  <c r="AM517" i="33"/>
  <c r="AM516" i="33"/>
  <c r="AI503" i="33"/>
  <c r="AI501" i="33"/>
  <c r="AI499" i="33"/>
  <c r="AI497" i="33"/>
  <c r="AI495" i="33"/>
  <c r="AI493" i="33"/>
  <c r="AI491" i="33"/>
  <c r="AI489" i="33"/>
  <c r="AI487" i="33"/>
  <c r="AI485" i="33"/>
  <c r="AI483" i="33"/>
  <c r="AI481" i="33"/>
  <c r="AI479" i="33"/>
  <c r="AI477" i="33"/>
  <c r="AI475" i="33"/>
  <c r="AI473" i="33"/>
  <c r="AI471" i="33"/>
  <c r="AI469" i="33"/>
  <c r="AI467" i="33"/>
  <c r="AI465" i="33"/>
  <c r="AM503" i="33"/>
  <c r="AM502" i="33"/>
  <c r="AM501" i="33"/>
  <c r="AM500" i="33"/>
  <c r="AM499" i="33"/>
  <c r="AM498" i="33"/>
  <c r="AM497" i="33"/>
  <c r="AM496" i="33"/>
  <c r="AM495" i="33"/>
  <c r="AM494" i="33"/>
  <c r="AM493" i="33"/>
  <c r="AM492" i="33"/>
  <c r="AM491" i="33"/>
  <c r="AM490" i="33"/>
  <c r="AM489" i="33"/>
  <c r="AM488" i="33"/>
  <c r="AM487" i="33"/>
  <c r="AM486" i="33"/>
  <c r="AM485" i="33"/>
  <c r="AM484" i="33"/>
  <c r="AM483" i="33"/>
  <c r="AM482" i="33"/>
  <c r="AM481" i="33"/>
  <c r="AM480" i="33"/>
  <c r="AM479" i="33"/>
  <c r="AM478" i="33"/>
  <c r="AM477" i="33"/>
  <c r="AM476" i="33"/>
  <c r="AM475" i="33"/>
  <c r="AM474" i="33"/>
  <c r="AM473" i="33"/>
  <c r="AM472" i="33"/>
  <c r="AM471" i="33"/>
  <c r="AM470" i="33"/>
  <c r="AM469" i="33"/>
  <c r="AM468" i="33"/>
  <c r="AM467" i="33"/>
  <c r="AM466" i="33"/>
  <c r="AM465" i="33"/>
  <c r="AI451" i="33"/>
  <c r="AI448" i="33"/>
  <c r="AI447" i="33"/>
  <c r="AI443" i="33"/>
  <c r="AI439" i="33"/>
  <c r="AI438" i="33"/>
  <c r="AI435" i="33"/>
  <c r="AI432" i="33"/>
  <c r="AI431" i="33"/>
  <c r="AI427" i="33"/>
  <c r="AI424" i="33"/>
  <c r="AI422" i="33"/>
  <c r="AI420" i="33"/>
  <c r="AI418" i="33"/>
  <c r="AI416" i="33"/>
  <c r="AI413" i="33"/>
  <c r="AM452" i="33"/>
  <c r="AM451" i="33"/>
  <c r="AM450" i="33"/>
  <c r="AM449" i="33"/>
  <c r="AM448" i="33"/>
  <c r="AM447" i="33"/>
  <c r="AM446" i="33"/>
  <c r="AM445" i="33"/>
  <c r="AM444" i="33"/>
  <c r="AM443" i="33"/>
  <c r="AM442" i="33"/>
  <c r="AM441" i="33"/>
  <c r="AM440" i="33"/>
  <c r="AM439" i="33"/>
  <c r="AM438" i="33"/>
  <c r="AM437" i="33"/>
  <c r="AM436" i="33"/>
  <c r="AM435" i="33"/>
  <c r="AM434" i="33"/>
  <c r="AM433" i="33"/>
  <c r="AM432" i="33"/>
  <c r="AM431" i="33"/>
  <c r="AM430" i="33"/>
  <c r="AM429" i="33"/>
  <c r="AM428" i="33"/>
  <c r="AM427" i="33"/>
  <c r="AM426" i="33"/>
  <c r="AM425" i="33"/>
  <c r="AM424" i="33"/>
  <c r="AM423" i="33"/>
  <c r="AM422" i="33"/>
  <c r="AM421" i="33"/>
  <c r="AM420" i="33"/>
  <c r="AM419" i="33"/>
  <c r="AM418" i="33"/>
  <c r="AM417" i="33"/>
  <c r="AM416" i="33"/>
  <c r="AM415" i="33"/>
  <c r="AM414" i="33"/>
  <c r="AI401" i="33"/>
  <c r="AI400" i="33"/>
  <c r="AI398" i="33"/>
  <c r="AI397" i="33"/>
  <c r="AI396" i="33"/>
  <c r="AI394" i="33"/>
  <c r="AI393" i="33"/>
  <c r="AI392" i="33"/>
  <c r="AI390" i="33"/>
  <c r="AI389" i="33"/>
  <c r="AI388" i="33"/>
  <c r="AI386" i="33"/>
  <c r="AI385" i="33"/>
  <c r="AI384" i="33"/>
  <c r="AI383" i="33"/>
  <c r="AI382" i="33"/>
  <c r="AI381" i="33"/>
  <c r="AI380" i="33"/>
  <c r="AI379" i="33"/>
  <c r="AI378" i="33"/>
  <c r="AI377" i="33"/>
  <c r="AI376" i="33"/>
  <c r="AI375" i="33"/>
  <c r="AI373" i="33"/>
  <c r="AI371" i="33"/>
  <c r="AI369" i="33"/>
  <c r="AI367" i="33"/>
  <c r="AI365" i="33"/>
  <c r="AI363" i="33"/>
  <c r="AM401" i="33"/>
  <c r="AM400" i="33"/>
  <c r="AM399" i="33"/>
  <c r="AM398" i="33"/>
  <c r="AM397" i="33"/>
  <c r="AM396" i="33"/>
  <c r="AM395" i="33"/>
  <c r="AM394" i="33"/>
  <c r="AM393" i="33"/>
  <c r="AM392" i="33"/>
  <c r="AM391" i="33"/>
  <c r="AM390" i="33"/>
  <c r="AM389" i="33"/>
  <c r="AM388" i="33"/>
  <c r="AM387" i="33"/>
  <c r="AM386" i="33"/>
  <c r="AM385" i="33"/>
  <c r="AM384" i="33"/>
  <c r="AM383" i="33"/>
  <c r="AM382" i="33"/>
  <c r="AM381" i="33"/>
  <c r="AM380" i="33"/>
  <c r="AM379" i="33"/>
  <c r="AM378" i="33"/>
  <c r="AM377" i="33"/>
  <c r="AM376" i="33"/>
  <c r="AM375" i="33"/>
  <c r="AM374" i="33"/>
  <c r="AM373" i="33"/>
  <c r="AM372" i="33"/>
  <c r="AM371" i="33"/>
  <c r="AM370" i="33"/>
  <c r="AM369" i="33"/>
  <c r="AM368" i="33"/>
  <c r="AM367" i="33"/>
  <c r="AM366" i="33"/>
  <c r="AM365" i="33"/>
  <c r="AM364" i="33"/>
  <c r="AM363" i="33"/>
  <c r="AI347" i="33"/>
  <c r="AI350" i="33"/>
  <c r="AI349" i="33"/>
  <c r="AI348" i="33"/>
  <c r="AI346" i="33"/>
  <c r="AI345" i="33"/>
  <c r="AI344" i="33"/>
  <c r="AI343" i="33"/>
  <c r="AI342" i="33"/>
  <c r="AI341" i="33"/>
  <c r="AI340" i="33"/>
  <c r="AI339" i="33"/>
  <c r="AI338" i="33"/>
  <c r="AI337" i="33"/>
  <c r="AI335" i="33"/>
  <c r="AI334" i="33"/>
  <c r="AI333" i="33"/>
  <c r="AI331" i="33"/>
  <c r="AI330" i="33"/>
  <c r="AI329" i="33"/>
  <c r="AI327" i="33"/>
  <c r="AI326" i="33"/>
  <c r="AI325" i="33"/>
  <c r="AI323" i="33"/>
  <c r="AI322" i="33"/>
  <c r="AI321" i="33"/>
  <c r="AI319" i="33"/>
  <c r="AI318" i="33"/>
  <c r="AI317" i="33"/>
  <c r="AI316" i="33"/>
  <c r="AI314" i="33"/>
  <c r="AI313" i="33"/>
  <c r="AI312" i="33"/>
  <c r="AM350" i="33"/>
  <c r="AM349" i="33"/>
  <c r="AM348" i="33"/>
  <c r="AM347" i="33"/>
  <c r="AM346" i="33"/>
  <c r="AM345" i="33"/>
  <c r="AM344" i="33"/>
  <c r="AM343" i="33"/>
  <c r="AM342" i="33"/>
  <c r="AM341" i="33"/>
  <c r="AM340" i="33"/>
  <c r="AM339" i="33"/>
  <c r="AM338" i="33"/>
  <c r="AM337" i="33"/>
  <c r="AM336" i="33"/>
  <c r="AM335" i="33"/>
  <c r="AM334" i="33"/>
  <c r="AM333" i="33"/>
  <c r="AM332" i="33"/>
  <c r="AM331" i="33"/>
  <c r="AM330" i="33"/>
  <c r="AM329" i="33"/>
  <c r="AM328" i="33"/>
  <c r="AM327" i="33"/>
  <c r="AM326" i="33"/>
  <c r="AM325" i="33"/>
  <c r="AM324" i="33"/>
  <c r="AM323" i="33"/>
  <c r="AM322" i="33"/>
  <c r="AM321" i="33"/>
  <c r="AM320" i="33"/>
  <c r="AM319" i="33"/>
  <c r="AM318" i="33"/>
  <c r="AM317" i="33"/>
  <c r="AM316" i="33"/>
  <c r="AM315" i="33"/>
  <c r="AM314" i="33"/>
  <c r="AM313" i="33"/>
  <c r="AM312" i="33"/>
  <c r="AI299" i="33"/>
  <c r="AI298" i="33"/>
  <c r="AI297" i="33"/>
  <c r="AI296" i="33"/>
  <c r="AI295" i="33"/>
  <c r="AI294" i="33"/>
  <c r="AI293" i="33"/>
  <c r="AI292" i="33"/>
  <c r="AI291" i="33"/>
  <c r="AI290" i="33"/>
  <c r="AI289" i="33"/>
  <c r="AI288" i="33"/>
  <c r="AI287" i="33"/>
  <c r="AI286" i="33"/>
  <c r="AI285" i="33"/>
  <c r="AI284" i="33"/>
  <c r="AI283" i="33"/>
  <c r="AI282" i="33"/>
  <c r="AI281" i="33"/>
  <c r="AI280" i="33"/>
  <c r="AI279" i="33"/>
  <c r="AI278" i="33"/>
  <c r="AI277" i="33"/>
  <c r="AI276" i="33"/>
  <c r="AI275" i="33"/>
  <c r="AI274" i="33"/>
  <c r="AI273" i="33"/>
  <c r="AI271" i="33"/>
  <c r="AI270" i="33"/>
  <c r="AI269" i="33"/>
  <c r="AI261" i="33"/>
  <c r="AM299" i="33"/>
  <c r="AM298" i="33"/>
  <c r="AM297" i="33"/>
  <c r="AM296" i="33"/>
  <c r="AM295" i="33"/>
  <c r="AM294" i="33"/>
  <c r="AM293" i="33"/>
  <c r="AM292" i="33"/>
  <c r="AM291" i="33"/>
  <c r="AM290" i="33"/>
  <c r="AM289" i="33"/>
  <c r="AM288" i="33"/>
  <c r="AM287" i="33"/>
  <c r="AM286" i="33"/>
  <c r="AM285" i="33"/>
  <c r="AM284" i="33"/>
  <c r="AM283" i="33"/>
  <c r="AM282" i="33"/>
  <c r="AM281" i="33"/>
  <c r="AM280" i="33"/>
  <c r="AM279" i="33"/>
  <c r="AM278" i="33"/>
  <c r="AM277" i="33"/>
  <c r="AM276" i="33"/>
  <c r="AM275" i="33"/>
  <c r="AM274" i="33"/>
  <c r="AM273" i="33"/>
  <c r="AM272" i="33"/>
  <c r="AM271" i="33"/>
  <c r="AM270" i="33"/>
  <c r="AM269" i="33"/>
  <c r="AM268" i="33"/>
  <c r="AM267" i="33"/>
  <c r="AM266" i="33"/>
  <c r="AM265" i="33"/>
  <c r="AM264" i="33"/>
  <c r="AM263" i="33"/>
  <c r="AM262" i="33"/>
  <c r="AM261" i="33"/>
  <c r="AI246" i="33"/>
  <c r="AI245" i="33"/>
  <c r="AI242" i="33"/>
  <c r="AI241" i="33"/>
  <c r="AI238" i="33"/>
  <c r="AI237" i="33"/>
  <c r="AI234" i="33"/>
  <c r="AI233" i="33"/>
  <c r="AI230" i="33"/>
  <c r="AI229" i="33"/>
  <c r="AI227" i="33"/>
  <c r="AI226" i="33"/>
  <c r="AI225" i="33"/>
  <c r="AI223" i="33"/>
  <c r="AI222" i="33"/>
  <c r="AI221" i="33"/>
  <c r="AI219" i="33"/>
  <c r="AI218" i="33"/>
  <c r="AI217" i="33"/>
  <c r="AI215" i="33"/>
  <c r="AI214" i="33"/>
  <c r="AI213" i="33"/>
  <c r="AI211" i="33"/>
  <c r="AI210" i="33"/>
  <c r="AI209" i="33"/>
  <c r="AM248" i="33"/>
  <c r="AM247" i="33"/>
  <c r="AM246" i="33"/>
  <c r="AM245" i="33"/>
  <c r="AM244" i="33"/>
  <c r="AM243" i="33"/>
  <c r="AM242" i="33"/>
  <c r="AM241" i="33"/>
  <c r="AM240" i="33"/>
  <c r="AM239" i="33"/>
  <c r="AM238" i="33"/>
  <c r="AM237" i="33"/>
  <c r="AM236" i="33"/>
  <c r="AM235" i="33"/>
  <c r="AM234" i="33"/>
  <c r="AM233" i="33"/>
  <c r="AM232" i="33"/>
  <c r="AM231" i="33"/>
  <c r="AM230" i="33"/>
  <c r="AM229" i="33"/>
  <c r="AM228" i="33"/>
  <c r="AM227" i="33"/>
  <c r="AM226" i="33"/>
  <c r="AM225" i="33"/>
  <c r="AM224" i="33"/>
  <c r="AM223" i="33"/>
  <c r="AM222" i="33"/>
  <c r="AM221" i="33"/>
  <c r="AM220" i="33"/>
  <c r="AM219" i="33"/>
  <c r="AM218" i="33"/>
  <c r="AM217" i="33"/>
  <c r="AM216" i="33"/>
  <c r="AM215" i="33"/>
  <c r="AM214" i="33"/>
  <c r="AM213" i="33"/>
  <c r="AM212" i="33"/>
  <c r="AM211" i="33"/>
  <c r="AM210" i="33"/>
  <c r="AI197" i="33"/>
  <c r="AI193" i="33"/>
  <c r="AI191" i="33"/>
  <c r="AI189" i="33"/>
  <c r="AI187" i="33"/>
  <c r="AI185" i="33"/>
  <c r="AI181" i="33"/>
  <c r="AI171" i="33"/>
  <c r="AI167" i="33"/>
  <c r="AI163" i="33"/>
  <c r="AI161" i="33"/>
  <c r="AM197" i="33"/>
  <c r="AM196" i="33"/>
  <c r="AM195" i="33"/>
  <c r="AM194" i="33"/>
  <c r="AM193" i="33"/>
  <c r="AM192" i="33"/>
  <c r="AM191" i="33"/>
  <c r="AM190" i="33"/>
  <c r="AM189" i="33"/>
  <c r="AM188" i="33"/>
  <c r="AM187" i="33"/>
  <c r="AM186" i="33"/>
  <c r="AM185" i="33"/>
  <c r="AM184" i="33"/>
  <c r="AM183" i="33"/>
  <c r="AM182" i="33"/>
  <c r="AM181" i="33"/>
  <c r="AM180" i="33"/>
  <c r="AM179" i="33"/>
  <c r="AM178" i="33"/>
  <c r="AM177" i="33"/>
  <c r="AM176" i="33"/>
  <c r="AM175" i="33"/>
  <c r="AM174" i="33"/>
  <c r="AM173" i="33"/>
  <c r="AM172" i="33"/>
  <c r="AM171" i="33"/>
  <c r="AM170" i="33"/>
  <c r="AM169" i="33"/>
  <c r="AM168" i="33"/>
  <c r="AM167" i="33"/>
  <c r="AM166" i="33"/>
  <c r="AM165" i="33"/>
  <c r="AM164" i="33"/>
  <c r="AM163" i="33"/>
  <c r="AM162" i="33"/>
  <c r="AM161" i="33"/>
  <c r="AM160" i="33"/>
  <c r="AM159" i="33"/>
  <c r="AI144" i="33"/>
  <c r="AI143" i="33"/>
  <c r="AI140" i="33"/>
  <c r="AI139" i="33"/>
  <c r="AI136" i="33"/>
  <c r="AI135" i="33"/>
  <c r="AI131" i="33"/>
  <c r="AI130" i="33"/>
  <c r="AI129" i="33"/>
  <c r="AI128" i="33"/>
  <c r="AI127" i="33"/>
  <c r="AI123" i="33"/>
  <c r="AM146" i="33"/>
  <c r="AM145" i="33"/>
  <c r="AM144" i="33"/>
  <c r="AM143" i="33"/>
  <c r="AM142" i="33"/>
  <c r="AM141" i="33"/>
  <c r="AM140" i="33"/>
  <c r="AM139" i="33"/>
  <c r="AM138" i="33"/>
  <c r="AM137" i="33"/>
  <c r="AM136" i="33"/>
  <c r="AM135" i="33"/>
  <c r="AM134" i="33"/>
  <c r="AM133" i="33"/>
  <c r="AM132" i="33"/>
  <c r="AM131" i="33"/>
  <c r="AM130" i="33"/>
  <c r="AM129" i="33"/>
  <c r="AM128" i="33"/>
  <c r="AM127" i="33"/>
  <c r="AM126" i="33"/>
  <c r="AM125" i="33"/>
  <c r="AM124" i="33"/>
  <c r="AM123" i="33"/>
  <c r="AM122" i="33"/>
  <c r="AM121" i="33"/>
  <c r="AM120" i="33"/>
  <c r="AM119" i="33"/>
  <c r="AM118" i="33"/>
  <c r="AM117" i="33"/>
  <c r="AM116" i="33"/>
  <c r="AM115" i="33"/>
  <c r="AM114" i="33"/>
  <c r="AM113" i="33"/>
  <c r="AM112" i="33"/>
  <c r="AM111" i="33"/>
  <c r="AM110" i="33"/>
  <c r="AM109" i="33"/>
  <c r="AM108" i="33"/>
  <c r="AM46" i="33"/>
  <c r="AM45" i="33"/>
  <c r="AM44" i="33"/>
  <c r="AM43" i="33"/>
  <c r="AM42" i="33"/>
  <c r="AM41" i="33"/>
  <c r="AM40" i="33"/>
  <c r="AM39" i="33"/>
  <c r="AM38" i="33"/>
  <c r="AM37" i="33"/>
  <c r="AM36" i="33"/>
  <c r="AM35" i="33"/>
  <c r="AM34" i="33"/>
  <c r="AM33" i="33"/>
  <c r="AM32" i="33"/>
  <c r="AM31" i="33"/>
  <c r="AM30" i="33"/>
  <c r="AM29" i="33"/>
  <c r="AM28" i="33"/>
  <c r="AM27" i="33"/>
  <c r="AM26" i="33"/>
  <c r="AM25" i="33"/>
  <c r="AM24" i="33"/>
  <c r="AM23" i="33"/>
  <c r="AM22" i="33"/>
  <c r="AM21" i="33"/>
  <c r="AM20" i="33"/>
  <c r="AM19" i="33"/>
  <c r="AM18" i="33"/>
  <c r="AM17" i="33"/>
  <c r="AM16" i="33"/>
  <c r="AM15" i="33"/>
  <c r="AM14" i="33"/>
  <c r="AM13" i="33"/>
  <c r="AM12" i="33"/>
  <c r="AM11" i="33"/>
  <c r="AM10" i="33"/>
  <c r="AM9" i="33"/>
  <c r="AM8" i="33"/>
  <c r="AM95" i="33"/>
  <c r="AM94" i="33"/>
  <c r="AM93" i="33"/>
  <c r="AM92" i="33"/>
  <c r="AM91" i="33"/>
  <c r="AM90" i="33"/>
  <c r="AM89" i="33"/>
  <c r="AM88" i="33"/>
  <c r="AM87" i="33"/>
  <c r="AM86" i="33"/>
  <c r="AM85" i="33"/>
  <c r="AM84" i="33"/>
  <c r="AM83" i="33"/>
  <c r="AM82" i="33"/>
  <c r="AM81" i="33"/>
  <c r="AM80" i="33"/>
  <c r="AM79" i="33"/>
  <c r="AM78" i="33"/>
  <c r="AM77" i="33"/>
  <c r="AM76" i="33"/>
  <c r="AM75" i="33"/>
  <c r="AM74" i="33"/>
  <c r="AM73" i="33"/>
  <c r="AM72" i="33"/>
  <c r="AM71" i="33"/>
  <c r="AM70" i="33"/>
  <c r="AM69" i="33"/>
  <c r="AM68" i="33"/>
  <c r="AM67" i="33"/>
  <c r="AM66" i="33"/>
  <c r="AM65" i="33"/>
  <c r="AM64" i="33"/>
  <c r="AM63" i="33"/>
  <c r="AM62" i="33"/>
  <c r="AM61" i="33"/>
  <c r="AM60" i="33"/>
  <c r="AM59" i="33"/>
  <c r="AM58" i="33"/>
  <c r="AM57" i="33"/>
  <c r="AI109" i="33"/>
  <c r="AI91" i="33"/>
  <c r="AI83" i="33"/>
  <c r="AI80" i="33"/>
  <c r="AI79" i="33"/>
  <c r="AI77" i="33"/>
  <c r="AI75" i="33"/>
  <c r="AI72" i="33"/>
  <c r="AI71" i="33"/>
  <c r="AI70" i="33"/>
  <c r="AI69" i="33"/>
  <c r="AI68" i="33"/>
  <c r="AI67" i="33"/>
  <c r="AI62" i="33"/>
  <c r="AI58" i="33"/>
  <c r="AI57" i="33"/>
  <c r="AG606" i="33"/>
  <c r="AF606" i="33"/>
  <c r="AE606" i="33"/>
  <c r="AD606" i="33"/>
  <c r="AC606" i="33"/>
  <c r="AB606" i="33"/>
  <c r="AA606" i="33"/>
  <c r="Z606" i="33"/>
  <c r="Y606" i="33"/>
  <c r="X606" i="33"/>
  <c r="W606" i="33"/>
  <c r="V606" i="33"/>
  <c r="U606" i="33"/>
  <c r="T606" i="33"/>
  <c r="S606" i="33"/>
  <c r="R606" i="33"/>
  <c r="Q606" i="33"/>
  <c r="P606" i="33"/>
  <c r="O606" i="33"/>
  <c r="N606" i="33"/>
  <c r="M606" i="33"/>
  <c r="L606" i="33"/>
  <c r="K606" i="33"/>
  <c r="J606" i="33"/>
  <c r="I606" i="33"/>
  <c r="H606" i="33"/>
  <c r="G606" i="33"/>
  <c r="F606" i="33"/>
  <c r="E606" i="33"/>
  <c r="D606" i="33"/>
  <c r="C606" i="33"/>
  <c r="AH605" i="33"/>
  <c r="AH604" i="33"/>
  <c r="AH603" i="33"/>
  <c r="AH602" i="33"/>
  <c r="AH601" i="33"/>
  <c r="AH600" i="33"/>
  <c r="AH599" i="33"/>
  <c r="AH598" i="33"/>
  <c r="AH597" i="33"/>
  <c r="AH596" i="33"/>
  <c r="AH595" i="33"/>
  <c r="AH594" i="33"/>
  <c r="AH593" i="33"/>
  <c r="AH592" i="33"/>
  <c r="AH591" i="33"/>
  <c r="AH590" i="33"/>
  <c r="AH589" i="33"/>
  <c r="AH588" i="33"/>
  <c r="AH587" i="33"/>
  <c r="AH586" i="33"/>
  <c r="AH585" i="33"/>
  <c r="AH584" i="33"/>
  <c r="AH583" i="33"/>
  <c r="AH582" i="33"/>
  <c r="AH581" i="33"/>
  <c r="AH580" i="33"/>
  <c r="AH579" i="33"/>
  <c r="AH578" i="33"/>
  <c r="AH577" i="33"/>
  <c r="AH576" i="33"/>
  <c r="AH575" i="33"/>
  <c r="AH574" i="33"/>
  <c r="AH573" i="33"/>
  <c r="AH572" i="33"/>
  <c r="AH571" i="33"/>
  <c r="AH570" i="33"/>
  <c r="AH569" i="33"/>
  <c r="AH568" i="33"/>
  <c r="AH567" i="33"/>
  <c r="AH566" i="33"/>
  <c r="AG555" i="33"/>
  <c r="AF555" i="33"/>
  <c r="AE555" i="33"/>
  <c r="AD555" i="33"/>
  <c r="AC555" i="33"/>
  <c r="AB555" i="33"/>
  <c r="AA555" i="33"/>
  <c r="Z555" i="33"/>
  <c r="Y555" i="33"/>
  <c r="X555" i="33"/>
  <c r="W555" i="33"/>
  <c r="V555" i="33"/>
  <c r="U555" i="33"/>
  <c r="T555" i="33"/>
  <c r="S555" i="33"/>
  <c r="R555" i="33"/>
  <c r="Q555" i="33"/>
  <c r="P555" i="33"/>
  <c r="O555" i="33"/>
  <c r="N555" i="33"/>
  <c r="M555" i="33"/>
  <c r="L555" i="33"/>
  <c r="K555" i="33"/>
  <c r="J555" i="33"/>
  <c r="I555" i="33"/>
  <c r="H555" i="33"/>
  <c r="G555" i="33"/>
  <c r="F555" i="33"/>
  <c r="E555" i="33"/>
  <c r="D555" i="33"/>
  <c r="C555" i="33"/>
  <c r="AH554" i="33"/>
  <c r="AJ554" i="33" s="1"/>
  <c r="AH553" i="33"/>
  <c r="AH552" i="33"/>
  <c r="AJ552" i="33" s="1"/>
  <c r="AH551" i="33"/>
  <c r="AH550" i="33"/>
  <c r="AJ550" i="33" s="1"/>
  <c r="AH549" i="33"/>
  <c r="AH548" i="33"/>
  <c r="AJ548" i="33" s="1"/>
  <c r="AH547" i="33"/>
  <c r="AH546" i="33"/>
  <c r="AJ546" i="33" s="1"/>
  <c r="AH545" i="33"/>
  <c r="AH544" i="33"/>
  <c r="AJ544" i="33" s="1"/>
  <c r="AH543" i="33"/>
  <c r="AH542" i="33"/>
  <c r="AJ542" i="33" s="1"/>
  <c r="AH541" i="33"/>
  <c r="AH540" i="33"/>
  <c r="AJ540" i="33" s="1"/>
  <c r="AH539" i="33"/>
  <c r="AH538" i="33"/>
  <c r="AJ538" i="33" s="1"/>
  <c r="AH537" i="33"/>
  <c r="AH536" i="33"/>
  <c r="AJ536" i="33" s="1"/>
  <c r="AH535" i="33"/>
  <c r="AJ535" i="33" s="1"/>
  <c r="AH534" i="33"/>
  <c r="AJ534" i="33" s="1"/>
  <c r="AH533" i="33"/>
  <c r="AH532" i="33"/>
  <c r="AJ532" i="33" s="1"/>
  <c r="AH531" i="33"/>
  <c r="AH530" i="33"/>
  <c r="AJ530" i="33" s="1"/>
  <c r="AH529" i="33"/>
  <c r="AH528" i="33"/>
  <c r="AJ528" i="33" s="1"/>
  <c r="AH527" i="33"/>
  <c r="AJ527" i="33" s="1"/>
  <c r="AH526" i="33"/>
  <c r="AJ526" i="33" s="1"/>
  <c r="AH525" i="33"/>
  <c r="AH524" i="33"/>
  <c r="AJ524" i="33" s="1"/>
  <c r="AH523" i="33"/>
  <c r="AH522" i="33"/>
  <c r="AJ522" i="33" s="1"/>
  <c r="AH521" i="33"/>
  <c r="AH520" i="33"/>
  <c r="AJ520" i="33" s="1"/>
  <c r="AH519" i="33"/>
  <c r="AH518" i="33"/>
  <c r="AJ518" i="33" s="1"/>
  <c r="AH517" i="33"/>
  <c r="AH516" i="33"/>
  <c r="AJ516" i="33" s="1"/>
  <c r="AH515" i="33"/>
  <c r="AG504" i="33"/>
  <c r="AF504" i="33"/>
  <c r="AE504" i="33"/>
  <c r="AD504" i="33"/>
  <c r="AC504" i="33"/>
  <c r="AB504" i="33"/>
  <c r="AA504" i="33"/>
  <c r="Z504" i="33"/>
  <c r="Y504" i="33"/>
  <c r="X504" i="33"/>
  <c r="W504" i="33"/>
  <c r="V504" i="33"/>
  <c r="U504" i="33"/>
  <c r="T504" i="33"/>
  <c r="S504" i="33"/>
  <c r="R504" i="33"/>
  <c r="Q504" i="33"/>
  <c r="P504" i="33"/>
  <c r="O504" i="33"/>
  <c r="N504" i="33"/>
  <c r="M504" i="33"/>
  <c r="L504" i="33"/>
  <c r="K504" i="33"/>
  <c r="J504" i="33"/>
  <c r="I504" i="33"/>
  <c r="H504" i="33"/>
  <c r="G504" i="33"/>
  <c r="F504" i="33"/>
  <c r="E504" i="33"/>
  <c r="D504" i="33"/>
  <c r="C504" i="33"/>
  <c r="AH503" i="33"/>
  <c r="AH502" i="33"/>
  <c r="AH501" i="33"/>
  <c r="AH500" i="33"/>
  <c r="AH499" i="33"/>
  <c r="AH498" i="33"/>
  <c r="AH497" i="33"/>
  <c r="AH496" i="33"/>
  <c r="AH495" i="33"/>
  <c r="AH494" i="33"/>
  <c r="AH493" i="33"/>
  <c r="AH492" i="33"/>
  <c r="AH491" i="33"/>
  <c r="AJ491" i="33" s="1"/>
  <c r="AH490" i="33"/>
  <c r="AH489" i="33"/>
  <c r="AH488" i="33"/>
  <c r="AH487" i="33"/>
  <c r="AJ487" i="33" s="1"/>
  <c r="AH486" i="33"/>
  <c r="AH485" i="33"/>
  <c r="AH484" i="33"/>
  <c r="AH483" i="33"/>
  <c r="AJ483" i="33" s="1"/>
  <c r="AH482" i="33"/>
  <c r="AH481" i="33"/>
  <c r="AH480" i="33"/>
  <c r="AH479" i="33"/>
  <c r="AJ479" i="33" s="1"/>
  <c r="AH478" i="33"/>
  <c r="AH477" i="33"/>
  <c r="AH476" i="33"/>
  <c r="AH475" i="33"/>
  <c r="AJ475" i="33" s="1"/>
  <c r="AH474" i="33"/>
  <c r="AH473" i="33"/>
  <c r="AH472" i="33"/>
  <c r="AH471" i="33"/>
  <c r="AJ471" i="33" s="1"/>
  <c r="AH470" i="33"/>
  <c r="AH469" i="33"/>
  <c r="AH468" i="33"/>
  <c r="AH467" i="33"/>
  <c r="AJ467" i="33" s="1"/>
  <c r="AH466" i="33"/>
  <c r="AH465" i="33"/>
  <c r="AH464" i="33"/>
  <c r="AG453" i="33"/>
  <c r="AF453" i="33"/>
  <c r="AE453" i="33"/>
  <c r="AD453" i="33"/>
  <c r="AC453" i="33"/>
  <c r="AB453" i="33"/>
  <c r="AA453" i="33"/>
  <c r="Z453" i="33"/>
  <c r="Y453" i="33"/>
  <c r="X453" i="33"/>
  <c r="W453" i="33"/>
  <c r="V453" i="33"/>
  <c r="U453" i="33"/>
  <c r="T453" i="33"/>
  <c r="S453" i="33"/>
  <c r="R453" i="33"/>
  <c r="Q453" i="33"/>
  <c r="P453" i="33"/>
  <c r="O453" i="33"/>
  <c r="N453" i="33"/>
  <c r="M453" i="33"/>
  <c r="L453" i="33"/>
  <c r="K453" i="33"/>
  <c r="J453" i="33"/>
  <c r="I453" i="33"/>
  <c r="H453" i="33"/>
  <c r="G453" i="33"/>
  <c r="F453" i="33"/>
  <c r="E453" i="33"/>
  <c r="D453" i="33"/>
  <c r="C453" i="33"/>
  <c r="AH452" i="33"/>
  <c r="AH451" i="33"/>
  <c r="AH450" i="33"/>
  <c r="AH449" i="33"/>
  <c r="AH448" i="33"/>
  <c r="AH447" i="33"/>
  <c r="AJ447" i="33" s="1"/>
  <c r="AH446" i="33"/>
  <c r="AH445" i="33"/>
  <c r="AH444" i="33"/>
  <c r="AH443" i="33"/>
  <c r="AH442" i="33"/>
  <c r="AH441" i="33"/>
  <c r="AH440" i="33"/>
  <c r="AH439" i="33"/>
  <c r="AH438" i="33"/>
  <c r="AH437" i="33"/>
  <c r="AH436" i="33"/>
  <c r="AH435" i="33"/>
  <c r="AH434" i="33"/>
  <c r="AH433" i="33"/>
  <c r="AH432" i="33"/>
  <c r="AH431" i="33"/>
  <c r="AJ431" i="33" s="1"/>
  <c r="AH430" i="33"/>
  <c r="AH429" i="33"/>
  <c r="AH428" i="33"/>
  <c r="AH427" i="33"/>
  <c r="AH426" i="33"/>
  <c r="AH425" i="33"/>
  <c r="AH424" i="33"/>
  <c r="AH423" i="33"/>
  <c r="AH422" i="33"/>
  <c r="AH421" i="33"/>
  <c r="AH420" i="33"/>
  <c r="AH419" i="33"/>
  <c r="AH418" i="33"/>
  <c r="AH417" i="33"/>
  <c r="AH416" i="33"/>
  <c r="AH415" i="33"/>
  <c r="AH414" i="33"/>
  <c r="AH413" i="33"/>
  <c r="AG402" i="33"/>
  <c r="AF402" i="33"/>
  <c r="AE402" i="33"/>
  <c r="AD402" i="33"/>
  <c r="AC402" i="33"/>
  <c r="AB402" i="33"/>
  <c r="AA402" i="33"/>
  <c r="Z402" i="33"/>
  <c r="Y402" i="33"/>
  <c r="X402" i="33"/>
  <c r="W402" i="33"/>
  <c r="V402" i="33"/>
  <c r="U402" i="33"/>
  <c r="T402" i="33"/>
  <c r="S402" i="33"/>
  <c r="R402" i="33"/>
  <c r="Q402" i="33"/>
  <c r="P402" i="33"/>
  <c r="O402" i="33"/>
  <c r="N402" i="33"/>
  <c r="M402" i="33"/>
  <c r="L402" i="33"/>
  <c r="K402" i="33"/>
  <c r="J402" i="33"/>
  <c r="I402" i="33"/>
  <c r="H402" i="33"/>
  <c r="G402" i="33"/>
  <c r="F402" i="33"/>
  <c r="E402" i="33"/>
  <c r="D402" i="33"/>
  <c r="C402" i="33"/>
  <c r="AH401" i="33"/>
  <c r="AH400" i="33"/>
  <c r="AJ400" i="33" s="1"/>
  <c r="AH399" i="33"/>
  <c r="AH398" i="33"/>
  <c r="AJ398" i="33" s="1"/>
  <c r="AH397" i="33"/>
  <c r="AH396" i="33"/>
  <c r="AH395" i="33"/>
  <c r="AH394" i="33"/>
  <c r="AH393" i="33"/>
  <c r="AH392" i="33"/>
  <c r="AH391" i="33"/>
  <c r="AH390" i="33"/>
  <c r="AJ390" i="33" s="1"/>
  <c r="AH389" i="33"/>
  <c r="AH388" i="33"/>
  <c r="AH387" i="33"/>
  <c r="AH386" i="33"/>
  <c r="AH385" i="33"/>
  <c r="AH384" i="33"/>
  <c r="AJ384" i="33" s="1"/>
  <c r="AH383" i="33"/>
  <c r="AH382" i="33"/>
  <c r="AJ382" i="33" s="1"/>
  <c r="AH381" i="33"/>
  <c r="AH380" i="33"/>
  <c r="AH379" i="33"/>
  <c r="AH378" i="33"/>
  <c r="AH377" i="33"/>
  <c r="AH376" i="33"/>
  <c r="AH375" i="33"/>
  <c r="AH374" i="33"/>
  <c r="AH373" i="33"/>
  <c r="AH372" i="33"/>
  <c r="AH371" i="33"/>
  <c r="AH370" i="33"/>
  <c r="AH369" i="33"/>
  <c r="AH368" i="33"/>
  <c r="AH367" i="33"/>
  <c r="AH366" i="33"/>
  <c r="AH365" i="33"/>
  <c r="AH364" i="33"/>
  <c r="AH363" i="33"/>
  <c r="AJ363" i="33" s="1"/>
  <c r="AH362" i="33"/>
  <c r="AG351" i="33"/>
  <c r="AF351" i="33"/>
  <c r="AE351" i="33"/>
  <c r="AD351" i="33"/>
  <c r="AC351" i="33"/>
  <c r="AB351" i="33"/>
  <c r="AA351" i="33"/>
  <c r="Z351" i="33"/>
  <c r="Y351" i="33"/>
  <c r="X351" i="33"/>
  <c r="W351" i="33"/>
  <c r="V351" i="33"/>
  <c r="U351" i="33"/>
  <c r="T351" i="33"/>
  <c r="S351" i="33"/>
  <c r="R351" i="33"/>
  <c r="Q351" i="33"/>
  <c r="P351" i="33"/>
  <c r="O351" i="33"/>
  <c r="N351" i="33"/>
  <c r="M351" i="33"/>
  <c r="L351" i="33"/>
  <c r="K351" i="33"/>
  <c r="J351" i="33"/>
  <c r="I351" i="33"/>
  <c r="H351" i="33"/>
  <c r="G351" i="33"/>
  <c r="F351" i="33"/>
  <c r="E351" i="33"/>
  <c r="D351" i="33"/>
  <c r="C351" i="33"/>
  <c r="AH350" i="33"/>
  <c r="AH349" i="33"/>
  <c r="AH348" i="33"/>
  <c r="AH347" i="33"/>
  <c r="AH346" i="33"/>
  <c r="AH345" i="33"/>
  <c r="AH344" i="33"/>
  <c r="AJ344" i="33" s="1"/>
  <c r="AH343" i="33"/>
  <c r="AJ343" i="33" s="1"/>
  <c r="AH342" i="33"/>
  <c r="AH341" i="33"/>
  <c r="AH340" i="33"/>
  <c r="AH339" i="33"/>
  <c r="AJ339" i="33" s="1"/>
  <c r="AH338" i="33"/>
  <c r="AH337" i="33"/>
  <c r="AH336" i="33"/>
  <c r="AH335" i="33"/>
  <c r="AJ335" i="33" s="1"/>
  <c r="AH334" i="33"/>
  <c r="AH333" i="33"/>
  <c r="AH332" i="33"/>
  <c r="AH331" i="33"/>
  <c r="AJ331" i="33" s="1"/>
  <c r="AH330" i="33"/>
  <c r="AH329" i="33"/>
  <c r="AH328" i="33"/>
  <c r="AH327" i="33"/>
  <c r="AH326" i="33"/>
  <c r="AH325" i="33"/>
  <c r="AH324" i="33"/>
  <c r="AH323" i="33"/>
  <c r="AJ323" i="33" s="1"/>
  <c r="AH322" i="33"/>
  <c r="AH321" i="33"/>
  <c r="AH320" i="33"/>
  <c r="AH319" i="33"/>
  <c r="AJ319" i="33" s="1"/>
  <c r="AH318" i="33"/>
  <c r="AH317" i="33"/>
  <c r="AH316" i="33"/>
  <c r="AH315" i="33"/>
  <c r="AH314" i="33"/>
  <c r="AH313" i="33"/>
  <c r="AH312" i="33"/>
  <c r="AJ312" i="33" s="1"/>
  <c r="AH311" i="33"/>
  <c r="AG300" i="33"/>
  <c r="AF300" i="33"/>
  <c r="AE300" i="33"/>
  <c r="AD300" i="33"/>
  <c r="AC300" i="33"/>
  <c r="AB300" i="33"/>
  <c r="AA300" i="33"/>
  <c r="Z300" i="33"/>
  <c r="Y300" i="33"/>
  <c r="X300" i="33"/>
  <c r="W300" i="33"/>
  <c r="V300" i="33"/>
  <c r="U300" i="33"/>
  <c r="T300" i="33"/>
  <c r="S300" i="33"/>
  <c r="R300" i="33"/>
  <c r="Q300" i="33"/>
  <c r="P300" i="33"/>
  <c r="O300" i="33"/>
  <c r="N300" i="33"/>
  <c r="M300" i="33"/>
  <c r="L300" i="33"/>
  <c r="K300" i="33"/>
  <c r="J300" i="33"/>
  <c r="I300" i="33"/>
  <c r="H300" i="33"/>
  <c r="G300" i="33"/>
  <c r="F300" i="33"/>
  <c r="E300" i="33"/>
  <c r="D300" i="33"/>
  <c r="C300" i="33"/>
  <c r="AH299" i="33"/>
  <c r="AJ299" i="33" s="1"/>
  <c r="AH298" i="33"/>
  <c r="AJ298" i="33" s="1"/>
  <c r="AH297" i="33"/>
  <c r="AH296" i="33"/>
  <c r="AH295" i="33"/>
  <c r="AJ295" i="33" s="1"/>
  <c r="AH294" i="33"/>
  <c r="AJ294" i="33" s="1"/>
  <c r="AH293" i="33"/>
  <c r="AH292" i="33"/>
  <c r="AJ292" i="33" s="1"/>
  <c r="AH291" i="33"/>
  <c r="AH290" i="33"/>
  <c r="AJ290" i="33" s="1"/>
  <c r="AH289" i="33"/>
  <c r="AH288" i="33"/>
  <c r="AH287" i="33"/>
  <c r="AH286" i="33"/>
  <c r="AJ286" i="33" s="1"/>
  <c r="AH285" i="33"/>
  <c r="AH284" i="33"/>
  <c r="AJ284" i="33" s="1"/>
  <c r="AH283" i="33"/>
  <c r="AJ283" i="33" s="1"/>
  <c r="AH282" i="33"/>
  <c r="AJ282" i="33" s="1"/>
  <c r="AH281" i="33"/>
  <c r="AH280" i="33"/>
  <c r="AH279" i="33"/>
  <c r="AJ279" i="33" s="1"/>
  <c r="AH278" i="33"/>
  <c r="AH277" i="33"/>
  <c r="AH276" i="33"/>
  <c r="AJ276" i="33" s="1"/>
  <c r="AH275" i="33"/>
  <c r="AH274" i="33"/>
  <c r="AJ274" i="33" s="1"/>
  <c r="AH273" i="33"/>
  <c r="AH272" i="33"/>
  <c r="AH271" i="33"/>
  <c r="AH270" i="33"/>
  <c r="AJ270" i="33" s="1"/>
  <c r="AH269" i="33"/>
  <c r="AH268" i="33"/>
  <c r="AH267" i="33"/>
  <c r="AH266" i="33"/>
  <c r="AH265" i="33"/>
  <c r="AH264" i="33"/>
  <c r="AH263" i="33"/>
  <c r="AH262" i="33"/>
  <c r="AH261" i="33"/>
  <c r="AH260" i="33"/>
  <c r="AG249" i="33"/>
  <c r="AF249" i="33"/>
  <c r="AE249" i="33"/>
  <c r="AD249" i="33"/>
  <c r="AC249" i="33"/>
  <c r="AB249" i="33"/>
  <c r="AA249" i="33"/>
  <c r="Z249" i="33"/>
  <c r="Y249" i="33"/>
  <c r="X249" i="33"/>
  <c r="W249" i="33"/>
  <c r="V249" i="33"/>
  <c r="U249" i="33"/>
  <c r="T249" i="33"/>
  <c r="S249" i="33"/>
  <c r="R249" i="33"/>
  <c r="Q249" i="33"/>
  <c r="P249" i="33"/>
  <c r="O249" i="33"/>
  <c r="N249" i="33"/>
  <c r="M249" i="33"/>
  <c r="L249" i="33"/>
  <c r="K249" i="33"/>
  <c r="J249" i="33"/>
  <c r="I249" i="33"/>
  <c r="H249" i="33"/>
  <c r="G249" i="33"/>
  <c r="F249" i="33"/>
  <c r="E249" i="33"/>
  <c r="D249" i="33"/>
  <c r="C249" i="33"/>
  <c r="AH248" i="33"/>
  <c r="AH247" i="33"/>
  <c r="AH246" i="33"/>
  <c r="AJ246" i="33" s="1"/>
  <c r="AH245" i="33"/>
  <c r="AH244" i="33"/>
  <c r="AH243" i="33"/>
  <c r="AH242" i="33"/>
  <c r="AJ242" i="33" s="1"/>
  <c r="AH241" i="33"/>
  <c r="AH240" i="33"/>
  <c r="AH239" i="33"/>
  <c r="AH238" i="33"/>
  <c r="AJ238" i="33" s="1"/>
  <c r="AH237" i="33"/>
  <c r="AH236" i="33"/>
  <c r="AH235" i="33"/>
  <c r="AH234" i="33"/>
  <c r="AJ234" i="33" s="1"/>
  <c r="AH233" i="33"/>
  <c r="AH232" i="33"/>
  <c r="AH231" i="33"/>
  <c r="AH230" i="33"/>
  <c r="AJ230" i="33" s="1"/>
  <c r="AH229" i="33"/>
  <c r="AH228" i="33"/>
  <c r="AH227" i="33"/>
  <c r="AH226" i="33"/>
  <c r="AJ226" i="33" s="1"/>
  <c r="AH225" i="33"/>
  <c r="AH224" i="33"/>
  <c r="AH223" i="33"/>
  <c r="AH222" i="33"/>
  <c r="AJ222" i="33" s="1"/>
  <c r="AH221" i="33"/>
  <c r="AH220" i="33"/>
  <c r="AH219" i="33"/>
  <c r="AH218" i="33"/>
  <c r="AJ218" i="33" s="1"/>
  <c r="AH217" i="33"/>
  <c r="AH216" i="33"/>
  <c r="AH215" i="33"/>
  <c r="AH214" i="33"/>
  <c r="AJ214" i="33" s="1"/>
  <c r="AH213" i="33"/>
  <c r="AH212" i="33"/>
  <c r="AH211" i="33"/>
  <c r="AH210" i="33"/>
  <c r="AJ210" i="33" s="1"/>
  <c r="AH209" i="33"/>
  <c r="AG198" i="33"/>
  <c r="AF198" i="33"/>
  <c r="AE198" i="33"/>
  <c r="AD198" i="33"/>
  <c r="AC198" i="33"/>
  <c r="AB198" i="33"/>
  <c r="AA198" i="33"/>
  <c r="Z198" i="33"/>
  <c r="Y198" i="33"/>
  <c r="X198" i="33"/>
  <c r="W198" i="33"/>
  <c r="V198" i="33"/>
  <c r="U198" i="33"/>
  <c r="T198" i="33"/>
  <c r="S198" i="33"/>
  <c r="R198" i="33"/>
  <c r="Q198" i="33"/>
  <c r="P198" i="33"/>
  <c r="O198" i="33"/>
  <c r="N198" i="33"/>
  <c r="M198" i="33"/>
  <c r="L198" i="33"/>
  <c r="K198" i="33"/>
  <c r="J198" i="33"/>
  <c r="I198" i="33"/>
  <c r="H198" i="33"/>
  <c r="G198" i="33"/>
  <c r="F198" i="33"/>
  <c r="E198" i="33"/>
  <c r="D198" i="33"/>
  <c r="C198" i="33"/>
  <c r="AH197" i="33"/>
  <c r="AH196" i="33"/>
  <c r="AH195" i="33"/>
  <c r="AH194" i="33"/>
  <c r="AH193" i="33"/>
  <c r="AJ193" i="33" s="1"/>
  <c r="AH192" i="33"/>
  <c r="AH191" i="33"/>
  <c r="AH190" i="33"/>
  <c r="AH189" i="33"/>
  <c r="AH188" i="33"/>
  <c r="AH187" i="33"/>
  <c r="AH186" i="33"/>
  <c r="AH185" i="33"/>
  <c r="AJ185" i="33" s="1"/>
  <c r="AH184" i="33"/>
  <c r="AH183" i="33"/>
  <c r="AH182" i="33"/>
  <c r="AH181" i="33"/>
  <c r="AH180" i="33"/>
  <c r="AH179" i="33"/>
  <c r="AH178" i="33"/>
  <c r="AH177" i="33"/>
  <c r="AH176" i="33"/>
  <c r="AH175" i="33"/>
  <c r="AH174" i="33"/>
  <c r="AH173" i="33"/>
  <c r="AH172" i="33"/>
  <c r="AH171" i="33"/>
  <c r="AH170" i="33"/>
  <c r="AH169" i="33"/>
  <c r="AH168" i="33"/>
  <c r="AH167" i="33"/>
  <c r="AH166" i="33"/>
  <c r="AH165" i="33"/>
  <c r="AH164" i="33"/>
  <c r="AH163" i="33"/>
  <c r="AH162" i="33"/>
  <c r="AH161" i="33"/>
  <c r="AH160" i="33"/>
  <c r="AH159" i="33"/>
  <c r="AH158" i="33"/>
  <c r="AG147" i="33"/>
  <c r="AF147" i="33"/>
  <c r="AE147" i="33"/>
  <c r="AD147" i="33"/>
  <c r="AC147" i="33"/>
  <c r="AB147" i="33"/>
  <c r="AA147" i="33"/>
  <c r="Z147" i="33"/>
  <c r="Y147" i="33"/>
  <c r="X147" i="33"/>
  <c r="W147" i="33"/>
  <c r="V147" i="33"/>
  <c r="U147" i="33"/>
  <c r="T147" i="33"/>
  <c r="S147" i="33"/>
  <c r="R147" i="33"/>
  <c r="Q147" i="33"/>
  <c r="P147" i="33"/>
  <c r="O147" i="33"/>
  <c r="N147" i="33"/>
  <c r="M147" i="33"/>
  <c r="L147" i="33"/>
  <c r="K147" i="33"/>
  <c r="J147" i="33"/>
  <c r="I147" i="33"/>
  <c r="H147" i="33"/>
  <c r="G147" i="33"/>
  <c r="F147" i="33"/>
  <c r="E147" i="33"/>
  <c r="D147" i="33"/>
  <c r="C147" i="33"/>
  <c r="AH146" i="33"/>
  <c r="AH145" i="33"/>
  <c r="AH144" i="33"/>
  <c r="AH143" i="33"/>
  <c r="AH142" i="33"/>
  <c r="AJ142" i="33" s="1"/>
  <c r="AH141" i="33"/>
  <c r="AH140" i="33"/>
  <c r="AH139" i="33"/>
  <c r="AH138" i="33"/>
  <c r="AJ138" i="33" s="1"/>
  <c r="AH137" i="33"/>
  <c r="AH136" i="33"/>
  <c r="AH135" i="33"/>
  <c r="AH134" i="33"/>
  <c r="AH133" i="33"/>
  <c r="AH132" i="33"/>
  <c r="AH131" i="33"/>
  <c r="AH130" i="33"/>
  <c r="AJ130" i="33" s="1"/>
  <c r="AH129" i="33"/>
  <c r="AJ129" i="33" s="1"/>
  <c r="AH128" i="33"/>
  <c r="AH127" i="33"/>
  <c r="AJ127" i="33" s="1"/>
  <c r="AH126" i="33"/>
  <c r="AH125" i="33"/>
  <c r="AH124" i="33"/>
  <c r="AH123" i="33"/>
  <c r="AH122" i="33"/>
  <c r="AH121" i="33"/>
  <c r="AH120" i="33"/>
  <c r="AH119" i="33"/>
  <c r="AH118" i="33"/>
  <c r="AH117" i="33"/>
  <c r="AH116" i="33"/>
  <c r="AH115" i="33"/>
  <c r="AH114" i="33"/>
  <c r="AH113" i="33"/>
  <c r="AH112" i="33"/>
  <c r="AH111" i="33"/>
  <c r="AH110" i="33"/>
  <c r="AH109" i="33"/>
  <c r="AH108" i="33"/>
  <c r="AH107" i="33"/>
  <c r="AG96" i="33"/>
  <c r="AF96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G96" i="33"/>
  <c r="F96" i="33"/>
  <c r="E96" i="33"/>
  <c r="D96" i="33"/>
  <c r="C96" i="33"/>
  <c r="AH95" i="33"/>
  <c r="AH94" i="33"/>
  <c r="AH93" i="33"/>
  <c r="AH92" i="33"/>
  <c r="AH91" i="33"/>
  <c r="AH90" i="33"/>
  <c r="AH89" i="33"/>
  <c r="AH88" i="33"/>
  <c r="AH87" i="33"/>
  <c r="AH86" i="33"/>
  <c r="AH85" i="33"/>
  <c r="AH84" i="33"/>
  <c r="AH83" i="33"/>
  <c r="AH82" i="33"/>
  <c r="AH81" i="33"/>
  <c r="AH80" i="33"/>
  <c r="AJ80" i="33" s="1"/>
  <c r="AH79" i="33"/>
  <c r="AH78" i="33"/>
  <c r="AH77" i="33"/>
  <c r="AH76" i="33"/>
  <c r="AH75" i="33"/>
  <c r="AH74" i="33"/>
  <c r="AH73" i="33"/>
  <c r="AH72" i="33"/>
  <c r="AH71" i="33"/>
  <c r="AH70" i="33"/>
  <c r="AH69" i="33"/>
  <c r="AH68" i="33"/>
  <c r="AH67" i="33"/>
  <c r="AH66" i="33"/>
  <c r="AH65" i="33"/>
  <c r="AH64" i="33"/>
  <c r="AH63" i="33"/>
  <c r="AH62" i="33"/>
  <c r="AJ62" i="33" s="1"/>
  <c r="AH61" i="33"/>
  <c r="AH60" i="33"/>
  <c r="AH59" i="33"/>
  <c r="AH58" i="33"/>
  <c r="AH57" i="33"/>
  <c r="AH56" i="33"/>
  <c r="AI38" i="33"/>
  <c r="AI37" i="33"/>
  <c r="AI36" i="33"/>
  <c r="AI35" i="33"/>
  <c r="AI34" i="33"/>
  <c r="AH46" i="33"/>
  <c r="AH45" i="33"/>
  <c r="AH44" i="33"/>
  <c r="AH43" i="33"/>
  <c r="AH42" i="33"/>
  <c r="AH41" i="33"/>
  <c r="AH40" i="33"/>
  <c r="AH39" i="33"/>
  <c r="AH38" i="33"/>
  <c r="AH37" i="33"/>
  <c r="AH36" i="33"/>
  <c r="AH35" i="33"/>
  <c r="AH34" i="33"/>
  <c r="AH33" i="33"/>
  <c r="AH32" i="33"/>
  <c r="AH31" i="33"/>
  <c r="AH30" i="33"/>
  <c r="AH29" i="33"/>
  <c r="AH28" i="33"/>
  <c r="AH27" i="33"/>
  <c r="AH26" i="33"/>
  <c r="AH25" i="33"/>
  <c r="AH24" i="33"/>
  <c r="AH23" i="33"/>
  <c r="AH22" i="33"/>
  <c r="AH21" i="33"/>
  <c r="AH20" i="33"/>
  <c r="AH19" i="33"/>
  <c r="AH18" i="33"/>
  <c r="AH17" i="33"/>
  <c r="AH16" i="33"/>
  <c r="AH15" i="33"/>
  <c r="AH14" i="33"/>
  <c r="AH13" i="33"/>
  <c r="AH12" i="33"/>
  <c r="AH11" i="33"/>
  <c r="AH10" i="33"/>
  <c r="AH9" i="33"/>
  <c r="AH8" i="33"/>
  <c r="AH7" i="33"/>
  <c r="AG47" i="33"/>
  <c r="AF47" i="33"/>
  <c r="AE47" i="33"/>
  <c r="AD47" i="33"/>
  <c r="AC47" i="33"/>
  <c r="AB47" i="33"/>
  <c r="AA47" i="33"/>
  <c r="Z47" i="33"/>
  <c r="Y47" i="33"/>
  <c r="X47" i="33"/>
  <c r="W47" i="33"/>
  <c r="V47" i="33"/>
  <c r="U47" i="33"/>
  <c r="T47" i="33"/>
  <c r="S47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C47" i="33"/>
  <c r="BX37" i="31"/>
  <c r="CA37" i="31" s="1"/>
  <c r="BW37" i="31"/>
  <c r="BV37" i="31"/>
  <c r="BX36" i="31"/>
  <c r="CA36" i="31" s="1"/>
  <c r="BW36" i="31"/>
  <c r="BZ36" i="31" s="1"/>
  <c r="BV36" i="31"/>
  <c r="BX35" i="31"/>
  <c r="CA35" i="31" s="1"/>
  <c r="BW35" i="31"/>
  <c r="BZ35" i="31" s="1"/>
  <c r="BV35" i="31"/>
  <c r="BY35" i="31" s="1"/>
  <c r="BX34" i="31"/>
  <c r="CA34" i="31" s="1"/>
  <c r="BW34" i="31"/>
  <c r="BZ34" i="31" s="1"/>
  <c r="BV34" i="31"/>
  <c r="BY34" i="31" s="1"/>
  <c r="BX33" i="31"/>
  <c r="CA33" i="31" s="1"/>
  <c r="BW33" i="31"/>
  <c r="BV33" i="31"/>
  <c r="BY33" i="31" s="1"/>
  <c r="BX32" i="31"/>
  <c r="CA32" i="31" s="1"/>
  <c r="BW32" i="31"/>
  <c r="BZ32" i="31" s="1"/>
  <c r="BV32" i="31"/>
  <c r="BX31" i="31"/>
  <c r="CA31" i="31" s="1"/>
  <c r="BW31" i="31"/>
  <c r="BZ31" i="31" s="1"/>
  <c r="BV31" i="31"/>
  <c r="BY31" i="31" s="1"/>
  <c r="BX30" i="31"/>
  <c r="CA30" i="31" s="1"/>
  <c r="BW30" i="31"/>
  <c r="BZ30" i="31" s="1"/>
  <c r="BV30" i="31"/>
  <c r="BY30" i="31" s="1"/>
  <c r="BX29" i="31"/>
  <c r="CA29" i="31" s="1"/>
  <c r="BW29" i="31"/>
  <c r="BV29" i="31"/>
  <c r="BY29" i="31" s="1"/>
  <c r="BX28" i="31"/>
  <c r="CA28" i="31" s="1"/>
  <c r="BW28" i="31"/>
  <c r="BZ28" i="31" s="1"/>
  <c r="BV28" i="31"/>
  <c r="BX27" i="31"/>
  <c r="CA27" i="31" s="1"/>
  <c r="BW27" i="31"/>
  <c r="BZ27" i="31" s="1"/>
  <c r="BV27" i="31"/>
  <c r="BY27" i="31" s="1"/>
  <c r="BX26" i="31"/>
  <c r="CA26" i="31" s="1"/>
  <c r="BW26" i="31"/>
  <c r="BZ26" i="31" s="1"/>
  <c r="BV26" i="31"/>
  <c r="BY26" i="31" s="1"/>
  <c r="BX25" i="31"/>
  <c r="CA25" i="31" s="1"/>
  <c r="BW25" i="31"/>
  <c r="BV25" i="31"/>
  <c r="BY25" i="31" s="1"/>
  <c r="BX24" i="31"/>
  <c r="CA24" i="31" s="1"/>
  <c r="BW24" i="31"/>
  <c r="BZ24" i="31" s="1"/>
  <c r="BV24" i="31"/>
  <c r="BX23" i="31"/>
  <c r="CA23" i="31" s="1"/>
  <c r="BW23" i="31"/>
  <c r="BZ23" i="31" s="1"/>
  <c r="BV23" i="31"/>
  <c r="BY23" i="31" s="1"/>
  <c r="BX22" i="31"/>
  <c r="CA22" i="31" s="1"/>
  <c r="BW22" i="31"/>
  <c r="BZ22" i="31" s="1"/>
  <c r="BV22" i="31"/>
  <c r="BY22" i="31" s="1"/>
  <c r="BX21" i="31"/>
  <c r="CA21" i="31" s="1"/>
  <c r="BW21" i="31"/>
  <c r="BV21" i="31"/>
  <c r="BX20" i="31"/>
  <c r="CA20" i="31" s="1"/>
  <c r="BW20" i="31"/>
  <c r="BZ20" i="31" s="1"/>
  <c r="BV20" i="31"/>
  <c r="BX19" i="31"/>
  <c r="CA19" i="31" s="1"/>
  <c r="BW19" i="31"/>
  <c r="BZ19" i="31" s="1"/>
  <c r="BV19" i="31"/>
  <c r="BY19" i="31" s="1"/>
  <c r="BX18" i="31"/>
  <c r="CA18" i="31" s="1"/>
  <c r="BW18" i="31"/>
  <c r="BZ18" i="31" s="1"/>
  <c r="BV18" i="31"/>
  <c r="BY18" i="31" s="1"/>
  <c r="BX17" i="31"/>
  <c r="CA17" i="31" s="1"/>
  <c r="BW17" i="31"/>
  <c r="BV17" i="31"/>
  <c r="BY17" i="31" s="1"/>
  <c r="BX16" i="31"/>
  <c r="CA16" i="31" s="1"/>
  <c r="BW16" i="31"/>
  <c r="BZ16" i="31" s="1"/>
  <c r="BV16" i="31"/>
  <c r="BX15" i="31"/>
  <c r="CA15" i="31" s="1"/>
  <c r="BW15" i="31"/>
  <c r="BZ15" i="31" s="1"/>
  <c r="BV15" i="31"/>
  <c r="BY15" i="31" s="1"/>
  <c r="BX14" i="31"/>
  <c r="CA14" i="31" s="1"/>
  <c r="BW14" i="31"/>
  <c r="BZ14" i="31" s="1"/>
  <c r="BV14" i="31"/>
  <c r="BY14" i="31" s="1"/>
  <c r="BX13" i="31"/>
  <c r="CA13" i="31" s="1"/>
  <c r="BW13" i="31"/>
  <c r="BV13" i="31"/>
  <c r="BY13" i="31" s="1"/>
  <c r="BX12" i="31"/>
  <c r="CA12" i="31" s="1"/>
  <c r="BW12" i="31"/>
  <c r="BZ12" i="31" s="1"/>
  <c r="BV12" i="31"/>
  <c r="BX11" i="31"/>
  <c r="CA11" i="31" s="1"/>
  <c r="BW11" i="31"/>
  <c r="BZ11" i="31" s="1"/>
  <c r="BV11" i="31"/>
  <c r="BY11" i="31" s="1"/>
  <c r="BX10" i="31"/>
  <c r="CA10" i="31" s="1"/>
  <c r="BW10" i="31"/>
  <c r="BZ10" i="31" s="1"/>
  <c r="BV10" i="31"/>
  <c r="BY10" i="31" s="1"/>
  <c r="BX9" i="31"/>
  <c r="CA9" i="31" s="1"/>
  <c r="BW9" i="31"/>
  <c r="BV9" i="31"/>
  <c r="BY9" i="31" s="1"/>
  <c r="BX8" i="31"/>
  <c r="CA8" i="31" s="1"/>
  <c r="BW8" i="31"/>
  <c r="BZ8" i="31" s="1"/>
  <c r="BV8" i="31"/>
  <c r="BX7" i="31"/>
  <c r="CA7" i="31" s="1"/>
  <c r="BW7" i="31"/>
  <c r="BZ7" i="31" s="1"/>
  <c r="BV7" i="31"/>
  <c r="BY7" i="31" s="1"/>
  <c r="BZ37" i="31"/>
  <c r="BY37" i="31"/>
  <c r="BY36" i="31"/>
  <c r="BZ33" i="31"/>
  <c r="BY32" i="31"/>
  <c r="BZ29" i="31"/>
  <c r="BY28" i="31"/>
  <c r="BZ25" i="31"/>
  <c r="BY24" i="31"/>
  <c r="BZ21" i="31"/>
  <c r="BY21" i="31"/>
  <c r="BY20" i="31"/>
  <c r="BZ17" i="31"/>
  <c r="BY16" i="31"/>
  <c r="BZ13" i="31"/>
  <c r="BY12" i="31"/>
  <c r="BZ9" i="31"/>
  <c r="BY8" i="31"/>
  <c r="BU37" i="31"/>
  <c r="BT37" i="31"/>
  <c r="BS37" i="31"/>
  <c r="BU36" i="31"/>
  <c r="BT36" i="31"/>
  <c r="BS36" i="31"/>
  <c r="BU35" i="31"/>
  <c r="BT35" i="31"/>
  <c r="BS35" i="31"/>
  <c r="BU34" i="31"/>
  <c r="BT34" i="31"/>
  <c r="BS34" i="31"/>
  <c r="BU33" i="31"/>
  <c r="BT33" i="31"/>
  <c r="BS33" i="31"/>
  <c r="BU32" i="31"/>
  <c r="BT32" i="31"/>
  <c r="BS32" i="31"/>
  <c r="BU31" i="31"/>
  <c r="BT31" i="31"/>
  <c r="BS31" i="31"/>
  <c r="BU30" i="31"/>
  <c r="BT30" i="31"/>
  <c r="BS30" i="31"/>
  <c r="BU29" i="31"/>
  <c r="BT29" i="31"/>
  <c r="BS29" i="31"/>
  <c r="BU28" i="31"/>
  <c r="BT28" i="31"/>
  <c r="BS28" i="31"/>
  <c r="BU27" i="31"/>
  <c r="BT27" i="31"/>
  <c r="BS27" i="31"/>
  <c r="BU26" i="31"/>
  <c r="BT26" i="31"/>
  <c r="BS26" i="31"/>
  <c r="BU25" i="31"/>
  <c r="BT25" i="31"/>
  <c r="BS25" i="31"/>
  <c r="BU24" i="31"/>
  <c r="BT24" i="31"/>
  <c r="BS24" i="31"/>
  <c r="BU23" i="31"/>
  <c r="BT23" i="31"/>
  <c r="BS23" i="31"/>
  <c r="BU22" i="31"/>
  <c r="BT22" i="31"/>
  <c r="BS22" i="31"/>
  <c r="BU21" i="31"/>
  <c r="BT21" i="31"/>
  <c r="BS21" i="31"/>
  <c r="BU20" i="31"/>
  <c r="BT20" i="31"/>
  <c r="BS20" i="31"/>
  <c r="BU19" i="31"/>
  <c r="BT19" i="31"/>
  <c r="BS19" i="31"/>
  <c r="BU18" i="31"/>
  <c r="BT18" i="31"/>
  <c r="BS18" i="31"/>
  <c r="BU17" i="31"/>
  <c r="BT17" i="31"/>
  <c r="BS17" i="31"/>
  <c r="BU16" i="31"/>
  <c r="BT16" i="31"/>
  <c r="BS16" i="31"/>
  <c r="BU15" i="31"/>
  <c r="BT15" i="31"/>
  <c r="BS15" i="31"/>
  <c r="BU14" i="31"/>
  <c r="BT14" i="31"/>
  <c r="BS14" i="31"/>
  <c r="BU13" i="31"/>
  <c r="BT13" i="31"/>
  <c r="BS13" i="31"/>
  <c r="BU12" i="31"/>
  <c r="BT12" i="31"/>
  <c r="BS12" i="31"/>
  <c r="BU11" i="31"/>
  <c r="BT11" i="31"/>
  <c r="BS11" i="31"/>
  <c r="BU10" i="31"/>
  <c r="BT10" i="31"/>
  <c r="BS10" i="31"/>
  <c r="BU9" i="31"/>
  <c r="BT9" i="31"/>
  <c r="BS9" i="31"/>
  <c r="BU8" i="31"/>
  <c r="BT8" i="31"/>
  <c r="BS8" i="31"/>
  <c r="BU7" i="31"/>
  <c r="BT7" i="31"/>
  <c r="BS7" i="31"/>
  <c r="BR38" i="31"/>
  <c r="BQ38" i="31"/>
  <c r="BP38" i="31"/>
  <c r="BO37" i="31"/>
  <c r="BN37" i="31"/>
  <c r="BM37" i="31"/>
  <c r="BO36" i="31"/>
  <c r="BN36" i="31"/>
  <c r="BM36" i="31"/>
  <c r="BO35" i="31"/>
  <c r="BN35" i="31"/>
  <c r="BM35" i="31"/>
  <c r="BO34" i="31"/>
  <c r="BN34" i="31"/>
  <c r="BM34" i="31"/>
  <c r="BO33" i="31"/>
  <c r="BN33" i="31"/>
  <c r="BM33" i="31"/>
  <c r="BO32" i="31"/>
  <c r="BN32" i="31"/>
  <c r="BM32" i="31"/>
  <c r="BO31" i="31"/>
  <c r="BN31" i="31"/>
  <c r="BM31" i="31"/>
  <c r="BO30" i="31"/>
  <c r="BN30" i="31"/>
  <c r="BM30" i="31"/>
  <c r="BO29" i="31"/>
  <c r="BN29" i="31"/>
  <c r="BM29" i="31"/>
  <c r="BO28" i="31"/>
  <c r="BN28" i="31"/>
  <c r="BM28" i="31"/>
  <c r="BO27" i="31"/>
  <c r="BN27" i="31"/>
  <c r="BM27" i="31"/>
  <c r="BO26" i="31"/>
  <c r="BN26" i="31"/>
  <c r="BM26" i="31"/>
  <c r="BO25" i="31"/>
  <c r="BN25" i="31"/>
  <c r="BM25" i="31"/>
  <c r="BO24" i="31"/>
  <c r="BN24" i="31"/>
  <c r="BM24" i="31"/>
  <c r="BO23" i="31"/>
  <c r="BN23" i="31"/>
  <c r="BM23" i="31"/>
  <c r="BO22" i="31"/>
  <c r="BN22" i="31"/>
  <c r="BM22" i="31"/>
  <c r="BO21" i="31"/>
  <c r="BN21" i="31"/>
  <c r="BM21" i="31"/>
  <c r="BO20" i="31"/>
  <c r="BN20" i="31"/>
  <c r="BM20" i="31"/>
  <c r="BO19" i="31"/>
  <c r="BN19" i="31"/>
  <c r="BM19" i="31"/>
  <c r="BO18" i="31"/>
  <c r="BN18" i="31"/>
  <c r="BM18" i="31"/>
  <c r="BO17" i="31"/>
  <c r="BN17" i="31"/>
  <c r="BM17" i="31"/>
  <c r="BO16" i="31"/>
  <c r="BN16" i="31"/>
  <c r="BM16" i="31"/>
  <c r="BO15" i="31"/>
  <c r="BN15" i="31"/>
  <c r="BM15" i="31"/>
  <c r="BO14" i="31"/>
  <c r="BN14" i="31"/>
  <c r="BM14" i="31"/>
  <c r="BO13" i="31"/>
  <c r="BN13" i="31"/>
  <c r="BM13" i="31"/>
  <c r="BO12" i="31"/>
  <c r="BN12" i="31"/>
  <c r="BM12" i="31"/>
  <c r="BO11" i="31"/>
  <c r="BN11" i="31"/>
  <c r="BM11" i="31"/>
  <c r="BO10" i="31"/>
  <c r="BN10" i="31"/>
  <c r="BM10" i="31"/>
  <c r="BO9" i="31"/>
  <c r="BN9" i="31"/>
  <c r="BM9" i="31"/>
  <c r="BO8" i="31"/>
  <c r="BN8" i="31"/>
  <c r="BM8" i="31"/>
  <c r="BO7" i="31"/>
  <c r="BN7" i="31"/>
  <c r="BM7" i="31"/>
  <c r="BL38" i="31"/>
  <c r="BK38" i="31"/>
  <c r="BJ38" i="31"/>
  <c r="BI37" i="31"/>
  <c r="BH37" i="31"/>
  <c r="BG37" i="31"/>
  <c r="BI36" i="31"/>
  <c r="BH36" i="31"/>
  <c r="BG36" i="31"/>
  <c r="BI35" i="31"/>
  <c r="BH35" i="31"/>
  <c r="BG35" i="31"/>
  <c r="BI34" i="31"/>
  <c r="BH34" i="31"/>
  <c r="BG34" i="31"/>
  <c r="BI33" i="31"/>
  <c r="BH33" i="31"/>
  <c r="BG33" i="31"/>
  <c r="BI32" i="31"/>
  <c r="BH32" i="31"/>
  <c r="BG32" i="31"/>
  <c r="BI31" i="31"/>
  <c r="BH31" i="31"/>
  <c r="BG31" i="31"/>
  <c r="BI30" i="31"/>
  <c r="BH30" i="31"/>
  <c r="BG30" i="31"/>
  <c r="BI29" i="31"/>
  <c r="BH29" i="31"/>
  <c r="BG29" i="31"/>
  <c r="BI28" i="31"/>
  <c r="BH28" i="31"/>
  <c r="BG28" i="31"/>
  <c r="BI27" i="31"/>
  <c r="BH27" i="31"/>
  <c r="BG27" i="31"/>
  <c r="BI26" i="31"/>
  <c r="BH26" i="31"/>
  <c r="BG26" i="31"/>
  <c r="BI25" i="31"/>
  <c r="BH25" i="31"/>
  <c r="BG25" i="31"/>
  <c r="BI24" i="31"/>
  <c r="BH24" i="31"/>
  <c r="BG24" i="31"/>
  <c r="BI23" i="31"/>
  <c r="BH23" i="31"/>
  <c r="BG23" i="31"/>
  <c r="BI22" i="31"/>
  <c r="BH22" i="31"/>
  <c r="BG22" i="31"/>
  <c r="BI21" i="31"/>
  <c r="BH21" i="31"/>
  <c r="BG21" i="31"/>
  <c r="BI20" i="31"/>
  <c r="BH20" i="31"/>
  <c r="BG20" i="31"/>
  <c r="BI19" i="31"/>
  <c r="BH19" i="31"/>
  <c r="BG19" i="31"/>
  <c r="BI18" i="31"/>
  <c r="BH18" i="31"/>
  <c r="BG18" i="31"/>
  <c r="BI17" i="31"/>
  <c r="BH17" i="31"/>
  <c r="BG17" i="31"/>
  <c r="BI16" i="31"/>
  <c r="BH16" i="31"/>
  <c r="BG16" i="31"/>
  <c r="BI15" i="31"/>
  <c r="BH15" i="31"/>
  <c r="BG15" i="31"/>
  <c r="BI14" i="31"/>
  <c r="BH14" i="31"/>
  <c r="BG14" i="31"/>
  <c r="BI13" i="31"/>
  <c r="BH13" i="31"/>
  <c r="BG13" i="31"/>
  <c r="BI12" i="31"/>
  <c r="BH12" i="31"/>
  <c r="BG12" i="31"/>
  <c r="BI11" i="31"/>
  <c r="BH11" i="31"/>
  <c r="BG11" i="31"/>
  <c r="BI10" i="31"/>
  <c r="BH10" i="31"/>
  <c r="BG10" i="31"/>
  <c r="BI9" i="31"/>
  <c r="BH9" i="31"/>
  <c r="BG9" i="31"/>
  <c r="BI8" i="31"/>
  <c r="BH8" i="31"/>
  <c r="BG8" i="31"/>
  <c r="BI7" i="31"/>
  <c r="BH7" i="31"/>
  <c r="BG7" i="31"/>
  <c r="BF38" i="31"/>
  <c r="BE38" i="31"/>
  <c r="BD38" i="31"/>
  <c r="BC37" i="31"/>
  <c r="BB37" i="31"/>
  <c r="BA37" i="31"/>
  <c r="BC36" i="31"/>
  <c r="BB36" i="31"/>
  <c r="BA36" i="31"/>
  <c r="BC35" i="31"/>
  <c r="BB35" i="31"/>
  <c r="BA35" i="31"/>
  <c r="BC34" i="31"/>
  <c r="BB34" i="31"/>
  <c r="BA34" i="31"/>
  <c r="BC33" i="31"/>
  <c r="BB33" i="31"/>
  <c r="BA33" i="31"/>
  <c r="BC32" i="31"/>
  <c r="BB32" i="31"/>
  <c r="BA32" i="31"/>
  <c r="BC31" i="31"/>
  <c r="BB31" i="31"/>
  <c r="BA31" i="31"/>
  <c r="BC30" i="31"/>
  <c r="BB30" i="31"/>
  <c r="BA30" i="31"/>
  <c r="BC29" i="31"/>
  <c r="BB29" i="31"/>
  <c r="BA29" i="31"/>
  <c r="BC28" i="31"/>
  <c r="BB28" i="31"/>
  <c r="BA28" i="31"/>
  <c r="BC27" i="31"/>
  <c r="BB27" i="31"/>
  <c r="BA27" i="31"/>
  <c r="BC26" i="31"/>
  <c r="BB26" i="31"/>
  <c r="BA26" i="31"/>
  <c r="BC25" i="31"/>
  <c r="BB25" i="31"/>
  <c r="BA25" i="31"/>
  <c r="BC24" i="31"/>
  <c r="BB24" i="31"/>
  <c r="BA24" i="31"/>
  <c r="BC23" i="31"/>
  <c r="BB23" i="31"/>
  <c r="BA23" i="31"/>
  <c r="BC22" i="31"/>
  <c r="BB22" i="31"/>
  <c r="BA22" i="31"/>
  <c r="BC21" i="31"/>
  <c r="BB21" i="31"/>
  <c r="BA21" i="31"/>
  <c r="BC20" i="31"/>
  <c r="BB20" i="31"/>
  <c r="BA20" i="31"/>
  <c r="BC19" i="31"/>
  <c r="BB19" i="31"/>
  <c r="BA19" i="31"/>
  <c r="BC18" i="31"/>
  <c r="BB18" i="31"/>
  <c r="BA18" i="31"/>
  <c r="BC17" i="31"/>
  <c r="BB17" i="31"/>
  <c r="BA17" i="31"/>
  <c r="BC16" i="31"/>
  <c r="BB16" i="31"/>
  <c r="BA16" i="31"/>
  <c r="BC15" i="31"/>
  <c r="BB15" i="31"/>
  <c r="BA15" i="31"/>
  <c r="BC14" i="31"/>
  <c r="BB14" i="31"/>
  <c r="BA14" i="31"/>
  <c r="BC13" i="31"/>
  <c r="BB13" i="31"/>
  <c r="BA13" i="31"/>
  <c r="BC12" i="31"/>
  <c r="BB12" i="31"/>
  <c r="BA12" i="31"/>
  <c r="BC11" i="31"/>
  <c r="BB11" i="31"/>
  <c r="BA11" i="31"/>
  <c r="BC10" i="31"/>
  <c r="BB10" i="31"/>
  <c r="BA10" i="31"/>
  <c r="BC9" i="31"/>
  <c r="BB9" i="31"/>
  <c r="BA9" i="31"/>
  <c r="BC8" i="31"/>
  <c r="BB8" i="31"/>
  <c r="BA8" i="31"/>
  <c r="BC7" i="31"/>
  <c r="BB7" i="31"/>
  <c r="BA7" i="31"/>
  <c r="AZ38" i="31"/>
  <c r="AY38" i="31"/>
  <c r="AX38" i="31"/>
  <c r="AW37" i="31"/>
  <c r="AV37" i="31"/>
  <c r="AU37" i="31"/>
  <c r="AW36" i="31"/>
  <c r="AV36" i="31"/>
  <c r="AU36" i="31"/>
  <c r="AW35" i="31"/>
  <c r="AV35" i="31"/>
  <c r="AU35" i="31"/>
  <c r="AW34" i="31"/>
  <c r="AV34" i="31"/>
  <c r="AU34" i="31"/>
  <c r="AW33" i="31"/>
  <c r="AV33" i="31"/>
  <c r="AU33" i="31"/>
  <c r="AW32" i="31"/>
  <c r="AV32" i="31"/>
  <c r="AU32" i="31"/>
  <c r="AW31" i="31"/>
  <c r="AV31" i="31"/>
  <c r="AU31" i="31"/>
  <c r="AW30" i="31"/>
  <c r="AV30" i="31"/>
  <c r="AU30" i="31"/>
  <c r="AW29" i="31"/>
  <c r="AV29" i="31"/>
  <c r="AU29" i="31"/>
  <c r="AW28" i="31"/>
  <c r="AV28" i="31"/>
  <c r="AU28" i="31"/>
  <c r="AW27" i="31"/>
  <c r="AV27" i="31"/>
  <c r="AU27" i="31"/>
  <c r="AW26" i="31"/>
  <c r="AV26" i="31"/>
  <c r="AU26" i="31"/>
  <c r="AW25" i="31"/>
  <c r="AV25" i="31"/>
  <c r="AU25" i="31"/>
  <c r="AW24" i="31"/>
  <c r="AV24" i="31"/>
  <c r="AU24" i="31"/>
  <c r="AW23" i="31"/>
  <c r="AV23" i="31"/>
  <c r="AU23" i="31"/>
  <c r="AW22" i="31"/>
  <c r="AV22" i="31"/>
  <c r="AU22" i="31"/>
  <c r="AW21" i="31"/>
  <c r="AV21" i="31"/>
  <c r="AU21" i="31"/>
  <c r="AW20" i="31"/>
  <c r="AV20" i="31"/>
  <c r="AU20" i="31"/>
  <c r="AW19" i="31"/>
  <c r="AV19" i="31"/>
  <c r="AU19" i="31"/>
  <c r="AW18" i="31"/>
  <c r="AV18" i="31"/>
  <c r="AU18" i="31"/>
  <c r="AW17" i="31"/>
  <c r="AV17" i="31"/>
  <c r="AU17" i="31"/>
  <c r="AW16" i="31"/>
  <c r="AV16" i="31"/>
  <c r="AU16" i="31"/>
  <c r="AW15" i="31"/>
  <c r="AV15" i="31"/>
  <c r="AU15" i="31"/>
  <c r="AW14" i="31"/>
  <c r="AV14" i="31"/>
  <c r="AU14" i="31"/>
  <c r="AW13" i="31"/>
  <c r="AV13" i="31"/>
  <c r="AU13" i="31"/>
  <c r="AW12" i="31"/>
  <c r="AV12" i="31"/>
  <c r="AU12" i="31"/>
  <c r="AW11" i="31"/>
  <c r="AV11" i="31"/>
  <c r="AU11" i="31"/>
  <c r="AW10" i="31"/>
  <c r="AV10" i="31"/>
  <c r="AU10" i="31"/>
  <c r="AW9" i="31"/>
  <c r="AV9" i="31"/>
  <c r="AU9" i="31"/>
  <c r="AW8" i="31"/>
  <c r="AV8" i="31"/>
  <c r="AU8" i="31"/>
  <c r="AW7" i="31"/>
  <c r="AV7" i="31"/>
  <c r="AU7" i="31"/>
  <c r="AT38" i="31"/>
  <c r="AS38" i="31"/>
  <c r="AR38" i="31"/>
  <c r="AQ37" i="31"/>
  <c r="AP37" i="31"/>
  <c r="AO37" i="31"/>
  <c r="AQ36" i="31"/>
  <c r="AP36" i="31"/>
  <c r="AO36" i="31"/>
  <c r="AQ35" i="31"/>
  <c r="AP35" i="31"/>
  <c r="AO35" i="31"/>
  <c r="AQ34" i="31"/>
  <c r="AP34" i="31"/>
  <c r="AO34" i="31"/>
  <c r="AQ33" i="31"/>
  <c r="AP33" i="31"/>
  <c r="AO33" i="31"/>
  <c r="AQ32" i="31"/>
  <c r="AP32" i="31"/>
  <c r="AO32" i="31"/>
  <c r="AQ31" i="31"/>
  <c r="AP31" i="31"/>
  <c r="AO31" i="31"/>
  <c r="AQ30" i="31"/>
  <c r="AP30" i="31"/>
  <c r="AO30" i="31"/>
  <c r="AQ29" i="31"/>
  <c r="AP29" i="31"/>
  <c r="AO29" i="31"/>
  <c r="AQ28" i="31"/>
  <c r="AP28" i="31"/>
  <c r="AO28" i="31"/>
  <c r="AQ27" i="31"/>
  <c r="AP27" i="31"/>
  <c r="AO27" i="31"/>
  <c r="AQ26" i="31"/>
  <c r="AP26" i="31"/>
  <c r="AO26" i="31"/>
  <c r="AQ25" i="31"/>
  <c r="AP25" i="31"/>
  <c r="AO25" i="31"/>
  <c r="AQ24" i="31"/>
  <c r="AP24" i="31"/>
  <c r="AO24" i="31"/>
  <c r="AQ23" i="31"/>
  <c r="AP23" i="31"/>
  <c r="AO23" i="31"/>
  <c r="AQ22" i="31"/>
  <c r="AP22" i="31"/>
  <c r="AO22" i="31"/>
  <c r="AQ21" i="31"/>
  <c r="AP21" i="31"/>
  <c r="AO21" i="31"/>
  <c r="AQ20" i="31"/>
  <c r="AP20" i="31"/>
  <c r="AO20" i="31"/>
  <c r="AQ19" i="31"/>
  <c r="AP19" i="31"/>
  <c r="AO19" i="31"/>
  <c r="AQ18" i="31"/>
  <c r="AP18" i="31"/>
  <c r="AO18" i="31"/>
  <c r="AQ17" i="31"/>
  <c r="AP17" i="31"/>
  <c r="AO17" i="31"/>
  <c r="AQ16" i="31"/>
  <c r="AP16" i="31"/>
  <c r="AO16" i="31"/>
  <c r="AQ15" i="31"/>
  <c r="AP15" i="31"/>
  <c r="AO15" i="31"/>
  <c r="AQ14" i="31"/>
  <c r="AP14" i="31"/>
  <c r="AO14" i="31"/>
  <c r="AQ13" i="31"/>
  <c r="AP13" i="31"/>
  <c r="AO13" i="31"/>
  <c r="AQ12" i="31"/>
  <c r="AP12" i="31"/>
  <c r="AO12" i="31"/>
  <c r="AQ11" i="31"/>
  <c r="AP11" i="31"/>
  <c r="AO11" i="31"/>
  <c r="AQ10" i="31"/>
  <c r="AP10" i="31"/>
  <c r="AO10" i="31"/>
  <c r="AQ9" i="31"/>
  <c r="AP9" i="31"/>
  <c r="AO9" i="31"/>
  <c r="AQ8" i="31"/>
  <c r="AP8" i="31"/>
  <c r="AO8" i="31"/>
  <c r="AQ7" i="31"/>
  <c r="AP7" i="31"/>
  <c r="AO7" i="31"/>
  <c r="AN38" i="31"/>
  <c r="AM38" i="31"/>
  <c r="AL38" i="31"/>
  <c r="AK37" i="31"/>
  <c r="AJ37" i="31"/>
  <c r="AI37" i="31"/>
  <c r="AK36" i="31"/>
  <c r="AJ36" i="31"/>
  <c r="AI36" i="31"/>
  <c r="AK35" i="31"/>
  <c r="AJ35" i="31"/>
  <c r="AI35" i="31"/>
  <c r="AK34" i="31"/>
  <c r="AJ34" i="31"/>
  <c r="AI34" i="31"/>
  <c r="AK33" i="31"/>
  <c r="AJ33" i="31"/>
  <c r="AI33" i="31"/>
  <c r="AK32" i="31"/>
  <c r="AJ32" i="31"/>
  <c r="AI32" i="31"/>
  <c r="AK31" i="31"/>
  <c r="AJ31" i="31"/>
  <c r="AI31" i="31"/>
  <c r="AK30" i="31"/>
  <c r="AJ30" i="31"/>
  <c r="AI30" i="31"/>
  <c r="AK29" i="31"/>
  <c r="AJ29" i="31"/>
  <c r="AI29" i="31"/>
  <c r="AK28" i="31"/>
  <c r="AJ28" i="31"/>
  <c r="AI28" i="31"/>
  <c r="AK27" i="31"/>
  <c r="AJ27" i="31"/>
  <c r="AI27" i="31"/>
  <c r="AK26" i="31"/>
  <c r="AJ26" i="31"/>
  <c r="AI26" i="31"/>
  <c r="AK25" i="31"/>
  <c r="AJ25" i="31"/>
  <c r="AI25" i="31"/>
  <c r="AK24" i="31"/>
  <c r="AJ24" i="31"/>
  <c r="AI24" i="31"/>
  <c r="AK23" i="31"/>
  <c r="AJ23" i="31"/>
  <c r="AI23" i="31"/>
  <c r="AK22" i="31"/>
  <c r="AJ22" i="31"/>
  <c r="AI22" i="31"/>
  <c r="AK21" i="31"/>
  <c r="AJ21" i="31"/>
  <c r="AI21" i="31"/>
  <c r="AK20" i="31"/>
  <c r="AJ20" i="31"/>
  <c r="AI20" i="31"/>
  <c r="AK19" i="31"/>
  <c r="AJ19" i="31"/>
  <c r="AI19" i="31"/>
  <c r="AK18" i="31"/>
  <c r="AJ18" i="31"/>
  <c r="AI18" i="31"/>
  <c r="AK17" i="31"/>
  <c r="AJ17" i="31"/>
  <c r="AI17" i="31"/>
  <c r="AK16" i="31"/>
  <c r="AJ16" i="31"/>
  <c r="AI16" i="31"/>
  <c r="AK15" i="31"/>
  <c r="AJ15" i="31"/>
  <c r="AI15" i="31"/>
  <c r="AK14" i="31"/>
  <c r="AJ14" i="31"/>
  <c r="AI14" i="31"/>
  <c r="AK13" i="31"/>
  <c r="AJ13" i="31"/>
  <c r="AI13" i="31"/>
  <c r="AK12" i="31"/>
  <c r="AJ12" i="31"/>
  <c r="AI12" i="31"/>
  <c r="AK11" i="31"/>
  <c r="AJ11" i="31"/>
  <c r="AI11" i="31"/>
  <c r="AK10" i="31"/>
  <c r="AJ10" i="31"/>
  <c r="AI10" i="31"/>
  <c r="AK9" i="31"/>
  <c r="AJ9" i="31"/>
  <c r="AI9" i="31"/>
  <c r="AK8" i="31"/>
  <c r="AJ8" i="31"/>
  <c r="AI8" i="31"/>
  <c r="AK7" i="31"/>
  <c r="AJ7" i="31"/>
  <c r="AI7" i="31"/>
  <c r="AH38" i="31"/>
  <c r="AG38" i="31"/>
  <c r="AF38" i="31"/>
  <c r="AE37" i="31"/>
  <c r="AD37" i="31"/>
  <c r="AC37" i="31"/>
  <c r="AE36" i="31"/>
  <c r="AD36" i="31"/>
  <c r="AC36" i="31"/>
  <c r="AE35" i="31"/>
  <c r="AD35" i="31"/>
  <c r="AC35" i="31"/>
  <c r="AE34" i="31"/>
  <c r="AD34" i="31"/>
  <c r="AC34" i="31"/>
  <c r="AE33" i="31"/>
  <c r="AD33" i="31"/>
  <c r="AC33" i="31"/>
  <c r="AE32" i="31"/>
  <c r="AD32" i="31"/>
  <c r="AC32" i="31"/>
  <c r="AE31" i="31"/>
  <c r="AD31" i="31"/>
  <c r="AC31" i="31"/>
  <c r="AE30" i="31"/>
  <c r="AD30" i="31"/>
  <c r="AC30" i="31"/>
  <c r="AE29" i="31"/>
  <c r="AD29" i="31"/>
  <c r="AC29" i="31"/>
  <c r="AE28" i="31"/>
  <c r="AD28" i="31"/>
  <c r="AC28" i="31"/>
  <c r="AE27" i="31"/>
  <c r="AD27" i="31"/>
  <c r="AC27" i="31"/>
  <c r="AE26" i="31"/>
  <c r="AD26" i="31"/>
  <c r="AC26" i="31"/>
  <c r="AE25" i="31"/>
  <c r="AD25" i="31"/>
  <c r="AC25" i="31"/>
  <c r="AE24" i="31"/>
  <c r="AD24" i="31"/>
  <c r="AC24" i="31"/>
  <c r="AE23" i="31"/>
  <c r="AD23" i="31"/>
  <c r="AC23" i="31"/>
  <c r="AE22" i="31"/>
  <c r="AD22" i="31"/>
  <c r="AC22" i="31"/>
  <c r="AE21" i="31"/>
  <c r="AD21" i="31"/>
  <c r="AC21" i="31"/>
  <c r="AE20" i="31"/>
  <c r="AD20" i="31"/>
  <c r="AC20" i="31"/>
  <c r="AE19" i="31"/>
  <c r="AD19" i="31"/>
  <c r="AC19" i="31"/>
  <c r="AE18" i="31"/>
  <c r="AD18" i="31"/>
  <c r="AC18" i="31"/>
  <c r="AE17" i="31"/>
  <c r="AD17" i="31"/>
  <c r="AC17" i="31"/>
  <c r="AE16" i="31"/>
  <c r="AD16" i="31"/>
  <c r="AC16" i="31"/>
  <c r="AE15" i="31"/>
  <c r="AD15" i="31"/>
  <c r="AC15" i="31"/>
  <c r="AE14" i="31"/>
  <c r="AD14" i="31"/>
  <c r="AC14" i="31"/>
  <c r="AE13" i="31"/>
  <c r="AD13" i="31"/>
  <c r="AC13" i="31"/>
  <c r="AE12" i="31"/>
  <c r="AD12" i="31"/>
  <c r="AC12" i="31"/>
  <c r="AE11" i="31"/>
  <c r="AD11" i="31"/>
  <c r="AC11" i="31"/>
  <c r="AE10" i="31"/>
  <c r="AD10" i="31"/>
  <c r="AC10" i="31"/>
  <c r="AE9" i="31"/>
  <c r="AD9" i="31"/>
  <c r="AC9" i="31"/>
  <c r="AE8" i="31"/>
  <c r="AD8" i="31"/>
  <c r="AC8" i="31"/>
  <c r="AE7" i="31"/>
  <c r="AD7" i="31"/>
  <c r="AC7" i="31"/>
  <c r="AB38" i="31"/>
  <c r="AA38" i="31"/>
  <c r="Z38" i="31"/>
  <c r="Y37" i="31"/>
  <c r="X37" i="31"/>
  <c r="W37" i="31"/>
  <c r="Y36" i="31"/>
  <c r="X36" i="31"/>
  <c r="W36" i="31"/>
  <c r="Y35" i="31"/>
  <c r="X35" i="31"/>
  <c r="W35" i="31"/>
  <c r="Y34" i="31"/>
  <c r="X34" i="31"/>
  <c r="W34" i="31"/>
  <c r="Y33" i="31"/>
  <c r="X33" i="31"/>
  <c r="W33" i="31"/>
  <c r="Y32" i="31"/>
  <c r="X32" i="31"/>
  <c r="W32" i="31"/>
  <c r="Y31" i="31"/>
  <c r="X31" i="31"/>
  <c r="W31" i="31"/>
  <c r="X30" i="31"/>
  <c r="W30" i="31"/>
  <c r="Y29" i="31"/>
  <c r="X29" i="31"/>
  <c r="W29" i="31"/>
  <c r="Y28" i="31"/>
  <c r="X28" i="31"/>
  <c r="W28" i="31"/>
  <c r="Y27" i="31"/>
  <c r="X27" i="31"/>
  <c r="W27" i="31"/>
  <c r="Y26" i="31"/>
  <c r="X26" i="31"/>
  <c r="W26" i="31"/>
  <c r="Y25" i="31"/>
  <c r="X25" i="31"/>
  <c r="W25" i="31"/>
  <c r="Y24" i="31"/>
  <c r="X24" i="31"/>
  <c r="W24" i="31"/>
  <c r="Y23" i="31"/>
  <c r="X23" i="31"/>
  <c r="W23" i="31"/>
  <c r="Y22" i="31"/>
  <c r="X22" i="31"/>
  <c r="W22" i="31"/>
  <c r="Y21" i="31"/>
  <c r="X21" i="31"/>
  <c r="W21" i="31"/>
  <c r="Y20" i="31"/>
  <c r="X20" i="31"/>
  <c r="W20" i="31"/>
  <c r="Y19" i="31"/>
  <c r="X19" i="31"/>
  <c r="W19" i="31"/>
  <c r="Y18" i="31"/>
  <c r="X18" i="31"/>
  <c r="W18" i="31"/>
  <c r="Y17" i="31"/>
  <c r="X17" i="31"/>
  <c r="W17" i="31"/>
  <c r="Y16" i="31"/>
  <c r="X16" i="31"/>
  <c r="W16" i="31"/>
  <c r="Y15" i="31"/>
  <c r="X15" i="31"/>
  <c r="W15" i="31"/>
  <c r="Y14" i="31"/>
  <c r="X14" i="31"/>
  <c r="W14" i="31"/>
  <c r="Y13" i="31"/>
  <c r="X13" i="31"/>
  <c r="W13" i="31"/>
  <c r="Y12" i="31"/>
  <c r="X12" i="31"/>
  <c r="W12" i="31"/>
  <c r="Y11" i="31"/>
  <c r="X11" i="31"/>
  <c r="W11" i="31"/>
  <c r="Y10" i="31"/>
  <c r="X10" i="31"/>
  <c r="W10" i="31"/>
  <c r="Y9" i="31"/>
  <c r="X9" i="31"/>
  <c r="W9" i="31"/>
  <c r="Y8" i="31"/>
  <c r="X8" i="31"/>
  <c r="W8" i="31"/>
  <c r="Y7" i="31"/>
  <c r="X7" i="31"/>
  <c r="W7" i="31"/>
  <c r="V38" i="31"/>
  <c r="U38" i="31"/>
  <c r="T38" i="31"/>
  <c r="S37" i="31"/>
  <c r="R37" i="31"/>
  <c r="Q37" i="31"/>
  <c r="S36" i="31"/>
  <c r="R36" i="31"/>
  <c r="Q36" i="31"/>
  <c r="S35" i="31"/>
  <c r="R35" i="31"/>
  <c r="Q35" i="31"/>
  <c r="S34" i="31"/>
  <c r="R34" i="31"/>
  <c r="Q34" i="31"/>
  <c r="S33" i="31"/>
  <c r="R33" i="31"/>
  <c r="Q33" i="31"/>
  <c r="S32" i="31"/>
  <c r="R32" i="31"/>
  <c r="Q32" i="31"/>
  <c r="S31" i="31"/>
  <c r="R31" i="31"/>
  <c r="Q31" i="31"/>
  <c r="S30" i="31"/>
  <c r="R30" i="31"/>
  <c r="Q30" i="31"/>
  <c r="S29" i="31"/>
  <c r="R29" i="31"/>
  <c r="Q29" i="31"/>
  <c r="S28" i="31"/>
  <c r="R28" i="31"/>
  <c r="Q28" i="31"/>
  <c r="S27" i="31"/>
  <c r="R27" i="31"/>
  <c r="Q27" i="31"/>
  <c r="S26" i="31"/>
  <c r="R26" i="31"/>
  <c r="Q26" i="31"/>
  <c r="S25" i="31"/>
  <c r="R25" i="31"/>
  <c r="Q25" i="31"/>
  <c r="S24" i="31"/>
  <c r="R24" i="31"/>
  <c r="Q24" i="31"/>
  <c r="S23" i="31"/>
  <c r="R23" i="31"/>
  <c r="Q23" i="31"/>
  <c r="S22" i="31"/>
  <c r="R22" i="31"/>
  <c r="Q22" i="31"/>
  <c r="S21" i="31"/>
  <c r="R21" i="31"/>
  <c r="Q21" i="31"/>
  <c r="S20" i="31"/>
  <c r="R20" i="31"/>
  <c r="Q20" i="31"/>
  <c r="S19" i="31"/>
  <c r="R19" i="31"/>
  <c r="Q19" i="31"/>
  <c r="S18" i="31"/>
  <c r="R18" i="31"/>
  <c r="Q18" i="31"/>
  <c r="S17" i="31"/>
  <c r="R17" i="31"/>
  <c r="Q17" i="31"/>
  <c r="S16" i="31"/>
  <c r="R16" i="31"/>
  <c r="Q16" i="31"/>
  <c r="S15" i="31"/>
  <c r="R15" i="31"/>
  <c r="Q15" i="31"/>
  <c r="S14" i="31"/>
  <c r="R14" i="31"/>
  <c r="Q14" i="31"/>
  <c r="S13" i="31"/>
  <c r="R13" i="31"/>
  <c r="Q13" i="31"/>
  <c r="S12" i="31"/>
  <c r="R12" i="31"/>
  <c r="Q12" i="31"/>
  <c r="S11" i="31"/>
  <c r="R11" i="31"/>
  <c r="Q11" i="31"/>
  <c r="S10" i="31"/>
  <c r="R10" i="31"/>
  <c r="Q10" i="31"/>
  <c r="S9" i="31"/>
  <c r="R9" i="31"/>
  <c r="Q9" i="31"/>
  <c r="S8" i="31"/>
  <c r="R8" i="31"/>
  <c r="Q8" i="31"/>
  <c r="S7" i="31"/>
  <c r="R7" i="31"/>
  <c r="Q7" i="31"/>
  <c r="P38" i="31"/>
  <c r="O38" i="31"/>
  <c r="N38" i="31"/>
  <c r="M37" i="31"/>
  <c r="L37" i="31"/>
  <c r="K37" i="31"/>
  <c r="M36" i="31"/>
  <c r="L36" i="31"/>
  <c r="K36" i="31"/>
  <c r="M35" i="31"/>
  <c r="L35" i="31"/>
  <c r="K35" i="31"/>
  <c r="M34" i="31"/>
  <c r="L34" i="31"/>
  <c r="K34" i="31"/>
  <c r="M33" i="31"/>
  <c r="L33" i="31"/>
  <c r="K33" i="31"/>
  <c r="M32" i="31"/>
  <c r="L32" i="31"/>
  <c r="K32" i="31"/>
  <c r="M31" i="31"/>
  <c r="L31" i="31"/>
  <c r="K31" i="31"/>
  <c r="M30" i="31"/>
  <c r="L30" i="31"/>
  <c r="K30" i="31"/>
  <c r="M29" i="31"/>
  <c r="L29" i="31"/>
  <c r="K29" i="31"/>
  <c r="M28" i="31"/>
  <c r="L28" i="31"/>
  <c r="K28" i="31"/>
  <c r="M27" i="31"/>
  <c r="L27" i="31"/>
  <c r="K27" i="31"/>
  <c r="M26" i="31"/>
  <c r="L26" i="31"/>
  <c r="K26" i="31"/>
  <c r="M25" i="31"/>
  <c r="L25" i="31"/>
  <c r="K25" i="31"/>
  <c r="M24" i="31"/>
  <c r="L24" i="31"/>
  <c r="K24" i="31"/>
  <c r="M23" i="31"/>
  <c r="L23" i="31"/>
  <c r="K23" i="31"/>
  <c r="M22" i="31"/>
  <c r="L22" i="31"/>
  <c r="K22" i="31"/>
  <c r="M21" i="31"/>
  <c r="L21" i="31"/>
  <c r="K21" i="31"/>
  <c r="M20" i="31"/>
  <c r="L20" i="31"/>
  <c r="K20" i="31"/>
  <c r="M19" i="31"/>
  <c r="L19" i="31"/>
  <c r="K19" i="31"/>
  <c r="M18" i="31"/>
  <c r="L18" i="31"/>
  <c r="K18" i="31"/>
  <c r="M17" i="31"/>
  <c r="L17" i="31"/>
  <c r="K17" i="31"/>
  <c r="M16" i="31"/>
  <c r="L16" i="31"/>
  <c r="K16" i="31"/>
  <c r="M15" i="31"/>
  <c r="L15" i="31"/>
  <c r="K15" i="31"/>
  <c r="M14" i="31"/>
  <c r="L14" i="31"/>
  <c r="K14" i="31"/>
  <c r="M13" i="31"/>
  <c r="L13" i="31"/>
  <c r="K13" i="31"/>
  <c r="M12" i="31"/>
  <c r="L12" i="31"/>
  <c r="K12" i="31"/>
  <c r="M11" i="31"/>
  <c r="L11" i="31"/>
  <c r="K11" i="31"/>
  <c r="M10" i="31"/>
  <c r="L10" i="31"/>
  <c r="K10" i="31"/>
  <c r="M9" i="31"/>
  <c r="L9" i="31"/>
  <c r="K9" i="31"/>
  <c r="M8" i="31"/>
  <c r="L8" i="31"/>
  <c r="K8" i="31"/>
  <c r="M7" i="31"/>
  <c r="L7" i="31"/>
  <c r="K7" i="31"/>
  <c r="J38" i="31"/>
  <c r="I38" i="31"/>
  <c r="H38" i="31"/>
  <c r="D38" i="31"/>
  <c r="C38" i="31"/>
  <c r="B38" i="31"/>
  <c r="G37" i="31"/>
  <c r="F37" i="31"/>
  <c r="E37" i="31"/>
  <c r="G36" i="31"/>
  <c r="F36" i="31"/>
  <c r="E36" i="31"/>
  <c r="G35" i="31"/>
  <c r="F35" i="31"/>
  <c r="E35" i="31"/>
  <c r="G34" i="31"/>
  <c r="F34" i="31"/>
  <c r="E34" i="31"/>
  <c r="G33" i="31"/>
  <c r="F33" i="31"/>
  <c r="E33" i="31"/>
  <c r="G32" i="31"/>
  <c r="F32" i="31"/>
  <c r="E32" i="31"/>
  <c r="G31" i="31"/>
  <c r="F31" i="31"/>
  <c r="E31" i="31"/>
  <c r="G30" i="31"/>
  <c r="F30" i="31"/>
  <c r="E30" i="31"/>
  <c r="G29" i="31"/>
  <c r="F29" i="31"/>
  <c r="E29" i="31"/>
  <c r="G28" i="31"/>
  <c r="F28" i="31"/>
  <c r="E28" i="31"/>
  <c r="G27" i="31"/>
  <c r="F27" i="31"/>
  <c r="E27" i="31"/>
  <c r="G26" i="31"/>
  <c r="F26" i="31"/>
  <c r="E26" i="31"/>
  <c r="G25" i="31"/>
  <c r="F25" i="31"/>
  <c r="E25" i="31"/>
  <c r="G24" i="31"/>
  <c r="F24" i="31"/>
  <c r="E24" i="31"/>
  <c r="G23" i="31"/>
  <c r="F23" i="31"/>
  <c r="E23" i="31"/>
  <c r="G22" i="31"/>
  <c r="F22" i="31"/>
  <c r="E22" i="31"/>
  <c r="G21" i="31"/>
  <c r="F21" i="31"/>
  <c r="E21" i="31"/>
  <c r="G20" i="31"/>
  <c r="F20" i="31"/>
  <c r="E20" i="31"/>
  <c r="G19" i="31"/>
  <c r="F19" i="31"/>
  <c r="E19" i="31"/>
  <c r="G18" i="31"/>
  <c r="F18" i="31"/>
  <c r="E18" i="31"/>
  <c r="G17" i="31"/>
  <c r="F17" i="31"/>
  <c r="E17" i="31"/>
  <c r="G16" i="31"/>
  <c r="F16" i="31"/>
  <c r="E16" i="31"/>
  <c r="G15" i="31"/>
  <c r="F15" i="31"/>
  <c r="E15" i="31"/>
  <c r="G14" i="31"/>
  <c r="F14" i="31"/>
  <c r="E14" i="31"/>
  <c r="G13" i="31"/>
  <c r="F13" i="31"/>
  <c r="E13" i="31"/>
  <c r="G12" i="31"/>
  <c r="F12" i="31"/>
  <c r="E12" i="31"/>
  <c r="G11" i="31"/>
  <c r="F11" i="31"/>
  <c r="E11" i="31"/>
  <c r="G10" i="31"/>
  <c r="F10" i="31"/>
  <c r="E10" i="31"/>
  <c r="G9" i="31"/>
  <c r="F9" i="31"/>
  <c r="E9" i="31"/>
  <c r="G8" i="31"/>
  <c r="F8" i="31"/>
  <c r="E8" i="31"/>
  <c r="G7" i="31"/>
  <c r="F7" i="31"/>
  <c r="E7" i="31"/>
  <c r="AJ63" i="33" l="1"/>
  <c r="AJ95" i="33"/>
  <c r="AJ111" i="33"/>
  <c r="AJ119" i="33"/>
  <c r="AJ135" i="33"/>
  <c r="AJ143" i="33"/>
  <c r="AJ263" i="33"/>
  <c r="AH351" i="33"/>
  <c r="AJ315" i="33"/>
  <c r="AJ387" i="33"/>
  <c r="AJ571" i="33"/>
  <c r="AJ583" i="33"/>
  <c r="AJ603" i="33"/>
  <c r="AJ228" i="33"/>
  <c r="AJ232" i="33"/>
  <c r="AJ244" i="33"/>
  <c r="AJ248" i="33"/>
  <c r="AJ328" i="33"/>
  <c r="AJ372" i="33"/>
  <c r="AJ480" i="33"/>
  <c r="AJ568" i="33"/>
  <c r="AJ572" i="33"/>
  <c r="AJ576" i="33"/>
  <c r="AI166" i="7"/>
  <c r="AI172" i="7" s="1"/>
  <c r="AI168" i="5"/>
  <c r="AI174" i="5" s="1"/>
  <c r="AJ146" i="33"/>
  <c r="X38" i="31"/>
  <c r="AJ133" i="33"/>
  <c r="AJ141" i="33"/>
  <c r="AJ145" i="33"/>
  <c r="AJ161" i="33"/>
  <c r="AJ169" i="33"/>
  <c r="AJ173" i="33"/>
  <c r="AJ189" i="33"/>
  <c r="AJ197" i="33"/>
  <c r="AJ245" i="33"/>
  <c r="AJ269" i="33"/>
  <c r="AJ273" i="33"/>
  <c r="AJ317" i="33"/>
  <c r="AJ325" i="33"/>
  <c r="AJ333" i="33"/>
  <c r="AJ341" i="33"/>
  <c r="AJ365" i="33"/>
  <c r="AJ369" i="33"/>
  <c r="AJ385" i="33"/>
  <c r="AJ389" i="33"/>
  <c r="AJ397" i="33"/>
  <c r="AJ401" i="33"/>
  <c r="AJ477" i="33"/>
  <c r="AJ569" i="33"/>
  <c r="AJ581" i="33"/>
  <c r="AJ585" i="33"/>
  <c r="AJ597" i="33"/>
  <c r="AJ601" i="33"/>
  <c r="AI166" i="6"/>
  <c r="AI172" i="6" s="1"/>
  <c r="AJ393" i="33"/>
  <c r="AI166" i="8"/>
  <c r="AI172" i="8" s="1"/>
  <c r="AJ364" i="33"/>
  <c r="AJ278" i="33"/>
  <c r="F184" i="14"/>
  <c r="F190" i="14"/>
  <c r="F194" i="14"/>
  <c r="F196" i="14"/>
  <c r="F198" i="14"/>
  <c r="F202" i="14"/>
  <c r="AJ137" i="33"/>
  <c r="AJ134" i="33"/>
  <c r="AJ66" i="33"/>
  <c r="AJ420" i="33"/>
  <c r="AJ381" i="33"/>
  <c r="AJ377" i="33"/>
  <c r="AJ373" i="33"/>
  <c r="AJ327" i="33"/>
  <c r="AJ181" i="33"/>
  <c r="AJ177" i="33"/>
  <c r="AI166" i="13"/>
  <c r="AI172" i="13" s="1"/>
  <c r="AJ64" i="33"/>
  <c r="AJ58" i="33"/>
  <c r="F182" i="14"/>
  <c r="F185" i="8"/>
  <c r="AJ165" i="33"/>
  <c r="AI17" i="7"/>
  <c r="AJ14" i="7" s="1"/>
  <c r="AI49" i="7"/>
  <c r="AJ46" i="7" s="1"/>
  <c r="AI61" i="7"/>
  <c r="AJ58" i="7" s="1"/>
  <c r="AI167" i="9"/>
  <c r="AI173" i="9" s="1"/>
  <c r="AI168" i="9"/>
  <c r="AI174" i="9" s="1"/>
  <c r="AJ267" i="33"/>
  <c r="AI167" i="10"/>
  <c r="AI173" i="10" s="1"/>
  <c r="AI167" i="12"/>
  <c r="AI173" i="12" s="1"/>
  <c r="AI168" i="12"/>
  <c r="AI174" i="12" s="1"/>
  <c r="AI166" i="12"/>
  <c r="AI172" i="12" s="1"/>
  <c r="AI167" i="14"/>
  <c r="AI173" i="14" s="1"/>
  <c r="AJ90" i="33"/>
  <c r="F174" i="9"/>
  <c r="G183" i="9" s="1"/>
  <c r="F9" i="24" s="1"/>
  <c r="AJ82" i="33"/>
  <c r="AJ86" i="33"/>
  <c r="AJ88" i="33"/>
  <c r="AJ94" i="33"/>
  <c r="AJ65" i="33"/>
  <c r="AJ67" i="33"/>
  <c r="AJ69" i="33"/>
  <c r="AJ71" i="33"/>
  <c r="AJ75" i="33"/>
  <c r="AJ77" i="33"/>
  <c r="AJ79" i="33"/>
  <c r="AJ81" i="33"/>
  <c r="AJ83" i="33"/>
  <c r="AJ85" i="33"/>
  <c r="AJ87" i="33"/>
  <c r="AJ89" i="33"/>
  <c r="AJ91" i="33"/>
  <c r="AJ93" i="33"/>
  <c r="AJ213" i="33"/>
  <c r="AJ215" i="33"/>
  <c r="AJ221" i="33"/>
  <c r="AJ229" i="33"/>
  <c r="AJ233" i="33"/>
  <c r="AJ237" i="33"/>
  <c r="AJ239" i="33"/>
  <c r="AJ241" i="33"/>
  <c r="AJ348" i="33"/>
  <c r="AJ350" i="33"/>
  <c r="AJ418" i="33"/>
  <c r="AH504" i="33"/>
  <c r="AJ495" i="33"/>
  <c r="AJ499" i="33"/>
  <c r="AJ503" i="33"/>
  <c r="AJ515" i="33"/>
  <c r="AJ519" i="33"/>
  <c r="AJ551" i="33"/>
  <c r="AJ580" i="33"/>
  <c r="AJ584" i="33"/>
  <c r="AJ588" i="33"/>
  <c r="AJ592" i="33"/>
  <c r="AJ596" i="33"/>
  <c r="AJ600" i="33"/>
  <c r="AJ604" i="33"/>
  <c r="AI168" i="14"/>
  <c r="AI174" i="14" s="1"/>
  <c r="F206" i="14"/>
  <c r="F210" i="14"/>
  <c r="AI69" i="7"/>
  <c r="AJ66" i="7" s="1"/>
  <c r="AI77" i="7"/>
  <c r="AJ74" i="7" s="1"/>
  <c r="AI85" i="7"/>
  <c r="AJ82" i="7" s="1"/>
  <c r="AI93" i="7"/>
  <c r="AJ90" i="7" s="1"/>
  <c r="AI101" i="7"/>
  <c r="AJ98" i="7" s="1"/>
  <c r="AI109" i="7"/>
  <c r="AJ106" i="7" s="1"/>
  <c r="AI117" i="7"/>
  <c r="AJ114" i="7" s="1"/>
  <c r="AI125" i="7"/>
  <c r="AJ122" i="7" s="1"/>
  <c r="AI133" i="7"/>
  <c r="AJ130" i="7" s="1"/>
  <c r="D186" i="9"/>
  <c r="D186" i="10"/>
  <c r="D186" i="11"/>
  <c r="F186" i="14"/>
  <c r="AI97" i="33"/>
  <c r="AJ464" i="33"/>
  <c r="AH96" i="33"/>
  <c r="AH453" i="33"/>
  <c r="AJ243" i="33"/>
  <c r="AJ247" i="33"/>
  <c r="AJ293" i="33"/>
  <c r="AJ297" i="33"/>
  <c r="AJ432" i="33"/>
  <c r="AJ448" i="33"/>
  <c r="AJ523" i="33"/>
  <c r="AJ531" i="33"/>
  <c r="AJ539" i="33"/>
  <c r="AJ543" i="33"/>
  <c r="AJ547" i="33"/>
  <c r="AJ573" i="33"/>
  <c r="AJ577" i="33"/>
  <c r="AJ589" i="33"/>
  <c r="AJ593" i="33"/>
  <c r="AJ605" i="33"/>
  <c r="K172" i="14"/>
  <c r="D188" i="14" s="1"/>
  <c r="O172" i="14"/>
  <c r="D192" i="14" s="1"/>
  <c r="W172" i="14"/>
  <c r="D200" i="14" s="1"/>
  <c r="F200" i="14" s="1"/>
  <c r="AA172" i="14"/>
  <c r="D204" i="14" s="1"/>
  <c r="C30" i="19" s="1"/>
  <c r="AE172" i="14"/>
  <c r="D208" i="14" s="1"/>
  <c r="C34" i="19" s="1"/>
  <c r="D173" i="14"/>
  <c r="E181" i="14" s="1"/>
  <c r="D7" i="19" s="1"/>
  <c r="F173" i="14"/>
  <c r="E183" i="14" s="1"/>
  <c r="D9" i="19" s="1"/>
  <c r="J173" i="14"/>
  <c r="E187" i="14" s="1"/>
  <c r="N173" i="14"/>
  <c r="E191" i="14" s="1"/>
  <c r="F191" i="14" s="1"/>
  <c r="P173" i="14"/>
  <c r="E193" i="14" s="1"/>
  <c r="F193" i="14" s="1"/>
  <c r="R173" i="14"/>
  <c r="E195" i="14" s="1"/>
  <c r="F195" i="14" s="1"/>
  <c r="T173" i="14"/>
  <c r="E197" i="14" s="1"/>
  <c r="D23" i="19" s="1"/>
  <c r="V173" i="14"/>
  <c r="E199" i="14" s="1"/>
  <c r="D25" i="19" s="1"/>
  <c r="Z173" i="14"/>
  <c r="E203" i="14" s="1"/>
  <c r="D29" i="19" s="1"/>
  <c r="AD173" i="14"/>
  <c r="E207" i="14" s="1"/>
  <c r="F207" i="14" s="1"/>
  <c r="AF173" i="14"/>
  <c r="E209" i="14" s="1"/>
  <c r="F209" i="14" s="1"/>
  <c r="AH173" i="14"/>
  <c r="E211" i="14" s="1"/>
  <c r="F211" i="14" s="1"/>
  <c r="K174" i="14"/>
  <c r="G188" i="14" s="1"/>
  <c r="F14" i="19" s="1"/>
  <c r="O174" i="14"/>
  <c r="G192" i="14" s="1"/>
  <c r="F18" i="19" s="1"/>
  <c r="AA174" i="14"/>
  <c r="G204" i="14" s="1"/>
  <c r="F30" i="19" s="1"/>
  <c r="AE174" i="14"/>
  <c r="G208" i="14" s="1"/>
  <c r="F34" i="19" s="1"/>
  <c r="D181" i="13"/>
  <c r="C7" i="20" s="1"/>
  <c r="F172" i="13"/>
  <c r="D183" i="13" s="1"/>
  <c r="C9" i="20" s="1"/>
  <c r="H172" i="13"/>
  <c r="D185" i="13" s="1"/>
  <c r="C11" i="20" s="1"/>
  <c r="J172" i="13"/>
  <c r="D187" i="13" s="1"/>
  <c r="L172" i="13"/>
  <c r="D189" i="13" s="1"/>
  <c r="N172" i="13"/>
  <c r="D191" i="13" s="1"/>
  <c r="C17" i="20" s="1"/>
  <c r="P172" i="13"/>
  <c r="D193" i="13" s="1"/>
  <c r="Z172" i="13"/>
  <c r="D203" i="13" s="1"/>
  <c r="C29" i="20" s="1"/>
  <c r="AB172" i="13"/>
  <c r="D205" i="13" s="1"/>
  <c r="AD172" i="13"/>
  <c r="D207" i="13" s="1"/>
  <c r="C33" i="20" s="1"/>
  <c r="AF172" i="13"/>
  <c r="D209" i="13" s="1"/>
  <c r="G169" i="13"/>
  <c r="G173" i="13"/>
  <c r="E184" i="13" s="1"/>
  <c r="O173" i="13"/>
  <c r="E192" i="13" s="1"/>
  <c r="D18" i="20" s="1"/>
  <c r="S173" i="13"/>
  <c r="E196" i="13" s="1"/>
  <c r="D22" i="20" s="1"/>
  <c r="AE173" i="13"/>
  <c r="E208" i="13" s="1"/>
  <c r="D34" i="20" s="1"/>
  <c r="D174" i="13"/>
  <c r="G181" i="13" s="1"/>
  <c r="F7" i="20" s="1"/>
  <c r="H174" i="13"/>
  <c r="G185" i="13" s="1"/>
  <c r="F11" i="20" s="1"/>
  <c r="J174" i="13"/>
  <c r="G187" i="13" s="1"/>
  <c r="F13" i="20" s="1"/>
  <c r="L174" i="13"/>
  <c r="G189" i="13" s="1"/>
  <c r="F15" i="20" s="1"/>
  <c r="N174" i="13"/>
  <c r="G191" i="13" s="1"/>
  <c r="F17" i="20" s="1"/>
  <c r="P174" i="13"/>
  <c r="G193" i="13" s="1"/>
  <c r="F19" i="20" s="1"/>
  <c r="T174" i="13"/>
  <c r="G197" i="13" s="1"/>
  <c r="F23" i="20" s="1"/>
  <c r="X174" i="13"/>
  <c r="G201" i="13" s="1"/>
  <c r="F27" i="20" s="1"/>
  <c r="Z174" i="13"/>
  <c r="G203" i="13" s="1"/>
  <c r="F29" i="20" s="1"/>
  <c r="AB174" i="13"/>
  <c r="G205" i="13" s="1"/>
  <c r="F31" i="20" s="1"/>
  <c r="AD174" i="13"/>
  <c r="G207" i="13" s="1"/>
  <c r="F33" i="20" s="1"/>
  <c r="AF174" i="13"/>
  <c r="G209" i="13" s="1"/>
  <c r="F35" i="20" s="1"/>
  <c r="E172" i="12"/>
  <c r="D182" i="12" s="1"/>
  <c r="C8" i="21" s="1"/>
  <c r="I172" i="12"/>
  <c r="M172" i="12"/>
  <c r="D190" i="12" s="1"/>
  <c r="C16" i="21" s="1"/>
  <c r="Q172" i="12"/>
  <c r="D194" i="12" s="1"/>
  <c r="C20" i="21" s="1"/>
  <c r="U172" i="12"/>
  <c r="D198" i="12" s="1"/>
  <c r="C24" i="21" s="1"/>
  <c r="Y172" i="12"/>
  <c r="D202" i="12" s="1"/>
  <c r="C28" i="21" s="1"/>
  <c r="AC172" i="12"/>
  <c r="D206" i="12" s="1"/>
  <c r="C32" i="21" s="1"/>
  <c r="AG172" i="12"/>
  <c r="D210" i="12" s="1"/>
  <c r="C36" i="21" s="1"/>
  <c r="D173" i="12"/>
  <c r="E181" i="12" s="1"/>
  <c r="D7" i="21" s="1"/>
  <c r="F173" i="12"/>
  <c r="E183" i="12" s="1"/>
  <c r="D9" i="21" s="1"/>
  <c r="H173" i="12"/>
  <c r="E185" i="12" s="1"/>
  <c r="D11" i="21" s="1"/>
  <c r="J173" i="12"/>
  <c r="E187" i="12" s="1"/>
  <c r="D13" i="21" s="1"/>
  <c r="L173" i="12"/>
  <c r="E189" i="12" s="1"/>
  <c r="D15" i="21" s="1"/>
  <c r="N173" i="12"/>
  <c r="E191" i="12" s="1"/>
  <c r="D17" i="21" s="1"/>
  <c r="P173" i="12"/>
  <c r="E193" i="12" s="1"/>
  <c r="D19" i="21" s="1"/>
  <c r="R173" i="12"/>
  <c r="E195" i="12" s="1"/>
  <c r="D21" i="21" s="1"/>
  <c r="T173" i="12"/>
  <c r="E197" i="12" s="1"/>
  <c r="D23" i="21" s="1"/>
  <c r="V173" i="12"/>
  <c r="E199" i="12" s="1"/>
  <c r="D25" i="21" s="1"/>
  <c r="X173" i="12"/>
  <c r="E201" i="12" s="1"/>
  <c r="D27" i="21" s="1"/>
  <c r="Z173" i="12"/>
  <c r="E203" i="12" s="1"/>
  <c r="D29" i="21" s="1"/>
  <c r="AB173" i="12"/>
  <c r="E205" i="12" s="1"/>
  <c r="D31" i="21" s="1"/>
  <c r="AD173" i="12"/>
  <c r="E207" i="12" s="1"/>
  <c r="D33" i="21" s="1"/>
  <c r="AF173" i="12"/>
  <c r="E209" i="12" s="1"/>
  <c r="D35" i="21" s="1"/>
  <c r="AH173" i="12"/>
  <c r="E211" i="12" s="1"/>
  <c r="D37" i="21" s="1"/>
  <c r="G172" i="11"/>
  <c r="D184" i="11" s="1"/>
  <c r="C10" i="22" s="1"/>
  <c r="K172" i="11"/>
  <c r="D188" i="11" s="1"/>
  <c r="C14" i="22" s="1"/>
  <c r="O172" i="11"/>
  <c r="D192" i="11" s="1"/>
  <c r="C18" i="22" s="1"/>
  <c r="W172" i="11"/>
  <c r="D200" i="11" s="1"/>
  <c r="C26" i="22" s="1"/>
  <c r="AA172" i="11"/>
  <c r="D204" i="11" s="1"/>
  <c r="C30" i="22" s="1"/>
  <c r="AE172" i="11"/>
  <c r="D208" i="11" s="1"/>
  <c r="C34" i="22" s="1"/>
  <c r="D173" i="11"/>
  <c r="E181" i="11" s="1"/>
  <c r="D7" i="22" s="1"/>
  <c r="F173" i="11"/>
  <c r="E183" i="11" s="1"/>
  <c r="D9" i="22" s="1"/>
  <c r="J173" i="11"/>
  <c r="E187" i="11" s="1"/>
  <c r="D13" i="22" s="1"/>
  <c r="N173" i="11"/>
  <c r="E191" i="11" s="1"/>
  <c r="D17" i="22" s="1"/>
  <c r="P173" i="11"/>
  <c r="E193" i="11" s="1"/>
  <c r="D19" i="22" s="1"/>
  <c r="R173" i="11"/>
  <c r="E195" i="11" s="1"/>
  <c r="D21" i="22" s="1"/>
  <c r="T173" i="11"/>
  <c r="E197" i="11" s="1"/>
  <c r="D23" i="22" s="1"/>
  <c r="V173" i="11"/>
  <c r="E199" i="11" s="1"/>
  <c r="D25" i="22" s="1"/>
  <c r="Z173" i="11"/>
  <c r="E203" i="11" s="1"/>
  <c r="D29" i="22" s="1"/>
  <c r="AD173" i="11"/>
  <c r="E207" i="11" s="1"/>
  <c r="D33" i="22" s="1"/>
  <c r="AH173" i="11"/>
  <c r="E211" i="11" s="1"/>
  <c r="D37" i="22" s="1"/>
  <c r="AI166" i="10"/>
  <c r="AI172" i="10" s="1"/>
  <c r="AI168" i="10"/>
  <c r="AI174" i="10" s="1"/>
  <c r="O170" i="10"/>
  <c r="O172" i="10"/>
  <c r="D192" i="10" s="1"/>
  <c r="D173" i="10"/>
  <c r="E181" i="10" s="1"/>
  <c r="D7" i="23" s="1"/>
  <c r="F173" i="10"/>
  <c r="E183" i="10" s="1"/>
  <c r="D9" i="23" s="1"/>
  <c r="H173" i="10"/>
  <c r="E185" i="10" s="1"/>
  <c r="D11" i="23" s="1"/>
  <c r="L173" i="10"/>
  <c r="E189" i="10" s="1"/>
  <c r="D15" i="23" s="1"/>
  <c r="N173" i="10"/>
  <c r="E191" i="10" s="1"/>
  <c r="D17" i="23" s="1"/>
  <c r="P173" i="10"/>
  <c r="E193" i="10" s="1"/>
  <c r="D19" i="23" s="1"/>
  <c r="T173" i="10"/>
  <c r="E197" i="10" s="1"/>
  <c r="D23" i="23" s="1"/>
  <c r="X173" i="10"/>
  <c r="E201" i="10" s="1"/>
  <c r="D27" i="23" s="1"/>
  <c r="AB173" i="10"/>
  <c r="E205" i="10" s="1"/>
  <c r="D31" i="23" s="1"/>
  <c r="AD173" i="10"/>
  <c r="E207" i="10" s="1"/>
  <c r="D33" i="23" s="1"/>
  <c r="AF173" i="10"/>
  <c r="E209" i="10" s="1"/>
  <c r="D35" i="23" s="1"/>
  <c r="D183" i="9"/>
  <c r="C9" i="24" s="1"/>
  <c r="H172" i="9"/>
  <c r="D185" i="9" s="1"/>
  <c r="C11" i="24" s="1"/>
  <c r="N172" i="9"/>
  <c r="D191" i="9" s="1"/>
  <c r="C17" i="24" s="1"/>
  <c r="P172" i="9"/>
  <c r="D193" i="9" s="1"/>
  <c r="C19" i="24" s="1"/>
  <c r="T172" i="9"/>
  <c r="D197" i="9" s="1"/>
  <c r="C23" i="24" s="1"/>
  <c r="X172" i="9"/>
  <c r="D201" i="9" s="1"/>
  <c r="C27" i="24" s="1"/>
  <c r="AB172" i="9"/>
  <c r="D205" i="9" s="1"/>
  <c r="C31" i="24" s="1"/>
  <c r="AF172" i="9"/>
  <c r="D209" i="9" s="1"/>
  <c r="C35" i="24" s="1"/>
  <c r="D174" i="9"/>
  <c r="G181" i="9" s="1"/>
  <c r="F7" i="24" s="1"/>
  <c r="H174" i="9"/>
  <c r="G185" i="9" s="1"/>
  <c r="F11" i="24" s="1"/>
  <c r="P174" i="9"/>
  <c r="G193" i="9" s="1"/>
  <c r="F19" i="24" s="1"/>
  <c r="X174" i="9"/>
  <c r="G201" i="9" s="1"/>
  <c r="F27" i="24" s="1"/>
  <c r="AF174" i="9"/>
  <c r="G209" i="9" s="1"/>
  <c r="F35" i="24" s="1"/>
  <c r="AI167" i="8"/>
  <c r="E172" i="8"/>
  <c r="D182" i="8" s="1"/>
  <c r="C8" i="25" s="1"/>
  <c r="G172" i="8"/>
  <c r="D184" i="8" s="1"/>
  <c r="C10" i="25" s="1"/>
  <c r="I172" i="8"/>
  <c r="D186" i="8" s="1"/>
  <c r="C12" i="25" s="1"/>
  <c r="K172" i="8"/>
  <c r="D188" i="8" s="1"/>
  <c r="C14" i="25" s="1"/>
  <c r="O172" i="8"/>
  <c r="D192" i="8" s="1"/>
  <c r="C18" i="25" s="1"/>
  <c r="D196" i="8"/>
  <c r="C22" i="25" s="1"/>
  <c r="S172" i="8"/>
  <c r="U170" i="8"/>
  <c r="U172" i="8"/>
  <c r="D198" i="8" s="1"/>
  <c r="D200" i="8"/>
  <c r="C26" i="25" s="1"/>
  <c r="W172" i="8"/>
  <c r="AA172" i="8"/>
  <c r="D204" i="8" s="1"/>
  <c r="C30" i="25" s="1"/>
  <c r="AE172" i="8"/>
  <c r="D208" i="8" s="1"/>
  <c r="C34" i="25" s="1"/>
  <c r="D173" i="8"/>
  <c r="E181" i="8" s="1"/>
  <c r="D7" i="25" s="1"/>
  <c r="F173" i="8"/>
  <c r="E183" i="8" s="1"/>
  <c r="D9" i="25" s="1"/>
  <c r="J173" i="8"/>
  <c r="E187" i="8" s="1"/>
  <c r="L173" i="8"/>
  <c r="E189" i="8" s="1"/>
  <c r="D15" i="25" s="1"/>
  <c r="N173" i="8"/>
  <c r="E191" i="8" s="1"/>
  <c r="D17" i="25" s="1"/>
  <c r="R173" i="8"/>
  <c r="E195" i="8" s="1"/>
  <c r="D21" i="25" s="1"/>
  <c r="T173" i="8"/>
  <c r="E197" i="8" s="1"/>
  <c r="D23" i="25" s="1"/>
  <c r="V173" i="8"/>
  <c r="E199" i="8" s="1"/>
  <c r="D25" i="25" s="1"/>
  <c r="Z173" i="8"/>
  <c r="E203" i="8" s="1"/>
  <c r="D29" i="25" s="1"/>
  <c r="AD173" i="8"/>
  <c r="E207" i="8" s="1"/>
  <c r="D33" i="25" s="1"/>
  <c r="AH173" i="8"/>
  <c r="E211" i="8" s="1"/>
  <c r="D37" i="25" s="1"/>
  <c r="AI13" i="7"/>
  <c r="AJ10" i="7" s="1"/>
  <c r="AI45" i="7"/>
  <c r="AJ42" i="7" s="1"/>
  <c r="E172" i="7"/>
  <c r="D182" i="7" s="1"/>
  <c r="C8" i="26" s="1"/>
  <c r="G172" i="7"/>
  <c r="D184" i="7" s="1"/>
  <c r="C10" i="26" s="1"/>
  <c r="I172" i="7"/>
  <c r="D186" i="7" s="1"/>
  <c r="C12" i="26" s="1"/>
  <c r="K172" i="7"/>
  <c r="D188" i="7" s="1"/>
  <c r="C14" i="26" s="1"/>
  <c r="M172" i="7"/>
  <c r="D190" i="7" s="1"/>
  <c r="C16" i="26" s="1"/>
  <c r="O172" i="7"/>
  <c r="D192" i="7" s="1"/>
  <c r="C18" i="26" s="1"/>
  <c r="Q172" i="7"/>
  <c r="D194" i="7" s="1"/>
  <c r="C20" i="26" s="1"/>
  <c r="U172" i="7"/>
  <c r="D198" i="7" s="1"/>
  <c r="C24" i="26" s="1"/>
  <c r="W172" i="7"/>
  <c r="D200" i="7" s="1"/>
  <c r="C26" i="26" s="1"/>
  <c r="Y172" i="7"/>
  <c r="D202" i="7" s="1"/>
  <c r="C28" i="26" s="1"/>
  <c r="AA172" i="7"/>
  <c r="D204" i="7" s="1"/>
  <c r="C30" i="26" s="1"/>
  <c r="AC172" i="7"/>
  <c r="D206" i="7" s="1"/>
  <c r="C32" i="26" s="1"/>
  <c r="AE172" i="7"/>
  <c r="D208" i="7" s="1"/>
  <c r="C34" i="26" s="1"/>
  <c r="AG172" i="7"/>
  <c r="D210" i="7" s="1"/>
  <c r="C36" i="26" s="1"/>
  <c r="D173" i="7"/>
  <c r="E181" i="7" s="1"/>
  <c r="D7" i="26" s="1"/>
  <c r="F173" i="7"/>
  <c r="E183" i="7" s="1"/>
  <c r="D9" i="26" s="1"/>
  <c r="H173" i="7"/>
  <c r="E185" i="7" s="1"/>
  <c r="D11" i="26" s="1"/>
  <c r="J173" i="7"/>
  <c r="E187" i="7" s="1"/>
  <c r="D13" i="26" s="1"/>
  <c r="L173" i="7"/>
  <c r="E189" i="7" s="1"/>
  <c r="D15" i="26" s="1"/>
  <c r="N173" i="7"/>
  <c r="E191" i="7" s="1"/>
  <c r="D17" i="26" s="1"/>
  <c r="P173" i="7"/>
  <c r="E193" i="7" s="1"/>
  <c r="D19" i="26" s="1"/>
  <c r="R173" i="7"/>
  <c r="E195" i="7" s="1"/>
  <c r="D21" i="26" s="1"/>
  <c r="T173" i="7"/>
  <c r="E197" i="7" s="1"/>
  <c r="D23" i="26" s="1"/>
  <c r="V173" i="7"/>
  <c r="E199" i="7" s="1"/>
  <c r="D25" i="26" s="1"/>
  <c r="X173" i="7"/>
  <c r="E201" i="7" s="1"/>
  <c r="D27" i="26" s="1"/>
  <c r="Z173" i="7"/>
  <c r="E203" i="7" s="1"/>
  <c r="D29" i="26" s="1"/>
  <c r="AB173" i="7"/>
  <c r="E205" i="7" s="1"/>
  <c r="D31" i="26" s="1"/>
  <c r="AD173" i="7"/>
  <c r="E207" i="7" s="1"/>
  <c r="D33" i="26" s="1"/>
  <c r="AF173" i="7"/>
  <c r="E209" i="7" s="1"/>
  <c r="D35" i="26" s="1"/>
  <c r="AH173" i="7"/>
  <c r="E211" i="7" s="1"/>
  <c r="D37" i="26" s="1"/>
  <c r="G184" i="7"/>
  <c r="F10" i="26" s="1"/>
  <c r="G174" i="7"/>
  <c r="G192" i="7"/>
  <c r="F18" i="26" s="1"/>
  <c r="O174" i="7"/>
  <c r="G200" i="7"/>
  <c r="F26" i="26" s="1"/>
  <c r="W174" i="7"/>
  <c r="G208" i="7"/>
  <c r="F34" i="26" s="1"/>
  <c r="AE174" i="7"/>
  <c r="AI17" i="6"/>
  <c r="AJ14" i="6" s="1"/>
  <c r="AI21" i="6"/>
  <c r="AJ18" i="6" s="1"/>
  <c r="AI33" i="6"/>
  <c r="AJ30" i="6" s="1"/>
  <c r="AI37" i="6"/>
  <c r="AJ34" i="6" s="1"/>
  <c r="AI49" i="6"/>
  <c r="AJ46" i="6" s="1"/>
  <c r="AI53" i="6"/>
  <c r="AJ50" i="6" s="1"/>
  <c r="AI65" i="6"/>
  <c r="AJ62" i="6" s="1"/>
  <c r="AI69" i="6"/>
  <c r="AJ66" i="6" s="1"/>
  <c r="AI81" i="6"/>
  <c r="AJ78" i="6" s="1"/>
  <c r="AI85" i="6"/>
  <c r="AJ82" i="6" s="1"/>
  <c r="AI97" i="6"/>
  <c r="AJ94" i="6" s="1"/>
  <c r="AI101" i="6"/>
  <c r="AJ98" i="6" s="1"/>
  <c r="AI113" i="6"/>
  <c r="AJ110" i="6" s="1"/>
  <c r="AI117" i="6"/>
  <c r="AJ114" i="6" s="1"/>
  <c r="AI129" i="6"/>
  <c r="AJ126" i="6" s="1"/>
  <c r="AI133" i="6"/>
  <c r="AJ130" i="6" s="1"/>
  <c r="AI168" i="6"/>
  <c r="AI174" i="6" s="1"/>
  <c r="D181" i="6"/>
  <c r="C7" i="27" s="1"/>
  <c r="D172" i="6"/>
  <c r="D187" i="6"/>
  <c r="J172" i="6"/>
  <c r="D191" i="6"/>
  <c r="N172" i="6"/>
  <c r="D197" i="6"/>
  <c r="C23" i="27" s="1"/>
  <c r="T172" i="6"/>
  <c r="V170" i="6"/>
  <c r="V172" i="6"/>
  <c r="AB170" i="6"/>
  <c r="AB172" i="6"/>
  <c r="D207" i="6"/>
  <c r="AD172" i="6"/>
  <c r="G169" i="6"/>
  <c r="G173" i="6"/>
  <c r="O169" i="6"/>
  <c r="O173" i="6"/>
  <c r="U169" i="6"/>
  <c r="U173" i="6"/>
  <c r="G181" i="6"/>
  <c r="F7" i="27" s="1"/>
  <c r="D174" i="6"/>
  <c r="G183" i="6"/>
  <c r="F9" i="27" s="1"/>
  <c r="F174" i="6"/>
  <c r="G187" i="6"/>
  <c r="F13" i="27" s="1"/>
  <c r="J174" i="6"/>
  <c r="G189" i="6"/>
  <c r="F15" i="27" s="1"/>
  <c r="L174" i="6"/>
  <c r="G191" i="6"/>
  <c r="F17" i="27" s="1"/>
  <c r="N174" i="6"/>
  <c r="G195" i="6"/>
  <c r="F21" i="27" s="1"/>
  <c r="R174" i="6"/>
  <c r="G197" i="6"/>
  <c r="F23" i="27" s="1"/>
  <c r="T174" i="6"/>
  <c r="G199" i="6"/>
  <c r="F25" i="27" s="1"/>
  <c r="V174" i="6"/>
  <c r="G203" i="6"/>
  <c r="F29" i="27" s="1"/>
  <c r="Z174" i="6"/>
  <c r="G205" i="6"/>
  <c r="F31" i="27" s="1"/>
  <c r="AB174" i="6"/>
  <c r="G207" i="6"/>
  <c r="F33" i="27" s="1"/>
  <c r="AD174" i="6"/>
  <c r="G211" i="6"/>
  <c r="F37" i="27" s="1"/>
  <c r="AH174" i="6"/>
  <c r="E185" i="5"/>
  <c r="D11" i="28" s="1"/>
  <c r="H173" i="5"/>
  <c r="AI13" i="15"/>
  <c r="AJ10" i="15" s="1"/>
  <c r="AI17" i="15"/>
  <c r="AJ14" i="15" s="1"/>
  <c r="AI21" i="15"/>
  <c r="AJ18" i="15" s="1"/>
  <c r="AI25" i="15"/>
  <c r="AJ22" i="15" s="1"/>
  <c r="AI29" i="15"/>
  <c r="AJ26" i="15" s="1"/>
  <c r="AI33" i="15"/>
  <c r="AJ30" i="15" s="1"/>
  <c r="AI37" i="15"/>
  <c r="AJ34" i="15" s="1"/>
  <c r="AI41" i="15"/>
  <c r="AJ38" i="15" s="1"/>
  <c r="AI45" i="15"/>
  <c r="AJ42" i="15" s="1"/>
  <c r="AI49" i="15"/>
  <c r="AJ46" i="15" s="1"/>
  <c r="AI57" i="15"/>
  <c r="AJ54" i="15" s="1"/>
  <c r="AI65" i="15"/>
  <c r="AJ62" i="15" s="1"/>
  <c r="AI73" i="15"/>
  <c r="AJ70" i="15" s="1"/>
  <c r="AI81" i="15"/>
  <c r="AJ78" i="15" s="1"/>
  <c r="AI89" i="15"/>
  <c r="AJ86" i="15" s="1"/>
  <c r="AI97" i="15"/>
  <c r="AJ94" i="15" s="1"/>
  <c r="AI105" i="15"/>
  <c r="AJ102" i="15" s="1"/>
  <c r="AI113" i="15"/>
  <c r="AJ110" i="15" s="1"/>
  <c r="AI121" i="15"/>
  <c r="AJ118" i="15" s="1"/>
  <c r="AI129" i="15"/>
  <c r="AJ126" i="15" s="1"/>
  <c r="D185" i="15"/>
  <c r="H172" i="15"/>
  <c r="D189" i="15"/>
  <c r="L172" i="15"/>
  <c r="D191" i="15"/>
  <c r="C17" i="29" s="1"/>
  <c r="N172" i="15"/>
  <c r="D195" i="15"/>
  <c r="C21" i="29" s="1"/>
  <c r="R172" i="15"/>
  <c r="D201" i="15"/>
  <c r="X172" i="15"/>
  <c r="D205" i="15"/>
  <c r="AB172" i="15"/>
  <c r="AF170" i="15"/>
  <c r="AF172" i="15"/>
  <c r="S169" i="15"/>
  <c r="S173" i="15"/>
  <c r="W169" i="15"/>
  <c r="W173" i="15"/>
  <c r="G181" i="15"/>
  <c r="F7" i="29" s="1"/>
  <c r="D174" i="15"/>
  <c r="G183" i="15"/>
  <c r="F9" i="29" s="1"/>
  <c r="F174" i="15"/>
  <c r="G185" i="15"/>
  <c r="F11" i="29" s="1"/>
  <c r="H174" i="15"/>
  <c r="G189" i="15"/>
  <c r="F15" i="29" s="1"/>
  <c r="L174" i="15"/>
  <c r="G191" i="15"/>
  <c r="F17" i="29" s="1"/>
  <c r="N174" i="15"/>
  <c r="G193" i="15"/>
  <c r="F19" i="29" s="1"/>
  <c r="P174" i="15"/>
  <c r="G197" i="15"/>
  <c r="F23" i="29" s="1"/>
  <c r="T174" i="15"/>
  <c r="G199" i="15"/>
  <c r="F25" i="29" s="1"/>
  <c r="V174" i="15"/>
  <c r="G201" i="15"/>
  <c r="F27" i="29" s="1"/>
  <c r="X174" i="15"/>
  <c r="G205" i="15"/>
  <c r="F31" i="29" s="1"/>
  <c r="AB174" i="15"/>
  <c r="G207" i="15"/>
  <c r="F33" i="29" s="1"/>
  <c r="AD174" i="15"/>
  <c r="G209" i="15"/>
  <c r="F35" i="29" s="1"/>
  <c r="AF174" i="15"/>
  <c r="F38" i="31"/>
  <c r="AH47" i="33"/>
  <c r="AJ38" i="33"/>
  <c r="AH147" i="33"/>
  <c r="AH198" i="33"/>
  <c r="AH249" i="33"/>
  <c r="AH300" i="33"/>
  <c r="AH402" i="33"/>
  <c r="AH555" i="33"/>
  <c r="AH606" i="33"/>
  <c r="AJ92" i="33"/>
  <c r="AJ240" i="33"/>
  <c r="AJ342" i="33"/>
  <c r="AJ346" i="33"/>
  <c r="AJ368" i="33"/>
  <c r="AJ376" i="33"/>
  <c r="AJ416" i="33"/>
  <c r="AJ424" i="33"/>
  <c r="AJ468" i="33"/>
  <c r="AJ472" i="33"/>
  <c r="AJ476" i="33"/>
  <c r="AJ484" i="33"/>
  <c r="AJ488" i="33"/>
  <c r="AJ492" i="33"/>
  <c r="D172" i="14"/>
  <c r="D181" i="14" s="1"/>
  <c r="F181" i="14" s="1"/>
  <c r="F172" i="14"/>
  <c r="D183" i="14" s="1"/>
  <c r="H172" i="14"/>
  <c r="D185" i="14" s="1"/>
  <c r="F185" i="14" s="1"/>
  <c r="J172" i="14"/>
  <c r="D187" i="14" s="1"/>
  <c r="L172" i="14"/>
  <c r="D189" i="14" s="1"/>
  <c r="F189" i="14" s="1"/>
  <c r="T172" i="14"/>
  <c r="D197" i="14" s="1"/>
  <c r="F197" i="14" s="1"/>
  <c r="V172" i="14"/>
  <c r="D199" i="14" s="1"/>
  <c r="F199" i="14" s="1"/>
  <c r="X172" i="14"/>
  <c r="D201" i="14" s="1"/>
  <c r="F201" i="14" s="1"/>
  <c r="Z172" i="14"/>
  <c r="D203" i="14" s="1"/>
  <c r="F203" i="14" s="1"/>
  <c r="AB172" i="14"/>
  <c r="D205" i="14" s="1"/>
  <c r="F205" i="14" s="1"/>
  <c r="K173" i="14"/>
  <c r="E188" i="14" s="1"/>
  <c r="D14" i="19" s="1"/>
  <c r="O173" i="14"/>
  <c r="E192" i="14" s="1"/>
  <c r="D18" i="19" s="1"/>
  <c r="AA173" i="14"/>
  <c r="E204" i="14" s="1"/>
  <c r="D30" i="19" s="1"/>
  <c r="AE173" i="14"/>
  <c r="E208" i="14" s="1"/>
  <c r="F208" i="14" s="1"/>
  <c r="D174" i="14"/>
  <c r="G181" i="14" s="1"/>
  <c r="F7" i="19" s="1"/>
  <c r="F174" i="14"/>
  <c r="G183" i="14" s="1"/>
  <c r="F9" i="19" s="1"/>
  <c r="J174" i="14"/>
  <c r="G187" i="14" s="1"/>
  <c r="F13" i="19" s="1"/>
  <c r="N174" i="14"/>
  <c r="G191" i="14" s="1"/>
  <c r="F17" i="19" s="1"/>
  <c r="P174" i="14"/>
  <c r="G193" i="14" s="1"/>
  <c r="F19" i="19" s="1"/>
  <c r="R174" i="14"/>
  <c r="G195" i="14" s="1"/>
  <c r="F21" i="19" s="1"/>
  <c r="T174" i="14"/>
  <c r="G197" i="14" s="1"/>
  <c r="F23" i="19" s="1"/>
  <c r="V174" i="14"/>
  <c r="G199" i="14" s="1"/>
  <c r="F25" i="19" s="1"/>
  <c r="Z174" i="14"/>
  <c r="G203" i="14" s="1"/>
  <c r="F29" i="19" s="1"/>
  <c r="AD174" i="14"/>
  <c r="G207" i="14" s="1"/>
  <c r="F33" i="19" s="1"/>
  <c r="AF174" i="14"/>
  <c r="G209" i="14" s="1"/>
  <c r="F35" i="19" s="1"/>
  <c r="AH174" i="14"/>
  <c r="G211" i="14" s="1"/>
  <c r="F37" i="19" s="1"/>
  <c r="I172" i="13"/>
  <c r="O172" i="13"/>
  <c r="D192" i="13" s="1"/>
  <c r="C18" i="20" s="1"/>
  <c r="S172" i="13"/>
  <c r="D196" i="13" s="1"/>
  <c r="C22" i="20" s="1"/>
  <c r="AE172" i="13"/>
  <c r="D208" i="13" s="1"/>
  <c r="C34" i="20" s="1"/>
  <c r="D173" i="13"/>
  <c r="E181" i="13" s="1"/>
  <c r="D7" i="20" s="1"/>
  <c r="H173" i="13"/>
  <c r="E185" i="13" s="1"/>
  <c r="D11" i="20" s="1"/>
  <c r="J173" i="13"/>
  <c r="E187" i="13" s="1"/>
  <c r="D13" i="20" s="1"/>
  <c r="L173" i="13"/>
  <c r="E189" i="13" s="1"/>
  <c r="D15" i="20" s="1"/>
  <c r="N173" i="13"/>
  <c r="E191" i="13" s="1"/>
  <c r="D17" i="20" s="1"/>
  <c r="P173" i="13"/>
  <c r="E193" i="13" s="1"/>
  <c r="D19" i="20" s="1"/>
  <c r="T173" i="13"/>
  <c r="E197" i="13" s="1"/>
  <c r="D23" i="20" s="1"/>
  <c r="X173" i="13"/>
  <c r="E201" i="13" s="1"/>
  <c r="D27" i="20" s="1"/>
  <c r="Z173" i="13"/>
  <c r="E203" i="13" s="1"/>
  <c r="D29" i="20" s="1"/>
  <c r="AB173" i="13"/>
  <c r="E205" i="13" s="1"/>
  <c r="D31" i="20" s="1"/>
  <c r="AD173" i="13"/>
  <c r="E207" i="13" s="1"/>
  <c r="D33" i="20" s="1"/>
  <c r="AF173" i="13"/>
  <c r="E209" i="13" s="1"/>
  <c r="D35" i="20" s="1"/>
  <c r="O174" i="13"/>
  <c r="G192" i="13" s="1"/>
  <c r="F18" i="20" s="1"/>
  <c r="S174" i="13"/>
  <c r="G196" i="13" s="1"/>
  <c r="F22" i="20" s="1"/>
  <c r="AE174" i="13"/>
  <c r="G208" i="13" s="1"/>
  <c r="F34" i="20" s="1"/>
  <c r="D172" i="12"/>
  <c r="D181" i="12" s="1"/>
  <c r="C7" i="21" s="1"/>
  <c r="F172" i="12"/>
  <c r="D183" i="12" s="1"/>
  <c r="C9" i="21" s="1"/>
  <c r="H170" i="12"/>
  <c r="H172" i="12"/>
  <c r="D185" i="12" s="1"/>
  <c r="L170" i="12"/>
  <c r="L172" i="12"/>
  <c r="D189" i="12" s="1"/>
  <c r="N172" i="12"/>
  <c r="D191" i="12" s="1"/>
  <c r="C17" i="21" s="1"/>
  <c r="P170" i="12"/>
  <c r="P172" i="12"/>
  <c r="D193" i="12" s="1"/>
  <c r="C19" i="21" s="1"/>
  <c r="T172" i="12"/>
  <c r="D197" i="12" s="1"/>
  <c r="C23" i="21" s="1"/>
  <c r="V172" i="12"/>
  <c r="D199" i="12" s="1"/>
  <c r="C25" i="21" s="1"/>
  <c r="X170" i="12"/>
  <c r="X172" i="12"/>
  <c r="D201" i="12" s="1"/>
  <c r="AB170" i="12"/>
  <c r="AB172" i="12"/>
  <c r="D205" i="12" s="1"/>
  <c r="AD172" i="12"/>
  <c r="D207" i="12" s="1"/>
  <c r="C33" i="21" s="1"/>
  <c r="AF170" i="12"/>
  <c r="AF172" i="12"/>
  <c r="D209" i="12" s="1"/>
  <c r="D174" i="12"/>
  <c r="G181" i="12" s="1"/>
  <c r="F7" i="21" s="1"/>
  <c r="F174" i="12"/>
  <c r="G183" i="12" s="1"/>
  <c r="F9" i="21" s="1"/>
  <c r="H174" i="12"/>
  <c r="G185" i="12" s="1"/>
  <c r="F11" i="21" s="1"/>
  <c r="J174" i="12"/>
  <c r="G187" i="12" s="1"/>
  <c r="F13" i="21" s="1"/>
  <c r="L174" i="12"/>
  <c r="G189" i="12" s="1"/>
  <c r="F15" i="21" s="1"/>
  <c r="N174" i="12"/>
  <c r="G191" i="12" s="1"/>
  <c r="F17" i="21" s="1"/>
  <c r="P174" i="12"/>
  <c r="G193" i="12" s="1"/>
  <c r="F19" i="21" s="1"/>
  <c r="R174" i="12"/>
  <c r="G195" i="12" s="1"/>
  <c r="F21" i="21" s="1"/>
  <c r="T174" i="12"/>
  <c r="G197" i="12" s="1"/>
  <c r="F23" i="21" s="1"/>
  <c r="V174" i="12"/>
  <c r="G199" i="12" s="1"/>
  <c r="F25" i="21" s="1"/>
  <c r="X174" i="12"/>
  <c r="G201" i="12" s="1"/>
  <c r="F27" i="21" s="1"/>
  <c r="Z174" i="12"/>
  <c r="G203" i="12" s="1"/>
  <c r="F29" i="21" s="1"/>
  <c r="AB174" i="12"/>
  <c r="G205" i="12" s="1"/>
  <c r="F31" i="21" s="1"/>
  <c r="AD174" i="12"/>
  <c r="G207" i="12" s="1"/>
  <c r="F33" i="21" s="1"/>
  <c r="AF174" i="12"/>
  <c r="G209" i="12" s="1"/>
  <c r="F35" i="21" s="1"/>
  <c r="AH174" i="12"/>
  <c r="G211" i="12" s="1"/>
  <c r="F37" i="21" s="1"/>
  <c r="F172" i="11"/>
  <c r="D183" i="11" s="1"/>
  <c r="C9" i="22" s="1"/>
  <c r="H172" i="11"/>
  <c r="D185" i="11" s="1"/>
  <c r="C11" i="22" s="1"/>
  <c r="J172" i="11"/>
  <c r="D187" i="11" s="1"/>
  <c r="C13" i="22" s="1"/>
  <c r="L172" i="11"/>
  <c r="D189" i="11" s="1"/>
  <c r="C15" i="22" s="1"/>
  <c r="T172" i="11"/>
  <c r="D197" i="11" s="1"/>
  <c r="C23" i="22" s="1"/>
  <c r="V172" i="11"/>
  <c r="D199" i="11" s="1"/>
  <c r="C25" i="22" s="1"/>
  <c r="X172" i="11"/>
  <c r="D201" i="11" s="1"/>
  <c r="C27" i="22" s="1"/>
  <c r="Z172" i="11"/>
  <c r="D203" i="11" s="1"/>
  <c r="C29" i="22" s="1"/>
  <c r="AB172" i="11"/>
  <c r="D205" i="11" s="1"/>
  <c r="C31" i="22" s="1"/>
  <c r="K173" i="11"/>
  <c r="E188" i="11" s="1"/>
  <c r="D14" i="22" s="1"/>
  <c r="O173" i="11"/>
  <c r="E192" i="11" s="1"/>
  <c r="D18" i="22" s="1"/>
  <c r="D174" i="11"/>
  <c r="G181" i="11" s="1"/>
  <c r="F7" i="22" s="1"/>
  <c r="G183" i="11"/>
  <c r="F9" i="22" s="1"/>
  <c r="J174" i="11"/>
  <c r="G187" i="11" s="1"/>
  <c r="F13" i="22" s="1"/>
  <c r="L174" i="11"/>
  <c r="G189" i="11" s="1"/>
  <c r="F15" i="22" s="1"/>
  <c r="N174" i="11"/>
  <c r="G191" i="11" s="1"/>
  <c r="F17" i="22" s="1"/>
  <c r="R174" i="11"/>
  <c r="G195" i="11" s="1"/>
  <c r="F21" i="22" s="1"/>
  <c r="T174" i="11"/>
  <c r="G197" i="11" s="1"/>
  <c r="F23" i="22" s="1"/>
  <c r="V174" i="11"/>
  <c r="G199" i="11" s="1"/>
  <c r="F25" i="22" s="1"/>
  <c r="Z174" i="11"/>
  <c r="G203" i="11" s="1"/>
  <c r="F29" i="22" s="1"/>
  <c r="AB174" i="11"/>
  <c r="G205" i="11" s="1"/>
  <c r="F31" i="22" s="1"/>
  <c r="AD174" i="11"/>
  <c r="G207" i="11" s="1"/>
  <c r="F33" i="22" s="1"/>
  <c r="AH174" i="11"/>
  <c r="G211" i="11" s="1"/>
  <c r="F37" i="22" s="1"/>
  <c r="D170" i="10"/>
  <c r="D172" i="10"/>
  <c r="D181" i="10" s="1"/>
  <c r="D183" i="10"/>
  <c r="C9" i="23" s="1"/>
  <c r="L170" i="10"/>
  <c r="L172" i="10"/>
  <c r="D189" i="10" s="1"/>
  <c r="N172" i="10"/>
  <c r="D191" i="10" s="1"/>
  <c r="C17" i="23" s="1"/>
  <c r="P172" i="10"/>
  <c r="D193" i="10" s="1"/>
  <c r="T170" i="10"/>
  <c r="T172" i="10"/>
  <c r="D197" i="10" s="1"/>
  <c r="V172" i="10"/>
  <c r="D199" i="10" s="1"/>
  <c r="C25" i="23" s="1"/>
  <c r="AB170" i="10"/>
  <c r="AB172" i="10"/>
  <c r="D205" i="10" s="1"/>
  <c r="AD172" i="10"/>
  <c r="D207" i="10" s="1"/>
  <c r="C33" i="23" s="1"/>
  <c r="AF172" i="10"/>
  <c r="D209" i="10" s="1"/>
  <c r="D174" i="10"/>
  <c r="G181" i="10" s="1"/>
  <c r="F7" i="23" s="1"/>
  <c r="F174" i="10"/>
  <c r="G183" i="10" s="1"/>
  <c r="F9" i="23" s="1"/>
  <c r="H174" i="10"/>
  <c r="G185" i="10" s="1"/>
  <c r="F11" i="23" s="1"/>
  <c r="L174" i="10"/>
  <c r="G189" i="10" s="1"/>
  <c r="F15" i="23" s="1"/>
  <c r="N174" i="10"/>
  <c r="G191" i="10" s="1"/>
  <c r="F17" i="23" s="1"/>
  <c r="P174" i="10"/>
  <c r="G193" i="10" s="1"/>
  <c r="F19" i="23" s="1"/>
  <c r="T174" i="10"/>
  <c r="G197" i="10" s="1"/>
  <c r="F23" i="23" s="1"/>
  <c r="V174" i="10"/>
  <c r="G199" i="10" s="1"/>
  <c r="F25" i="23" s="1"/>
  <c r="X174" i="10"/>
  <c r="G201" i="10" s="1"/>
  <c r="F27" i="23" s="1"/>
  <c r="AB174" i="10"/>
  <c r="G205" i="10" s="1"/>
  <c r="F31" i="23" s="1"/>
  <c r="AD174" i="10"/>
  <c r="G207" i="10" s="1"/>
  <c r="F33" i="23" s="1"/>
  <c r="AF174" i="10"/>
  <c r="G209" i="10" s="1"/>
  <c r="F35" i="23" s="1"/>
  <c r="K172" i="9"/>
  <c r="D188" i="9" s="1"/>
  <c r="C14" i="24" s="1"/>
  <c r="D173" i="9"/>
  <c r="E181" i="9" s="1"/>
  <c r="D7" i="24" s="1"/>
  <c r="H173" i="9"/>
  <c r="E185" i="9" s="1"/>
  <c r="D11" i="24" s="1"/>
  <c r="L173" i="9"/>
  <c r="E189" i="9" s="1"/>
  <c r="D15" i="24" s="1"/>
  <c r="P173" i="9"/>
  <c r="E193" i="9" s="1"/>
  <c r="D19" i="24" s="1"/>
  <c r="X173" i="9"/>
  <c r="E201" i="9" s="1"/>
  <c r="D27" i="24" s="1"/>
  <c r="AF173" i="9"/>
  <c r="E209" i="9" s="1"/>
  <c r="D35" i="24" s="1"/>
  <c r="AI17" i="8"/>
  <c r="AJ14" i="8" s="1"/>
  <c r="AI21" i="8"/>
  <c r="AJ18" i="8" s="1"/>
  <c r="AI33" i="8"/>
  <c r="AJ30" i="8" s="1"/>
  <c r="AI37" i="8"/>
  <c r="AJ34" i="8" s="1"/>
  <c r="AI49" i="8"/>
  <c r="AJ46" i="8" s="1"/>
  <c r="AI53" i="8"/>
  <c r="AJ50" i="8" s="1"/>
  <c r="AI65" i="8"/>
  <c r="AJ62" i="8" s="1"/>
  <c r="AI69" i="8"/>
  <c r="AJ66" i="8" s="1"/>
  <c r="AI81" i="8"/>
  <c r="AJ78" i="8" s="1"/>
  <c r="AI85" i="8"/>
  <c r="AJ82" i="8" s="1"/>
  <c r="AI97" i="8"/>
  <c r="AJ94" i="8" s="1"/>
  <c r="AI101" i="8"/>
  <c r="AJ98" i="8" s="1"/>
  <c r="AI113" i="8"/>
  <c r="AJ110" i="8" s="1"/>
  <c r="AI117" i="8"/>
  <c r="AJ114" i="8" s="1"/>
  <c r="AI129" i="8"/>
  <c r="AJ126" i="8" s="1"/>
  <c r="AI133" i="8"/>
  <c r="AJ130" i="8" s="1"/>
  <c r="AI168" i="8"/>
  <c r="AI174" i="8" s="1"/>
  <c r="D172" i="8"/>
  <c r="D181" i="8" s="1"/>
  <c r="C7" i="25" s="1"/>
  <c r="D187" i="8"/>
  <c r="J172" i="8"/>
  <c r="N172" i="8"/>
  <c r="D191" i="8" s="1"/>
  <c r="T172" i="8"/>
  <c r="D197" i="8" s="1"/>
  <c r="C23" i="25" s="1"/>
  <c r="V170" i="8"/>
  <c r="V172" i="8"/>
  <c r="D199" i="8" s="1"/>
  <c r="AB170" i="8"/>
  <c r="AB172" i="8"/>
  <c r="D205" i="8" s="1"/>
  <c r="C31" i="25" s="1"/>
  <c r="AD172" i="8"/>
  <c r="D207" i="8" s="1"/>
  <c r="G169" i="8"/>
  <c r="G173" i="8"/>
  <c r="E184" i="8" s="1"/>
  <c r="O169" i="8"/>
  <c r="O173" i="8"/>
  <c r="E192" i="8" s="1"/>
  <c r="U169" i="8"/>
  <c r="U173" i="8"/>
  <c r="E198" i="8" s="1"/>
  <c r="G181" i="8"/>
  <c r="F7" i="25" s="1"/>
  <c r="D174" i="8"/>
  <c r="G183" i="8"/>
  <c r="F9" i="25" s="1"/>
  <c r="F174" i="8"/>
  <c r="G187" i="8"/>
  <c r="F13" i="25" s="1"/>
  <c r="J174" i="8"/>
  <c r="G189" i="8"/>
  <c r="F15" i="25" s="1"/>
  <c r="L174" i="8"/>
  <c r="G191" i="8"/>
  <c r="F17" i="25" s="1"/>
  <c r="N174" i="8"/>
  <c r="G195" i="8"/>
  <c r="F21" i="25" s="1"/>
  <c r="R174" i="8"/>
  <c r="G197" i="8"/>
  <c r="F23" i="25" s="1"/>
  <c r="T174" i="8"/>
  <c r="G199" i="8"/>
  <c r="F25" i="25" s="1"/>
  <c r="V174" i="8"/>
  <c r="G203" i="8"/>
  <c r="F29" i="25" s="1"/>
  <c r="Z174" i="8"/>
  <c r="G205" i="8"/>
  <c r="F31" i="25" s="1"/>
  <c r="AB174" i="8"/>
  <c r="G207" i="8"/>
  <c r="F33" i="25" s="1"/>
  <c r="AD174" i="8"/>
  <c r="G211" i="8"/>
  <c r="F37" i="25" s="1"/>
  <c r="AH174" i="8"/>
  <c r="AI29" i="7"/>
  <c r="AJ26" i="7" s="1"/>
  <c r="AI33" i="7"/>
  <c r="AJ30" i="7" s="1"/>
  <c r="AI168" i="7"/>
  <c r="AI174" i="7" s="1"/>
  <c r="J172" i="7"/>
  <c r="D187" i="7" s="1"/>
  <c r="C13" i="26" s="1"/>
  <c r="L170" i="7"/>
  <c r="L172" i="7"/>
  <c r="D189" i="7" s="1"/>
  <c r="N172" i="7"/>
  <c r="D191" i="7" s="1"/>
  <c r="C17" i="26" s="1"/>
  <c r="P172" i="7"/>
  <c r="D193" i="7" s="1"/>
  <c r="C19" i="26" s="1"/>
  <c r="R170" i="7"/>
  <c r="R172" i="7"/>
  <c r="D195" i="7" s="1"/>
  <c r="V172" i="7"/>
  <c r="D199" i="7" s="1"/>
  <c r="C25" i="26" s="1"/>
  <c r="X172" i="7"/>
  <c r="D201" i="7" s="1"/>
  <c r="C27" i="26" s="1"/>
  <c r="AB170" i="7"/>
  <c r="AB172" i="7"/>
  <c r="D205" i="7" s="1"/>
  <c r="AD172" i="7"/>
  <c r="D207" i="7" s="1"/>
  <c r="C33" i="26" s="1"/>
  <c r="AF172" i="7"/>
  <c r="D209" i="7" s="1"/>
  <c r="C35" i="26" s="1"/>
  <c r="E169" i="7"/>
  <c r="E173" i="7"/>
  <c r="E182" i="7" s="1"/>
  <c r="G173" i="7"/>
  <c r="E184" i="7" s="1"/>
  <c r="D10" i="26" s="1"/>
  <c r="M169" i="7"/>
  <c r="M173" i="7"/>
  <c r="E190" i="7" s="1"/>
  <c r="O173" i="7"/>
  <c r="E192" i="7" s="1"/>
  <c r="D18" i="26" s="1"/>
  <c r="W173" i="7"/>
  <c r="E200" i="7" s="1"/>
  <c r="D26" i="26" s="1"/>
  <c r="AE173" i="7"/>
  <c r="E208" i="7" s="1"/>
  <c r="D34" i="26" s="1"/>
  <c r="G181" i="7"/>
  <c r="F7" i="26" s="1"/>
  <c r="D174" i="7"/>
  <c r="G183" i="7"/>
  <c r="F9" i="26" s="1"/>
  <c r="F174" i="7"/>
  <c r="G187" i="7"/>
  <c r="F13" i="26" s="1"/>
  <c r="J174" i="7"/>
  <c r="G189" i="7"/>
  <c r="F15" i="26" s="1"/>
  <c r="L174" i="7"/>
  <c r="G191" i="7"/>
  <c r="F17" i="26" s="1"/>
  <c r="N174" i="7"/>
  <c r="G193" i="7"/>
  <c r="F19" i="26" s="1"/>
  <c r="P174" i="7"/>
  <c r="G195" i="7"/>
  <c r="F21" i="26" s="1"/>
  <c r="R174" i="7"/>
  <c r="G197" i="7"/>
  <c r="F23" i="26" s="1"/>
  <c r="T174" i="7"/>
  <c r="G199" i="7"/>
  <c r="F25" i="26" s="1"/>
  <c r="V174" i="7"/>
  <c r="G201" i="7"/>
  <c r="F27" i="26" s="1"/>
  <c r="X174" i="7"/>
  <c r="G203" i="7"/>
  <c r="F29" i="26" s="1"/>
  <c r="Z174" i="7"/>
  <c r="G205" i="7"/>
  <c r="F31" i="26" s="1"/>
  <c r="AB174" i="7"/>
  <c r="G207" i="7"/>
  <c r="F33" i="26" s="1"/>
  <c r="AD174" i="7"/>
  <c r="G209" i="7"/>
  <c r="F35" i="26" s="1"/>
  <c r="AF174" i="7"/>
  <c r="G211" i="7"/>
  <c r="F37" i="26" s="1"/>
  <c r="AH174" i="7"/>
  <c r="AI167" i="6"/>
  <c r="E170" i="6"/>
  <c r="E172" i="6"/>
  <c r="D184" i="6"/>
  <c r="C10" i="27" s="1"/>
  <c r="G172" i="6"/>
  <c r="D186" i="6"/>
  <c r="C12" i="27" s="1"/>
  <c r="I172" i="6"/>
  <c r="D188" i="6"/>
  <c r="C14" i="27" s="1"/>
  <c r="K172" i="6"/>
  <c r="D192" i="6"/>
  <c r="C18" i="27" s="1"/>
  <c r="O172" i="6"/>
  <c r="D196" i="6"/>
  <c r="C22" i="27" s="1"/>
  <c r="S172" i="6"/>
  <c r="D200" i="6"/>
  <c r="C26" i="27" s="1"/>
  <c r="W172" i="6"/>
  <c r="Y170" i="6"/>
  <c r="Y172" i="6"/>
  <c r="D204" i="6"/>
  <c r="C30" i="27" s="1"/>
  <c r="AA172" i="6"/>
  <c r="D208" i="6"/>
  <c r="C34" i="27" s="1"/>
  <c r="AE172" i="6"/>
  <c r="E181" i="6"/>
  <c r="D7" i="27" s="1"/>
  <c r="D173" i="6"/>
  <c r="E183" i="6"/>
  <c r="D9" i="27" s="1"/>
  <c r="F173" i="6"/>
  <c r="E187" i="6"/>
  <c r="D13" i="27" s="1"/>
  <c r="J173" i="6"/>
  <c r="E189" i="6"/>
  <c r="D15" i="27" s="1"/>
  <c r="L173" i="6"/>
  <c r="E191" i="6"/>
  <c r="D17" i="27" s="1"/>
  <c r="N173" i="6"/>
  <c r="E195" i="6"/>
  <c r="D21" i="27" s="1"/>
  <c r="R173" i="6"/>
  <c r="E197" i="6"/>
  <c r="D23" i="27" s="1"/>
  <c r="T173" i="6"/>
  <c r="E199" i="6"/>
  <c r="D25" i="27" s="1"/>
  <c r="V173" i="6"/>
  <c r="E203" i="6"/>
  <c r="D29" i="27" s="1"/>
  <c r="Z173" i="6"/>
  <c r="E207" i="6"/>
  <c r="D33" i="27" s="1"/>
  <c r="AD173" i="6"/>
  <c r="E211" i="6"/>
  <c r="D37" i="27" s="1"/>
  <c r="AH173" i="6"/>
  <c r="AI13" i="5"/>
  <c r="AJ10" i="5" s="1"/>
  <c r="AI17" i="5"/>
  <c r="AJ14" i="5" s="1"/>
  <c r="AI21" i="5"/>
  <c r="AJ18" i="5" s="1"/>
  <c r="AI25" i="5"/>
  <c r="AJ22" i="5" s="1"/>
  <c r="AI29" i="5"/>
  <c r="AJ26" i="5" s="1"/>
  <c r="AI33" i="5"/>
  <c r="AJ30" i="5" s="1"/>
  <c r="AI37" i="5"/>
  <c r="AJ34" i="5" s="1"/>
  <c r="AI41" i="5"/>
  <c r="AJ38" i="5" s="1"/>
  <c r="AI45" i="5"/>
  <c r="AJ42" i="5" s="1"/>
  <c r="AI49" i="5"/>
  <c r="AJ46" i="5" s="1"/>
  <c r="AI53" i="5"/>
  <c r="AJ50" i="5" s="1"/>
  <c r="AI57" i="5"/>
  <c r="AJ54" i="5" s="1"/>
  <c r="AI61" i="5"/>
  <c r="AJ58" i="5" s="1"/>
  <c r="AI65" i="5"/>
  <c r="AJ62" i="5" s="1"/>
  <c r="AI69" i="5"/>
  <c r="AJ66" i="5" s="1"/>
  <c r="AI73" i="5"/>
  <c r="AJ70" i="5" s="1"/>
  <c r="AI77" i="5"/>
  <c r="AJ74" i="5" s="1"/>
  <c r="AI81" i="5"/>
  <c r="AJ78" i="5" s="1"/>
  <c r="AI85" i="5"/>
  <c r="AJ82" i="5" s="1"/>
  <c r="AI89" i="5"/>
  <c r="AJ86" i="5" s="1"/>
  <c r="AI93" i="5"/>
  <c r="AJ90" i="5" s="1"/>
  <c r="AI97" i="5"/>
  <c r="AJ94" i="5" s="1"/>
  <c r="AI101" i="5"/>
  <c r="AJ98" i="5" s="1"/>
  <c r="AI105" i="5"/>
  <c r="AJ102" i="5" s="1"/>
  <c r="AI109" i="5"/>
  <c r="AJ106" i="5" s="1"/>
  <c r="AI113" i="5"/>
  <c r="AJ110" i="5" s="1"/>
  <c r="AI117" i="5"/>
  <c r="AJ114" i="5" s="1"/>
  <c r="AI121" i="5"/>
  <c r="AJ118" i="5" s="1"/>
  <c r="AI125" i="5"/>
  <c r="AJ122" i="5" s="1"/>
  <c r="AI129" i="5"/>
  <c r="AJ126" i="5" s="1"/>
  <c r="AI133" i="5"/>
  <c r="AJ130" i="5" s="1"/>
  <c r="AI166" i="5"/>
  <c r="AI172" i="5" s="1"/>
  <c r="D181" i="5"/>
  <c r="C7" i="28" s="1"/>
  <c r="D172" i="5"/>
  <c r="D185" i="5"/>
  <c r="C11" i="28" s="1"/>
  <c r="H172" i="5"/>
  <c r="D189" i="5"/>
  <c r="C15" i="28" s="1"/>
  <c r="L172" i="5"/>
  <c r="D193" i="5"/>
  <c r="C19" i="28" s="1"/>
  <c r="P172" i="5"/>
  <c r="D197" i="5"/>
  <c r="C23" i="28" s="1"/>
  <c r="T172" i="5"/>
  <c r="D201" i="5"/>
  <c r="C27" i="28" s="1"/>
  <c r="X172" i="5"/>
  <c r="D205" i="5"/>
  <c r="C31" i="28" s="1"/>
  <c r="AB172" i="5"/>
  <c r="D209" i="5"/>
  <c r="C35" i="28" s="1"/>
  <c r="AF172" i="5"/>
  <c r="S169" i="5"/>
  <c r="S173" i="5"/>
  <c r="AA169" i="5"/>
  <c r="AA173" i="5"/>
  <c r="AI53" i="15"/>
  <c r="AJ50" i="15" s="1"/>
  <c r="AI61" i="15"/>
  <c r="AJ58" i="15" s="1"/>
  <c r="AI69" i="15"/>
  <c r="AJ66" i="15" s="1"/>
  <c r="AI77" i="15"/>
  <c r="AJ74" i="15" s="1"/>
  <c r="AI85" i="15"/>
  <c r="AJ82" i="15" s="1"/>
  <c r="AI93" i="15"/>
  <c r="AJ90" i="15" s="1"/>
  <c r="AI101" i="15"/>
  <c r="AJ98" i="15" s="1"/>
  <c r="AI109" i="15"/>
  <c r="AJ106" i="15" s="1"/>
  <c r="AI117" i="15"/>
  <c r="AJ114" i="15" s="1"/>
  <c r="AI125" i="15"/>
  <c r="AJ122" i="15" s="1"/>
  <c r="AI133" i="15"/>
  <c r="AJ130" i="15" s="1"/>
  <c r="D182" i="15"/>
  <c r="C8" i="29" s="1"/>
  <c r="E172" i="15"/>
  <c r="D184" i="15"/>
  <c r="C10" i="29" s="1"/>
  <c r="G172" i="15"/>
  <c r="D186" i="15"/>
  <c r="C12" i="29" s="1"/>
  <c r="I172" i="15"/>
  <c r="D190" i="15"/>
  <c r="C16" i="29" s="1"/>
  <c r="M172" i="15"/>
  <c r="D194" i="15"/>
  <c r="C20" i="29" s="1"/>
  <c r="Q172" i="15"/>
  <c r="D196" i="15"/>
  <c r="C22" i="29" s="1"/>
  <c r="S172" i="15"/>
  <c r="D198" i="15"/>
  <c r="C24" i="29" s="1"/>
  <c r="U172" i="15"/>
  <c r="D200" i="15"/>
  <c r="C26" i="29" s="1"/>
  <c r="W172" i="15"/>
  <c r="D202" i="15"/>
  <c r="C28" i="29" s="1"/>
  <c r="Y172" i="15"/>
  <c r="D206" i="15"/>
  <c r="C32" i="29" s="1"/>
  <c r="AC172" i="15"/>
  <c r="D210" i="15"/>
  <c r="C36" i="29" s="1"/>
  <c r="AG172" i="15"/>
  <c r="E181" i="15"/>
  <c r="D7" i="29" s="1"/>
  <c r="D173" i="15"/>
  <c r="E183" i="15"/>
  <c r="D9" i="29" s="1"/>
  <c r="F173" i="15"/>
  <c r="E185" i="15"/>
  <c r="D11" i="29" s="1"/>
  <c r="H173" i="15"/>
  <c r="E189" i="15"/>
  <c r="D15" i="29" s="1"/>
  <c r="L173" i="15"/>
  <c r="E191" i="15"/>
  <c r="D17" i="29" s="1"/>
  <c r="N173" i="15"/>
  <c r="E193" i="15"/>
  <c r="D19" i="29" s="1"/>
  <c r="P173" i="15"/>
  <c r="E197" i="15"/>
  <c r="D23" i="29" s="1"/>
  <c r="T173" i="15"/>
  <c r="E201" i="15"/>
  <c r="D27" i="29" s="1"/>
  <c r="X173" i="15"/>
  <c r="E205" i="15"/>
  <c r="D31" i="29" s="1"/>
  <c r="AB173" i="15"/>
  <c r="E207" i="15"/>
  <c r="D33" i="29" s="1"/>
  <c r="AD173" i="15"/>
  <c r="E209" i="15"/>
  <c r="D35" i="29" s="1"/>
  <c r="AF173" i="15"/>
  <c r="AJ314" i="33"/>
  <c r="AJ318" i="33"/>
  <c r="AJ322" i="33"/>
  <c r="AJ326" i="33"/>
  <c r="AJ330" i="33"/>
  <c r="AJ334" i="33"/>
  <c r="AJ338" i="33"/>
  <c r="AJ34" i="33"/>
  <c r="AJ35" i="33"/>
  <c r="AJ36" i="33"/>
  <c r="AJ37" i="33"/>
  <c r="AJ261" i="33"/>
  <c r="AJ265" i="33"/>
  <c r="AJ277" i="33"/>
  <c r="AJ281" i="33"/>
  <c r="AJ285" i="33"/>
  <c r="AJ289" i="33"/>
  <c r="AJ262" i="33"/>
  <c r="AJ266" i="33"/>
  <c r="AJ219" i="33"/>
  <c r="AJ223" i="33"/>
  <c r="AJ227" i="33"/>
  <c r="AJ231" i="33"/>
  <c r="AJ235" i="33"/>
  <c r="AJ236" i="33"/>
  <c r="AJ109" i="33"/>
  <c r="AJ56" i="33"/>
  <c r="AJ60" i="33"/>
  <c r="AJ68" i="33"/>
  <c r="AJ72" i="33"/>
  <c r="AJ76" i="33"/>
  <c r="AJ84" i="33"/>
  <c r="AI133" i="9"/>
  <c r="AJ130" i="9" s="1"/>
  <c r="AI129" i="9"/>
  <c r="AJ126" i="9" s="1"/>
  <c r="AI125" i="9"/>
  <c r="AJ122" i="9" s="1"/>
  <c r="AI121" i="9"/>
  <c r="AJ118" i="9" s="1"/>
  <c r="AI117" i="9"/>
  <c r="AJ114" i="9" s="1"/>
  <c r="AI113" i="9"/>
  <c r="AJ110" i="9" s="1"/>
  <c r="AI109" i="9"/>
  <c r="AJ106" i="9" s="1"/>
  <c r="AI105" i="9"/>
  <c r="AJ102" i="9" s="1"/>
  <c r="AI101" i="9"/>
  <c r="AJ98" i="9" s="1"/>
  <c r="AI97" i="9"/>
  <c r="AJ94" i="9" s="1"/>
  <c r="AI93" i="9"/>
  <c r="AJ90" i="9" s="1"/>
  <c r="AI89" i="9"/>
  <c r="AJ86" i="9" s="1"/>
  <c r="AI85" i="9"/>
  <c r="AJ82" i="9" s="1"/>
  <c r="AI81" i="9"/>
  <c r="AJ78" i="9" s="1"/>
  <c r="AI77" i="9"/>
  <c r="AJ74" i="9" s="1"/>
  <c r="AI73" i="9"/>
  <c r="AJ70" i="9" s="1"/>
  <c r="AI69" i="9"/>
  <c r="AJ66" i="9" s="1"/>
  <c r="AI65" i="9"/>
  <c r="AJ62" i="9" s="1"/>
  <c r="AI61" i="9"/>
  <c r="AJ58" i="9" s="1"/>
  <c r="AI57" i="9"/>
  <c r="AJ54" i="9" s="1"/>
  <c r="AI53" i="9"/>
  <c r="AJ50" i="9" s="1"/>
  <c r="AI49" i="9"/>
  <c r="AJ46" i="9" s="1"/>
  <c r="AI45" i="9"/>
  <c r="AJ42" i="9" s="1"/>
  <c r="AI41" i="9"/>
  <c r="AJ38" i="9" s="1"/>
  <c r="AI37" i="9"/>
  <c r="AJ34" i="9" s="1"/>
  <c r="AI33" i="9"/>
  <c r="AJ30" i="9" s="1"/>
  <c r="AI29" i="9"/>
  <c r="AJ26" i="9" s="1"/>
  <c r="AI25" i="9"/>
  <c r="AJ22" i="9" s="1"/>
  <c r="AI21" i="9"/>
  <c r="AJ18" i="9" s="1"/>
  <c r="AI17" i="9"/>
  <c r="AJ14" i="9" s="1"/>
  <c r="AI13" i="9"/>
  <c r="AJ10" i="9" s="1"/>
  <c r="AI166" i="9"/>
  <c r="AI172" i="9" s="1"/>
  <c r="AI133" i="10"/>
  <c r="AJ130" i="10" s="1"/>
  <c r="AI129" i="10"/>
  <c r="AJ126" i="10" s="1"/>
  <c r="AI125" i="10"/>
  <c r="AJ122" i="10" s="1"/>
  <c r="AI121" i="10"/>
  <c r="AJ118" i="10" s="1"/>
  <c r="AI117" i="10"/>
  <c r="AJ114" i="10" s="1"/>
  <c r="AI113" i="10"/>
  <c r="AJ110" i="10" s="1"/>
  <c r="AI109" i="10"/>
  <c r="AJ106" i="10" s="1"/>
  <c r="AI105" i="10"/>
  <c r="AJ102" i="10" s="1"/>
  <c r="AI101" i="10"/>
  <c r="AJ98" i="10" s="1"/>
  <c r="AI97" i="10"/>
  <c r="AJ94" i="10" s="1"/>
  <c r="AI93" i="10"/>
  <c r="AJ90" i="10" s="1"/>
  <c r="AI89" i="10"/>
  <c r="AJ86" i="10" s="1"/>
  <c r="AI85" i="10"/>
  <c r="AJ82" i="10" s="1"/>
  <c r="AI81" i="10"/>
  <c r="AJ78" i="10" s="1"/>
  <c r="AI77" i="10"/>
  <c r="AJ74" i="10" s="1"/>
  <c r="AI73" i="10"/>
  <c r="AJ70" i="10" s="1"/>
  <c r="AI69" i="10"/>
  <c r="AJ66" i="10" s="1"/>
  <c r="AI65" i="10"/>
  <c r="AJ62" i="10" s="1"/>
  <c r="AI61" i="10"/>
  <c r="AJ58" i="10" s="1"/>
  <c r="AI57" i="10"/>
  <c r="AJ54" i="10" s="1"/>
  <c r="AI53" i="10"/>
  <c r="AJ50" i="10" s="1"/>
  <c r="AI49" i="10"/>
  <c r="AJ46" i="10" s="1"/>
  <c r="AI45" i="10"/>
  <c r="AJ42" i="10" s="1"/>
  <c r="AI41" i="10"/>
  <c r="AJ38" i="10" s="1"/>
  <c r="AI37" i="10"/>
  <c r="AJ34" i="10" s="1"/>
  <c r="AI29" i="10"/>
  <c r="AJ26" i="10" s="1"/>
  <c r="AI25" i="10"/>
  <c r="AJ22" i="10" s="1"/>
  <c r="AI21" i="10"/>
  <c r="AJ18" i="10" s="1"/>
  <c r="AI13" i="10"/>
  <c r="AJ10" i="10" s="1"/>
  <c r="AI133" i="11"/>
  <c r="AJ130" i="11" s="1"/>
  <c r="AI129" i="11"/>
  <c r="AJ126" i="11" s="1"/>
  <c r="AI117" i="11"/>
  <c r="AJ114" i="11" s="1"/>
  <c r="AI113" i="11"/>
  <c r="AJ110" i="11" s="1"/>
  <c r="AI101" i="11"/>
  <c r="AJ98" i="11" s="1"/>
  <c r="AI97" i="11"/>
  <c r="AJ94" i="11" s="1"/>
  <c r="AI89" i="11"/>
  <c r="AJ86" i="11" s="1"/>
  <c r="AI85" i="11"/>
  <c r="AJ82" i="11" s="1"/>
  <c r="AI73" i="11"/>
  <c r="AJ70" i="11" s="1"/>
  <c r="AI69" i="11"/>
  <c r="AJ66" i="11" s="1"/>
  <c r="AI57" i="11"/>
  <c r="AJ54" i="11" s="1"/>
  <c r="AI53" i="11"/>
  <c r="AJ50" i="11" s="1"/>
  <c r="AI41" i="11"/>
  <c r="AJ38" i="11" s="1"/>
  <c r="AI37" i="11"/>
  <c r="AJ34" i="11" s="1"/>
  <c r="AI33" i="11"/>
  <c r="AJ30" i="11" s="1"/>
  <c r="AI29" i="11"/>
  <c r="AJ26" i="11" s="1"/>
  <c r="AI25" i="11"/>
  <c r="AJ22" i="11" s="1"/>
  <c r="AI21" i="11"/>
  <c r="AJ18" i="11" s="1"/>
  <c r="AI17" i="11"/>
  <c r="AJ14" i="11" s="1"/>
  <c r="AI13" i="11"/>
  <c r="AJ10" i="11" s="1"/>
  <c r="AI167" i="11"/>
  <c r="AI173" i="11" s="1"/>
  <c r="AI9" i="11"/>
  <c r="AJ6" i="11" s="1"/>
  <c r="AI137" i="15"/>
  <c r="AJ134" i="15" s="1"/>
  <c r="AI141" i="15"/>
  <c r="AJ138" i="15" s="1"/>
  <c r="AI145" i="15"/>
  <c r="AJ142" i="15" s="1"/>
  <c r="AI149" i="15"/>
  <c r="AJ146" i="15" s="1"/>
  <c r="AI153" i="15"/>
  <c r="AJ150" i="15" s="1"/>
  <c r="AI157" i="15"/>
  <c r="AJ154" i="15" s="1"/>
  <c r="AI161" i="15"/>
  <c r="AJ158" i="15" s="1"/>
  <c r="AI165" i="15"/>
  <c r="AJ162" i="15" s="1"/>
  <c r="E169" i="15"/>
  <c r="M169" i="15"/>
  <c r="X169" i="15"/>
  <c r="AB169" i="15"/>
  <c r="G170" i="15"/>
  <c r="H170" i="15"/>
  <c r="L170" i="15"/>
  <c r="S170" i="15"/>
  <c r="W170" i="15"/>
  <c r="X170" i="15"/>
  <c r="AB170" i="15"/>
  <c r="D181" i="15"/>
  <c r="C7" i="29" s="1"/>
  <c r="D193" i="15"/>
  <c r="D197" i="15"/>
  <c r="D209" i="15"/>
  <c r="AI137" i="5"/>
  <c r="AJ134" i="5" s="1"/>
  <c r="AI141" i="5"/>
  <c r="AJ138" i="5" s="1"/>
  <c r="AI145" i="5"/>
  <c r="AJ142" i="5" s="1"/>
  <c r="AI149" i="5"/>
  <c r="AJ146" i="5" s="1"/>
  <c r="AI153" i="5"/>
  <c r="AJ150" i="5" s="1"/>
  <c r="AI157" i="5"/>
  <c r="AJ154" i="5" s="1"/>
  <c r="AI161" i="5"/>
  <c r="AJ158" i="5" s="1"/>
  <c r="AI165" i="5"/>
  <c r="AJ162" i="5" s="1"/>
  <c r="F185" i="5"/>
  <c r="E11" i="28" s="1"/>
  <c r="L169" i="5"/>
  <c r="AB170" i="5"/>
  <c r="D183" i="5"/>
  <c r="C9" i="28" s="1"/>
  <c r="D187" i="5"/>
  <c r="C13" i="28" s="1"/>
  <c r="D191" i="5"/>
  <c r="C17" i="28" s="1"/>
  <c r="D195" i="5"/>
  <c r="C21" i="28" s="1"/>
  <c r="D199" i="5"/>
  <c r="C25" i="28" s="1"/>
  <c r="D203" i="5"/>
  <c r="C29" i="28" s="1"/>
  <c r="D207" i="5"/>
  <c r="C33" i="28" s="1"/>
  <c r="D211" i="5"/>
  <c r="C37" i="28" s="1"/>
  <c r="AI145" i="6"/>
  <c r="AJ142" i="6" s="1"/>
  <c r="AI149" i="6"/>
  <c r="AJ146" i="6" s="1"/>
  <c r="AI161" i="6"/>
  <c r="AJ158" i="6" s="1"/>
  <c r="AI165" i="6"/>
  <c r="AJ162" i="6" s="1"/>
  <c r="H169" i="6"/>
  <c r="P169" i="6"/>
  <c r="Z169" i="6"/>
  <c r="AD169" i="6"/>
  <c r="J170" i="6"/>
  <c r="N170" i="6"/>
  <c r="Z170" i="6"/>
  <c r="AD170" i="6"/>
  <c r="D183" i="6"/>
  <c r="D195" i="6"/>
  <c r="D199" i="6"/>
  <c r="D203" i="6"/>
  <c r="D211" i="6"/>
  <c r="AI149" i="7"/>
  <c r="AJ146" i="7" s="1"/>
  <c r="AI157" i="7"/>
  <c r="AJ154" i="7" s="1"/>
  <c r="AI165" i="7"/>
  <c r="AJ162" i="7" s="1"/>
  <c r="F192" i="7"/>
  <c r="E18" i="26" s="1"/>
  <c r="F208" i="7"/>
  <c r="E34" i="26" s="1"/>
  <c r="T169" i="7"/>
  <c r="AH169" i="7"/>
  <c r="J170" i="7"/>
  <c r="T170" i="7"/>
  <c r="AH170" i="7"/>
  <c r="D176" i="7"/>
  <c r="Z176" i="7"/>
  <c r="AH176" i="7"/>
  <c r="R175" i="7"/>
  <c r="C7" i="26"/>
  <c r="G185" i="7"/>
  <c r="F11" i="26" s="1"/>
  <c r="C15" i="26"/>
  <c r="C22" i="26"/>
  <c r="C23" i="26"/>
  <c r="C31" i="26"/>
  <c r="AI145" i="8"/>
  <c r="AJ142" i="8" s="1"/>
  <c r="AI149" i="8"/>
  <c r="AJ146" i="8" s="1"/>
  <c r="AI161" i="8"/>
  <c r="AJ158" i="8" s="1"/>
  <c r="AI165" i="8"/>
  <c r="AJ162" i="8" s="1"/>
  <c r="Z169" i="8"/>
  <c r="AD169" i="8"/>
  <c r="J170" i="8"/>
  <c r="N170" i="8"/>
  <c r="Z170" i="8"/>
  <c r="AD170" i="8"/>
  <c r="AI137" i="9"/>
  <c r="AJ134" i="9" s="1"/>
  <c r="AI141" i="9"/>
  <c r="AJ138" i="9" s="1"/>
  <c r="AI145" i="9"/>
  <c r="AJ142" i="9" s="1"/>
  <c r="AI149" i="9"/>
  <c r="AJ146" i="9" s="1"/>
  <c r="AI153" i="9"/>
  <c r="AJ150" i="9" s="1"/>
  <c r="AI157" i="9"/>
  <c r="AJ154" i="9" s="1"/>
  <c r="AI161" i="9"/>
  <c r="AJ158" i="9" s="1"/>
  <c r="AI165" i="9"/>
  <c r="AJ162" i="9" s="1"/>
  <c r="F170" i="9"/>
  <c r="N170" i="9"/>
  <c r="V170" i="9"/>
  <c r="F201" i="9"/>
  <c r="E27" i="24" s="1"/>
  <c r="D169" i="9"/>
  <c r="L169" i="9"/>
  <c r="AF169" i="9"/>
  <c r="K170" i="9"/>
  <c r="AF170" i="9"/>
  <c r="C7" i="24"/>
  <c r="C13" i="24"/>
  <c r="C21" i="24"/>
  <c r="C25" i="24"/>
  <c r="C29" i="24"/>
  <c r="C33" i="24"/>
  <c r="C37" i="24"/>
  <c r="AI137" i="10"/>
  <c r="AJ134" i="10" s="1"/>
  <c r="AI141" i="10"/>
  <c r="AJ138" i="10" s="1"/>
  <c r="AI145" i="10"/>
  <c r="AJ142" i="10" s="1"/>
  <c r="AI149" i="10"/>
  <c r="AJ146" i="10" s="1"/>
  <c r="AI153" i="10"/>
  <c r="AJ150" i="10" s="1"/>
  <c r="AI157" i="10"/>
  <c r="AJ154" i="10" s="1"/>
  <c r="AI161" i="10"/>
  <c r="AJ158" i="10" s="1"/>
  <c r="AI165" i="10"/>
  <c r="AJ162" i="10" s="1"/>
  <c r="F183" i="10"/>
  <c r="E9" i="23" s="1"/>
  <c r="G169" i="10"/>
  <c r="F191" i="10"/>
  <c r="E17" i="23" s="1"/>
  <c r="O169" i="10"/>
  <c r="Z170" i="10"/>
  <c r="F207" i="10"/>
  <c r="E33" i="23" s="1"/>
  <c r="X169" i="10"/>
  <c r="H170" i="10"/>
  <c r="X170" i="10"/>
  <c r="C7" i="23"/>
  <c r="C13" i="23"/>
  <c r="C21" i="23"/>
  <c r="C29" i="23"/>
  <c r="C37" i="23"/>
  <c r="F187" i="11"/>
  <c r="E13" i="22" s="1"/>
  <c r="F199" i="11"/>
  <c r="E25" i="22" s="1"/>
  <c r="F203" i="11"/>
  <c r="E29" i="22" s="1"/>
  <c r="AI145" i="11"/>
  <c r="AJ142" i="11" s="1"/>
  <c r="AI149" i="11"/>
  <c r="AJ146" i="11" s="1"/>
  <c r="AI161" i="11"/>
  <c r="AJ158" i="11" s="1"/>
  <c r="AI165" i="11"/>
  <c r="AJ162" i="11" s="1"/>
  <c r="G169" i="11"/>
  <c r="L169" i="11"/>
  <c r="F197" i="11"/>
  <c r="E23" i="22" s="1"/>
  <c r="AE170" i="11"/>
  <c r="T169" i="11"/>
  <c r="V169" i="11"/>
  <c r="Z169" i="11"/>
  <c r="F170" i="11"/>
  <c r="J170" i="11"/>
  <c r="T170" i="11"/>
  <c r="V170" i="11"/>
  <c r="Z170" i="11"/>
  <c r="C7" i="22"/>
  <c r="C35" i="22"/>
  <c r="AI137" i="12"/>
  <c r="AJ134" i="12" s="1"/>
  <c r="AI141" i="12"/>
  <c r="AJ138" i="12" s="1"/>
  <c r="AI145" i="12"/>
  <c r="AJ142" i="12" s="1"/>
  <c r="AI149" i="12"/>
  <c r="AJ146" i="12" s="1"/>
  <c r="AI153" i="12"/>
  <c r="AJ150" i="12" s="1"/>
  <c r="AI157" i="12"/>
  <c r="AJ154" i="12" s="1"/>
  <c r="AI161" i="12"/>
  <c r="AJ158" i="12" s="1"/>
  <c r="AI165" i="12"/>
  <c r="AJ162" i="12" s="1"/>
  <c r="G170" i="12"/>
  <c r="O170" i="12"/>
  <c r="T169" i="12"/>
  <c r="Z169" i="12"/>
  <c r="AH169" i="12"/>
  <c r="D170" i="12"/>
  <c r="J170" i="12"/>
  <c r="T170" i="12"/>
  <c r="Z170" i="12"/>
  <c r="AH170" i="12"/>
  <c r="C10" i="21"/>
  <c r="C11" i="21"/>
  <c r="C14" i="21"/>
  <c r="C15" i="21"/>
  <c r="C18" i="21"/>
  <c r="C21" i="21"/>
  <c r="C22" i="21"/>
  <c r="C26" i="21"/>
  <c r="C27" i="21"/>
  <c r="C29" i="21"/>
  <c r="C30" i="21"/>
  <c r="C31" i="21"/>
  <c r="C34" i="21"/>
  <c r="C35" i="21"/>
  <c r="C37" i="21"/>
  <c r="AI133" i="12"/>
  <c r="AJ130" i="12" s="1"/>
  <c r="AI129" i="12"/>
  <c r="AJ126" i="12" s="1"/>
  <c r="AI125" i="12"/>
  <c r="AJ122" i="12" s="1"/>
  <c r="AI121" i="12"/>
  <c r="AJ118" i="12" s="1"/>
  <c r="AI117" i="12"/>
  <c r="AJ114" i="12" s="1"/>
  <c r="AI113" i="12"/>
  <c r="AJ110" i="12" s="1"/>
  <c r="AI109" i="12"/>
  <c r="AJ106" i="12" s="1"/>
  <c r="AI105" i="12"/>
  <c r="AJ102" i="12" s="1"/>
  <c r="AI101" i="12"/>
  <c r="AJ98" i="12" s="1"/>
  <c r="AI97" i="12"/>
  <c r="AJ94" i="12" s="1"/>
  <c r="AI93" i="12"/>
  <c r="AJ90" i="12" s="1"/>
  <c r="AI89" i="12"/>
  <c r="AJ86" i="12" s="1"/>
  <c r="AI85" i="12"/>
  <c r="AJ82" i="12" s="1"/>
  <c r="AI81" i="12"/>
  <c r="AJ78" i="12" s="1"/>
  <c r="AI77" i="12"/>
  <c r="AJ74" i="12" s="1"/>
  <c r="AI73" i="12"/>
  <c r="AJ70" i="12" s="1"/>
  <c r="AI69" i="12"/>
  <c r="AJ66" i="12" s="1"/>
  <c r="AI65" i="12"/>
  <c r="AJ62" i="12" s="1"/>
  <c r="AI61" i="12"/>
  <c r="AJ58" i="12" s="1"/>
  <c r="AI53" i="12"/>
  <c r="AJ50" i="12" s="1"/>
  <c r="AI45" i="12"/>
  <c r="AJ42" i="12" s="1"/>
  <c r="AI41" i="12"/>
  <c r="AJ38" i="12" s="1"/>
  <c r="AI37" i="12"/>
  <c r="AJ34" i="12" s="1"/>
  <c r="AI29" i="12"/>
  <c r="AJ26" i="12" s="1"/>
  <c r="AI25" i="12"/>
  <c r="AJ22" i="12" s="1"/>
  <c r="AI21" i="12"/>
  <c r="AJ18" i="12" s="1"/>
  <c r="AI13" i="12"/>
  <c r="AJ10" i="12" s="1"/>
  <c r="AI133" i="13"/>
  <c r="AJ130" i="13" s="1"/>
  <c r="AI125" i="13"/>
  <c r="AJ122" i="13" s="1"/>
  <c r="AI121" i="13"/>
  <c r="AJ118" i="13" s="1"/>
  <c r="AI117" i="13"/>
  <c r="AJ114" i="13" s="1"/>
  <c r="AI113" i="13"/>
  <c r="AJ110" i="13" s="1"/>
  <c r="AI109" i="13"/>
  <c r="AJ106" i="13" s="1"/>
  <c r="AI105" i="13"/>
  <c r="AJ102" i="13" s="1"/>
  <c r="AI101" i="13"/>
  <c r="AJ98" i="13" s="1"/>
  <c r="AI97" i="13"/>
  <c r="AJ94" i="13" s="1"/>
  <c r="AI93" i="13"/>
  <c r="AJ90" i="13" s="1"/>
  <c r="AI89" i="13"/>
  <c r="AJ86" i="13" s="1"/>
  <c r="AI73" i="13"/>
  <c r="AJ70" i="13" s="1"/>
  <c r="AI57" i="13"/>
  <c r="AJ54" i="13" s="1"/>
  <c r="AI41" i="13"/>
  <c r="AJ38" i="13" s="1"/>
  <c r="AI25" i="13"/>
  <c r="AJ22" i="13" s="1"/>
  <c r="AI17" i="13"/>
  <c r="AJ14" i="13" s="1"/>
  <c r="C8" i="20"/>
  <c r="AI137" i="13"/>
  <c r="AJ134" i="13" s="1"/>
  <c r="AI141" i="13"/>
  <c r="AJ138" i="13" s="1"/>
  <c r="AI149" i="13"/>
  <c r="AJ146" i="13" s="1"/>
  <c r="AI153" i="13"/>
  <c r="AJ150" i="13" s="1"/>
  <c r="AI157" i="13"/>
  <c r="AJ154" i="13" s="1"/>
  <c r="AI161" i="13"/>
  <c r="AJ158" i="13" s="1"/>
  <c r="AI165" i="13"/>
  <c r="AJ162" i="13" s="1"/>
  <c r="F191" i="13"/>
  <c r="E17" i="20" s="1"/>
  <c r="F203" i="13"/>
  <c r="E29" i="20" s="1"/>
  <c r="F207" i="13"/>
  <c r="E33" i="20" s="1"/>
  <c r="O169" i="13"/>
  <c r="Z169" i="13"/>
  <c r="D170" i="13"/>
  <c r="H170" i="13"/>
  <c r="O170" i="13"/>
  <c r="Z170" i="13"/>
  <c r="C21" i="20"/>
  <c r="C25" i="20"/>
  <c r="C37" i="20"/>
  <c r="AI145" i="14"/>
  <c r="AJ142" i="14" s="1"/>
  <c r="AI149" i="14"/>
  <c r="AJ146" i="14" s="1"/>
  <c r="AI161" i="14"/>
  <c r="AJ158" i="14" s="1"/>
  <c r="AI165" i="14"/>
  <c r="AJ162" i="14" s="1"/>
  <c r="E23" i="19"/>
  <c r="T169" i="14"/>
  <c r="V169" i="14"/>
  <c r="Z169" i="14"/>
  <c r="F170" i="14"/>
  <c r="J170" i="14"/>
  <c r="T170" i="14"/>
  <c r="V170" i="14"/>
  <c r="Z170" i="14"/>
  <c r="C10" i="19"/>
  <c r="AI133" i="14"/>
  <c r="AJ130" i="14" s="1"/>
  <c r="AI129" i="14"/>
  <c r="AJ126" i="14" s="1"/>
  <c r="AI117" i="14"/>
  <c r="AJ114" i="14" s="1"/>
  <c r="AI113" i="14"/>
  <c r="AJ110" i="14" s="1"/>
  <c r="AI101" i="14"/>
  <c r="AJ98" i="14" s="1"/>
  <c r="AI97" i="14"/>
  <c r="AJ94" i="14" s="1"/>
  <c r="AI85" i="14"/>
  <c r="AJ82" i="14" s="1"/>
  <c r="AI81" i="14"/>
  <c r="AJ78" i="14" s="1"/>
  <c r="AI69" i="14"/>
  <c r="AJ66" i="14" s="1"/>
  <c r="AI65" i="14"/>
  <c r="AJ62" i="14" s="1"/>
  <c r="AI61" i="14"/>
  <c r="AJ58" i="14" s="1"/>
  <c r="AI57" i="14"/>
  <c r="AJ54" i="14" s="1"/>
  <c r="AI53" i="14"/>
  <c r="AJ50" i="14" s="1"/>
  <c r="AI49" i="14"/>
  <c r="AJ46" i="14" s="1"/>
  <c r="AI45" i="14"/>
  <c r="AJ42" i="14" s="1"/>
  <c r="AI41" i="14"/>
  <c r="AJ38" i="14" s="1"/>
  <c r="AI37" i="14"/>
  <c r="AJ34" i="14" s="1"/>
  <c r="AI33" i="14"/>
  <c r="AJ30" i="14" s="1"/>
  <c r="AI29" i="14"/>
  <c r="AJ26" i="14" s="1"/>
  <c r="AI25" i="14"/>
  <c r="AJ22" i="14" s="1"/>
  <c r="AI21" i="14"/>
  <c r="AJ18" i="14" s="1"/>
  <c r="AI17" i="14"/>
  <c r="AJ14" i="14" s="1"/>
  <c r="AI13" i="14"/>
  <c r="AJ10" i="14" s="1"/>
  <c r="F8" i="19"/>
  <c r="D170" i="14"/>
  <c r="D176" i="14"/>
  <c r="D175" i="14"/>
  <c r="L38" i="31"/>
  <c r="AD38" i="31"/>
  <c r="AJ38" i="31"/>
  <c r="AP38" i="31"/>
  <c r="AV38" i="31"/>
  <c r="BB38" i="31"/>
  <c r="BH38" i="31"/>
  <c r="BT38" i="31"/>
  <c r="AI249" i="33"/>
  <c r="BS38" i="31"/>
  <c r="BN38" i="31"/>
  <c r="BM38" i="31"/>
  <c r="BG38" i="31"/>
  <c r="BA38" i="31"/>
  <c r="AW38" i="31"/>
  <c r="AU38" i="31"/>
  <c r="AQ38" i="31"/>
  <c r="AO38" i="31"/>
  <c r="AK38" i="31"/>
  <c r="AI38" i="31"/>
  <c r="AE38" i="31"/>
  <c r="AC38" i="31"/>
  <c r="Y38" i="31"/>
  <c r="R38" i="31"/>
  <c r="K38" i="31"/>
  <c r="E38" i="31"/>
  <c r="BU38" i="31"/>
  <c r="BO38" i="31"/>
  <c r="BI38" i="31"/>
  <c r="BC38" i="31"/>
  <c r="S38" i="31"/>
  <c r="M38" i="31"/>
  <c r="G38" i="31"/>
  <c r="F191" i="15"/>
  <c r="E17" i="29" s="1"/>
  <c r="F170" i="15"/>
  <c r="J170" i="15"/>
  <c r="V170" i="15"/>
  <c r="Z170" i="15"/>
  <c r="E187" i="15"/>
  <c r="D13" i="29" s="1"/>
  <c r="E195" i="15"/>
  <c r="E199" i="15"/>
  <c r="D25" i="29" s="1"/>
  <c r="V169" i="15"/>
  <c r="E203" i="15"/>
  <c r="D29" i="29" s="1"/>
  <c r="Z169" i="15"/>
  <c r="E211" i="15"/>
  <c r="D37" i="29" s="1"/>
  <c r="AH176" i="15"/>
  <c r="AH169" i="15"/>
  <c r="AH170" i="15"/>
  <c r="AJ575" i="33"/>
  <c r="AJ595" i="33"/>
  <c r="AI167" i="15"/>
  <c r="K170" i="15"/>
  <c r="D188" i="15"/>
  <c r="C14" i="29" s="1"/>
  <c r="D192" i="15"/>
  <c r="C18" i="29" s="1"/>
  <c r="O170" i="15"/>
  <c r="AA170" i="15"/>
  <c r="D204" i="15"/>
  <c r="C30" i="29" s="1"/>
  <c r="D208" i="15"/>
  <c r="C34" i="29" s="1"/>
  <c r="AE170" i="15"/>
  <c r="F169" i="15"/>
  <c r="N169" i="15"/>
  <c r="N170" i="15"/>
  <c r="F181" i="15"/>
  <c r="E7" i="29" s="1"/>
  <c r="AJ567" i="33"/>
  <c r="AJ587" i="33"/>
  <c r="AJ599" i="33"/>
  <c r="AI9" i="15"/>
  <c r="AJ6" i="15" s="1"/>
  <c r="G182" i="15"/>
  <c r="F8" i="29" s="1"/>
  <c r="G186" i="15"/>
  <c r="F12" i="29" s="1"/>
  <c r="G190" i="15"/>
  <c r="F16" i="29" s="1"/>
  <c r="G194" i="15"/>
  <c r="F20" i="29" s="1"/>
  <c r="G198" i="15"/>
  <c r="F24" i="29" s="1"/>
  <c r="G202" i="15"/>
  <c r="F28" i="29" s="1"/>
  <c r="G206" i="15"/>
  <c r="F32" i="29" s="1"/>
  <c r="G210" i="15"/>
  <c r="F36" i="29" s="1"/>
  <c r="I169" i="15"/>
  <c r="R169" i="15"/>
  <c r="R170" i="15"/>
  <c r="D183" i="15"/>
  <c r="C9" i="29" s="1"/>
  <c r="D187" i="15"/>
  <c r="C13" i="29" s="1"/>
  <c r="D199" i="15"/>
  <c r="C25" i="29" s="1"/>
  <c r="D203" i="15"/>
  <c r="C29" i="29" s="1"/>
  <c r="D207" i="15"/>
  <c r="D211" i="15"/>
  <c r="C37" i="29" s="1"/>
  <c r="AJ579" i="33"/>
  <c r="AJ591" i="33"/>
  <c r="E182" i="15"/>
  <c r="E186" i="15"/>
  <c r="E190" i="15"/>
  <c r="E194" i="15"/>
  <c r="Q169" i="15"/>
  <c r="E198" i="15"/>
  <c r="U169" i="15"/>
  <c r="E202" i="15"/>
  <c r="Y169" i="15"/>
  <c r="E206" i="15"/>
  <c r="AC169" i="15"/>
  <c r="E210" i="15"/>
  <c r="AG169" i="15"/>
  <c r="G187" i="15"/>
  <c r="F13" i="29" s="1"/>
  <c r="G195" i="15"/>
  <c r="F21" i="29" s="1"/>
  <c r="G203" i="15"/>
  <c r="F29" i="29" s="1"/>
  <c r="G211" i="15"/>
  <c r="F37" i="29" s="1"/>
  <c r="J169" i="15"/>
  <c r="AD169" i="15"/>
  <c r="AD170" i="15"/>
  <c r="E184" i="15"/>
  <c r="E188" i="15"/>
  <c r="D14" i="29" s="1"/>
  <c r="E192" i="15"/>
  <c r="S176" i="15"/>
  <c r="E196" i="15"/>
  <c r="E200" i="15"/>
  <c r="E204" i="15"/>
  <c r="E208" i="15"/>
  <c r="D34" i="29" s="1"/>
  <c r="G184" i="15"/>
  <c r="F10" i="29" s="1"/>
  <c r="G188" i="15"/>
  <c r="F14" i="29" s="1"/>
  <c r="G192" i="15"/>
  <c r="F18" i="29" s="1"/>
  <c r="G196" i="15"/>
  <c r="F22" i="29" s="1"/>
  <c r="G200" i="15"/>
  <c r="F26" i="29" s="1"/>
  <c r="G204" i="15"/>
  <c r="F30" i="29" s="1"/>
  <c r="G208" i="15"/>
  <c r="F34" i="29" s="1"/>
  <c r="G169" i="15"/>
  <c r="K169" i="15"/>
  <c r="O169" i="15"/>
  <c r="T169" i="15"/>
  <c r="AE169" i="15"/>
  <c r="D170" i="15"/>
  <c r="T170" i="15"/>
  <c r="P176" i="15"/>
  <c r="E176" i="15"/>
  <c r="E170" i="15"/>
  <c r="I170" i="15"/>
  <c r="M176" i="15"/>
  <c r="M170" i="15"/>
  <c r="Q170" i="15"/>
  <c r="U176" i="15"/>
  <c r="U170" i="15"/>
  <c r="Y170" i="15"/>
  <c r="AC176" i="15"/>
  <c r="AC170" i="15"/>
  <c r="AG170" i="15"/>
  <c r="D169" i="15"/>
  <c r="H169" i="15"/>
  <c r="L169" i="15"/>
  <c r="P169" i="15"/>
  <c r="AA169" i="15"/>
  <c r="AF169" i="15"/>
  <c r="P170" i="15"/>
  <c r="E181" i="5"/>
  <c r="D7" i="28" s="1"/>
  <c r="E193" i="5"/>
  <c r="E201" i="5"/>
  <c r="E209" i="5"/>
  <c r="E170" i="5"/>
  <c r="D182" i="5"/>
  <c r="C8" i="28" s="1"/>
  <c r="I170" i="5"/>
  <c r="D186" i="5"/>
  <c r="C12" i="28" s="1"/>
  <c r="M170" i="5"/>
  <c r="D190" i="5"/>
  <c r="C16" i="28" s="1"/>
  <c r="U170" i="5"/>
  <c r="D198" i="5"/>
  <c r="C24" i="28" s="1"/>
  <c r="Y170" i="5"/>
  <c r="D202" i="5"/>
  <c r="C28" i="28" s="1"/>
  <c r="AC170" i="5"/>
  <c r="D206" i="5"/>
  <c r="C32" i="28" s="1"/>
  <c r="AG170" i="5"/>
  <c r="D210" i="5"/>
  <c r="C36" i="28" s="1"/>
  <c r="G183" i="5"/>
  <c r="F9" i="28" s="1"/>
  <c r="G187" i="5"/>
  <c r="F13" i="28" s="1"/>
  <c r="G191" i="5"/>
  <c r="F17" i="28" s="1"/>
  <c r="G195" i="5"/>
  <c r="F21" i="28" s="1"/>
  <c r="G199" i="5"/>
  <c r="F25" i="28" s="1"/>
  <c r="G203" i="5"/>
  <c r="F29" i="28" s="1"/>
  <c r="G207" i="5"/>
  <c r="F33" i="28" s="1"/>
  <c r="G211" i="5"/>
  <c r="F37" i="28" s="1"/>
  <c r="J169" i="5"/>
  <c r="AD169" i="5"/>
  <c r="L170" i="5"/>
  <c r="AI169" i="5"/>
  <c r="AJ166" i="5" s="1"/>
  <c r="E183" i="5"/>
  <c r="F175" i="5"/>
  <c r="E187" i="5"/>
  <c r="J176" i="5"/>
  <c r="E191" i="5"/>
  <c r="N175" i="5"/>
  <c r="E195" i="5"/>
  <c r="R169" i="5"/>
  <c r="E199" i="5"/>
  <c r="V175" i="5"/>
  <c r="E203" i="5"/>
  <c r="Z175" i="5"/>
  <c r="Z169" i="5"/>
  <c r="E207" i="5"/>
  <c r="AD176" i="5"/>
  <c r="E211" i="5"/>
  <c r="AH175" i="5"/>
  <c r="AH169" i="5"/>
  <c r="D169" i="5"/>
  <c r="V169" i="5"/>
  <c r="AF169" i="5"/>
  <c r="P170" i="5"/>
  <c r="AF170" i="5"/>
  <c r="E189" i="5"/>
  <c r="L176" i="5"/>
  <c r="E197" i="5"/>
  <c r="T169" i="5"/>
  <c r="E205" i="5"/>
  <c r="AB169" i="5"/>
  <c r="H169" i="5"/>
  <c r="P169" i="5"/>
  <c r="H170" i="5"/>
  <c r="X170" i="5"/>
  <c r="Q170" i="5"/>
  <c r="D194" i="5"/>
  <c r="C20" i="28" s="1"/>
  <c r="AI9" i="5"/>
  <c r="AJ6" i="5" s="1"/>
  <c r="G170" i="5"/>
  <c r="D184" i="5"/>
  <c r="C10" i="28" s="1"/>
  <c r="K170" i="5"/>
  <c r="D188" i="5"/>
  <c r="C14" i="28" s="1"/>
  <c r="O170" i="5"/>
  <c r="D192" i="5"/>
  <c r="C18" i="28" s="1"/>
  <c r="S170" i="5"/>
  <c r="D196" i="5"/>
  <c r="C22" i="28" s="1"/>
  <c r="W170" i="5"/>
  <c r="D200" i="5"/>
  <c r="C26" i="28" s="1"/>
  <c r="AA170" i="5"/>
  <c r="D204" i="5"/>
  <c r="C30" i="28" s="1"/>
  <c r="AE170" i="5"/>
  <c r="D208" i="5"/>
  <c r="C34" i="28" s="1"/>
  <c r="AI176" i="5"/>
  <c r="AI170" i="5"/>
  <c r="G181" i="5"/>
  <c r="F7" i="28" s="1"/>
  <c r="G185" i="5"/>
  <c r="F11" i="28" s="1"/>
  <c r="G189" i="5"/>
  <c r="F15" i="28" s="1"/>
  <c r="G193" i="5"/>
  <c r="F19" i="28" s="1"/>
  <c r="G197" i="5"/>
  <c r="F23" i="28" s="1"/>
  <c r="G201" i="5"/>
  <c r="F27" i="28" s="1"/>
  <c r="X176" i="5"/>
  <c r="G205" i="5"/>
  <c r="F31" i="28" s="1"/>
  <c r="G209" i="5"/>
  <c r="F35" i="28" s="1"/>
  <c r="AF176" i="5"/>
  <c r="F169" i="5"/>
  <c r="N169" i="5"/>
  <c r="X169" i="5"/>
  <c r="D170" i="5"/>
  <c r="T170" i="5"/>
  <c r="D176" i="5"/>
  <c r="T176" i="5"/>
  <c r="H175" i="5"/>
  <c r="E184" i="5"/>
  <c r="D10" i="28" s="1"/>
  <c r="E188" i="5"/>
  <c r="E192" i="5"/>
  <c r="E196" i="5"/>
  <c r="E200" i="5"/>
  <c r="D26" i="28" s="1"/>
  <c r="E204" i="5"/>
  <c r="E208" i="5"/>
  <c r="G184" i="5"/>
  <c r="F10" i="28" s="1"/>
  <c r="G188" i="5"/>
  <c r="F14" i="28" s="1"/>
  <c r="G192" i="5"/>
  <c r="F18" i="28" s="1"/>
  <c r="G196" i="5"/>
  <c r="F22" i="28" s="1"/>
  <c r="G200" i="5"/>
  <c r="F26" i="28" s="1"/>
  <c r="G204" i="5"/>
  <c r="F30" i="28" s="1"/>
  <c r="G208" i="5"/>
  <c r="F34" i="28" s="1"/>
  <c r="G169" i="5"/>
  <c r="K169" i="5"/>
  <c r="O169" i="5"/>
  <c r="AE169" i="5"/>
  <c r="F170" i="5"/>
  <c r="N170" i="5"/>
  <c r="V170" i="5"/>
  <c r="AD170" i="5"/>
  <c r="E182" i="5"/>
  <c r="E186" i="5"/>
  <c r="D12" i="28" s="1"/>
  <c r="E190" i="5"/>
  <c r="D16" i="28" s="1"/>
  <c r="E194" i="5"/>
  <c r="D20" i="28" s="1"/>
  <c r="Q169" i="5"/>
  <c r="E198" i="5"/>
  <c r="U169" i="5"/>
  <c r="E202" i="5"/>
  <c r="Y169" i="5"/>
  <c r="E206" i="5"/>
  <c r="AC169" i="5"/>
  <c r="E210" i="5"/>
  <c r="AG169" i="5"/>
  <c r="G182" i="5"/>
  <c r="F8" i="28" s="1"/>
  <c r="G186" i="5"/>
  <c r="F12" i="28" s="1"/>
  <c r="G190" i="5"/>
  <c r="F16" i="28" s="1"/>
  <c r="G194" i="5"/>
  <c r="F20" i="28" s="1"/>
  <c r="G198" i="5"/>
  <c r="F24" i="28" s="1"/>
  <c r="G202" i="5"/>
  <c r="F28" i="28" s="1"/>
  <c r="G206" i="5"/>
  <c r="F32" i="28" s="1"/>
  <c r="G210" i="5"/>
  <c r="F36" i="28" s="1"/>
  <c r="E169" i="5"/>
  <c r="I169" i="5"/>
  <c r="M169" i="5"/>
  <c r="W169" i="5"/>
  <c r="J170" i="5"/>
  <c r="R170" i="5"/>
  <c r="Z170" i="5"/>
  <c r="AH170" i="5"/>
  <c r="AI13" i="6"/>
  <c r="AJ10" i="6" s="1"/>
  <c r="AI29" i="6"/>
  <c r="AJ26" i="6" s="1"/>
  <c r="AI45" i="6"/>
  <c r="AJ42" i="6" s="1"/>
  <c r="AI61" i="6"/>
  <c r="AJ58" i="6" s="1"/>
  <c r="AI77" i="6"/>
  <c r="AJ74" i="6" s="1"/>
  <c r="AI93" i="6"/>
  <c r="AJ90" i="6" s="1"/>
  <c r="AI109" i="6"/>
  <c r="AJ106" i="6" s="1"/>
  <c r="AI125" i="6"/>
  <c r="AJ122" i="6" s="1"/>
  <c r="AI141" i="6"/>
  <c r="AJ138" i="6" s="1"/>
  <c r="AI157" i="6"/>
  <c r="AJ154" i="6" s="1"/>
  <c r="P170" i="6"/>
  <c r="N175" i="6"/>
  <c r="AI170" i="6"/>
  <c r="H170" i="6"/>
  <c r="L170" i="6"/>
  <c r="X170" i="6"/>
  <c r="AF170" i="6"/>
  <c r="F181" i="6"/>
  <c r="E7" i="27" s="1"/>
  <c r="E185" i="6"/>
  <c r="D11" i="27" s="1"/>
  <c r="E193" i="6"/>
  <c r="D19" i="27" s="1"/>
  <c r="F197" i="6"/>
  <c r="E23" i="27" s="1"/>
  <c r="E201" i="6"/>
  <c r="D27" i="27" s="1"/>
  <c r="X169" i="6"/>
  <c r="E205" i="6"/>
  <c r="D31" i="27" s="1"/>
  <c r="AB169" i="6"/>
  <c r="E209" i="6"/>
  <c r="D35" i="27" s="1"/>
  <c r="G185" i="6"/>
  <c r="F11" i="27" s="1"/>
  <c r="G193" i="6"/>
  <c r="F19" i="27" s="1"/>
  <c r="P176" i="6"/>
  <c r="G201" i="6"/>
  <c r="F27" i="27" s="1"/>
  <c r="G209" i="6"/>
  <c r="F35" i="27" s="1"/>
  <c r="D169" i="6"/>
  <c r="L169" i="6"/>
  <c r="AF169" i="6"/>
  <c r="D182" i="6"/>
  <c r="C8" i="27" s="1"/>
  <c r="M170" i="6"/>
  <c r="D190" i="6"/>
  <c r="C16" i="27" s="1"/>
  <c r="D194" i="6"/>
  <c r="C20" i="27" s="1"/>
  <c r="Q170" i="6"/>
  <c r="D198" i="6"/>
  <c r="C24" i="27" s="1"/>
  <c r="U170" i="6"/>
  <c r="D202" i="6"/>
  <c r="C28" i="27" s="1"/>
  <c r="AC170" i="6"/>
  <c r="D206" i="6"/>
  <c r="C32" i="27" s="1"/>
  <c r="D210" i="6"/>
  <c r="C36" i="27" s="1"/>
  <c r="AG170" i="6"/>
  <c r="Y169" i="6"/>
  <c r="D170" i="6"/>
  <c r="D185" i="6"/>
  <c r="C11" i="27" s="1"/>
  <c r="D193" i="6"/>
  <c r="C19" i="27" s="1"/>
  <c r="D201" i="6"/>
  <c r="C27" i="27" s="1"/>
  <c r="D209" i="6"/>
  <c r="C35" i="27" s="1"/>
  <c r="AJ489" i="33"/>
  <c r="AJ496" i="33"/>
  <c r="AJ473" i="33"/>
  <c r="AJ493" i="33"/>
  <c r="AJ497" i="33"/>
  <c r="AJ500" i="33"/>
  <c r="AI9" i="6"/>
  <c r="AJ6" i="6" s="1"/>
  <c r="AI25" i="6"/>
  <c r="AJ22" i="6" s="1"/>
  <c r="AI41" i="6"/>
  <c r="AJ38" i="6" s="1"/>
  <c r="AI57" i="6"/>
  <c r="AJ54" i="6" s="1"/>
  <c r="AI73" i="6"/>
  <c r="AJ70" i="6" s="1"/>
  <c r="AI89" i="6"/>
  <c r="AJ86" i="6" s="1"/>
  <c r="AI105" i="6"/>
  <c r="AJ102" i="6" s="1"/>
  <c r="AI121" i="6"/>
  <c r="AJ118" i="6" s="1"/>
  <c r="AI137" i="6"/>
  <c r="AJ134" i="6" s="1"/>
  <c r="AI153" i="6"/>
  <c r="AJ150" i="6" s="1"/>
  <c r="E184" i="6"/>
  <c r="E188" i="6"/>
  <c r="E192" i="6"/>
  <c r="S169" i="6"/>
  <c r="E196" i="6"/>
  <c r="W169" i="6"/>
  <c r="E200" i="6"/>
  <c r="AA169" i="6"/>
  <c r="E204" i="6"/>
  <c r="AE169" i="6"/>
  <c r="E208" i="6"/>
  <c r="AI169" i="6"/>
  <c r="AJ166" i="6" s="1"/>
  <c r="G184" i="6"/>
  <c r="F10" i="27" s="1"/>
  <c r="G188" i="6"/>
  <c r="F14" i="27" s="1"/>
  <c r="G192" i="6"/>
  <c r="F18" i="27" s="1"/>
  <c r="G196" i="6"/>
  <c r="F22" i="27" s="1"/>
  <c r="G200" i="6"/>
  <c r="F26" i="27" s="1"/>
  <c r="G204" i="6"/>
  <c r="F30" i="27" s="1"/>
  <c r="G208" i="6"/>
  <c r="F34" i="27" s="1"/>
  <c r="K169" i="6"/>
  <c r="T169" i="6"/>
  <c r="I170" i="6"/>
  <c r="T170" i="6"/>
  <c r="D189" i="6"/>
  <c r="D205" i="6"/>
  <c r="C31" i="27" s="1"/>
  <c r="AJ465" i="33"/>
  <c r="AJ481" i="33"/>
  <c r="AJ501" i="33"/>
  <c r="E182" i="6"/>
  <c r="E186" i="6"/>
  <c r="E190" i="6"/>
  <c r="E194" i="6"/>
  <c r="E198" i="6"/>
  <c r="E202" i="6"/>
  <c r="D28" i="27" s="1"/>
  <c r="E206" i="6"/>
  <c r="E210" i="6"/>
  <c r="G182" i="6"/>
  <c r="F8" i="27" s="1"/>
  <c r="G186" i="6"/>
  <c r="F12" i="27" s="1"/>
  <c r="G190" i="6"/>
  <c r="F16" i="27" s="1"/>
  <c r="G194" i="6"/>
  <c r="F20" i="27" s="1"/>
  <c r="G198" i="6"/>
  <c r="F24" i="27" s="1"/>
  <c r="G202" i="6"/>
  <c r="F28" i="27" s="1"/>
  <c r="G206" i="6"/>
  <c r="F32" i="27" s="1"/>
  <c r="G210" i="6"/>
  <c r="F36" i="27" s="1"/>
  <c r="E169" i="6"/>
  <c r="I169" i="6"/>
  <c r="M169" i="6"/>
  <c r="Q169" i="6"/>
  <c r="V169" i="6"/>
  <c r="AG169" i="6"/>
  <c r="F170" i="6"/>
  <c r="AJ469" i="33"/>
  <c r="AJ485" i="33"/>
  <c r="G170" i="6"/>
  <c r="K176" i="6"/>
  <c r="K170" i="6"/>
  <c r="O170" i="6"/>
  <c r="S176" i="6"/>
  <c r="S170" i="6"/>
  <c r="W170" i="6"/>
  <c r="AA176" i="6"/>
  <c r="AA170" i="6"/>
  <c r="AE170" i="6"/>
  <c r="F169" i="6"/>
  <c r="J169" i="6"/>
  <c r="N169" i="6"/>
  <c r="R169" i="6"/>
  <c r="AC169" i="6"/>
  <c r="AH169" i="6"/>
  <c r="R170" i="6"/>
  <c r="AH170" i="6"/>
  <c r="D175" i="7"/>
  <c r="AH175" i="7"/>
  <c r="Z175" i="7"/>
  <c r="AJ446" i="33"/>
  <c r="K170" i="7"/>
  <c r="S169" i="7"/>
  <c r="AA170" i="7"/>
  <c r="AA169" i="7"/>
  <c r="AI428" i="33"/>
  <c r="AJ428" i="33" s="1"/>
  <c r="AI444" i="33"/>
  <c r="AJ444" i="33" s="1"/>
  <c r="AI414" i="33"/>
  <c r="AJ414" i="33" s="1"/>
  <c r="AI419" i="33"/>
  <c r="AI430" i="33"/>
  <c r="AI440" i="33"/>
  <c r="AJ440" i="33" s="1"/>
  <c r="AI9" i="7"/>
  <c r="AJ6" i="7" s="1"/>
  <c r="AI25" i="7"/>
  <c r="AJ22" i="7" s="1"/>
  <c r="AI417" i="33"/>
  <c r="AJ417" i="33" s="1"/>
  <c r="AI41" i="7"/>
  <c r="AJ38" i="7" s="1"/>
  <c r="AI421" i="33"/>
  <c r="AJ421" i="33" s="1"/>
  <c r="AI57" i="7"/>
  <c r="AJ54" i="7" s="1"/>
  <c r="AI425" i="33"/>
  <c r="AJ425" i="33" s="1"/>
  <c r="AI65" i="7"/>
  <c r="AJ62" i="7" s="1"/>
  <c r="AI73" i="7"/>
  <c r="AJ70" i="7" s="1"/>
  <c r="AI429" i="33"/>
  <c r="AJ429" i="33" s="1"/>
  <c r="AI81" i="7"/>
  <c r="AJ78" i="7" s="1"/>
  <c r="AI89" i="7"/>
  <c r="AJ86" i="7" s="1"/>
  <c r="AI433" i="33"/>
  <c r="AJ433" i="33" s="1"/>
  <c r="AI97" i="7"/>
  <c r="AJ94" i="7" s="1"/>
  <c r="AI105" i="7"/>
  <c r="AJ102" i="7" s="1"/>
  <c r="AI437" i="33"/>
  <c r="AJ437" i="33" s="1"/>
  <c r="AI113" i="7"/>
  <c r="AJ110" i="7" s="1"/>
  <c r="AI121" i="7"/>
  <c r="AJ118" i="7" s="1"/>
  <c r="AI441" i="33"/>
  <c r="AJ441" i="33" s="1"/>
  <c r="AI129" i="7"/>
  <c r="AJ126" i="7" s="1"/>
  <c r="AI137" i="7"/>
  <c r="AJ134" i="7" s="1"/>
  <c r="AI145" i="7"/>
  <c r="AJ142" i="7" s="1"/>
  <c r="AI153" i="7"/>
  <c r="AJ150" i="7" s="1"/>
  <c r="AI449" i="33"/>
  <c r="AJ449" i="33" s="1"/>
  <c r="AI161" i="7"/>
  <c r="AJ158" i="7" s="1"/>
  <c r="Q169" i="7"/>
  <c r="U169" i="7"/>
  <c r="Y169" i="7"/>
  <c r="AC169" i="7"/>
  <c r="AG169" i="7"/>
  <c r="G182" i="7"/>
  <c r="F8" i="26" s="1"/>
  <c r="G186" i="7"/>
  <c r="F12" i="26" s="1"/>
  <c r="G190" i="7"/>
  <c r="F16" i="26" s="1"/>
  <c r="G194" i="7"/>
  <c r="F20" i="26" s="1"/>
  <c r="G198" i="7"/>
  <c r="F24" i="26" s="1"/>
  <c r="G202" i="7"/>
  <c r="F28" i="26" s="1"/>
  <c r="G206" i="7"/>
  <c r="F32" i="26" s="1"/>
  <c r="G210" i="7"/>
  <c r="F36" i="26" s="1"/>
  <c r="G169" i="7"/>
  <c r="O169" i="7"/>
  <c r="Z169" i="7"/>
  <c r="D170" i="7"/>
  <c r="O170" i="7"/>
  <c r="Z170" i="7"/>
  <c r="L176" i="7"/>
  <c r="C21" i="26"/>
  <c r="C29" i="26"/>
  <c r="C37" i="26"/>
  <c r="AJ430" i="33"/>
  <c r="AI141" i="7"/>
  <c r="AJ138" i="7" s="1"/>
  <c r="AI445" i="33"/>
  <c r="AJ445" i="33" s="1"/>
  <c r="AI167" i="7"/>
  <c r="G188" i="7"/>
  <c r="F14" i="26" s="1"/>
  <c r="G196" i="7"/>
  <c r="F22" i="26" s="1"/>
  <c r="G204" i="7"/>
  <c r="F30" i="26" s="1"/>
  <c r="K169" i="7"/>
  <c r="AE169" i="7"/>
  <c r="AE170" i="7"/>
  <c r="AA176" i="7"/>
  <c r="AJ413" i="33"/>
  <c r="AI423" i="33"/>
  <c r="AJ423" i="33" s="1"/>
  <c r="AI434" i="33"/>
  <c r="AJ434" i="33" s="1"/>
  <c r="AI450" i="33"/>
  <c r="AJ450" i="33" s="1"/>
  <c r="H170" i="7"/>
  <c r="P170" i="7"/>
  <c r="X170" i="7"/>
  <c r="AF170" i="7"/>
  <c r="F189" i="7"/>
  <c r="E15" i="26" s="1"/>
  <c r="F193" i="7"/>
  <c r="E19" i="26" s="1"/>
  <c r="F197" i="7"/>
  <c r="E23" i="26" s="1"/>
  <c r="F201" i="7"/>
  <c r="E27" i="26" s="1"/>
  <c r="F205" i="7"/>
  <c r="E31" i="26" s="1"/>
  <c r="F209" i="7"/>
  <c r="E35" i="26" s="1"/>
  <c r="W169" i="7"/>
  <c r="W170" i="7"/>
  <c r="K176" i="7"/>
  <c r="AB176" i="7"/>
  <c r="AJ422" i="33"/>
  <c r="AJ438" i="33"/>
  <c r="AJ439" i="33"/>
  <c r="AI415" i="33"/>
  <c r="AJ415" i="33" s="1"/>
  <c r="AI426" i="33"/>
  <c r="AJ426" i="33" s="1"/>
  <c r="AI436" i="33"/>
  <c r="AJ436" i="33" s="1"/>
  <c r="AI442" i="33"/>
  <c r="AJ442" i="33" s="1"/>
  <c r="AI452" i="33"/>
  <c r="AJ452" i="33" s="1"/>
  <c r="AI21" i="7"/>
  <c r="AJ18" i="7" s="1"/>
  <c r="AI37" i="7"/>
  <c r="AJ34" i="7" s="1"/>
  <c r="AI53" i="7"/>
  <c r="AJ50" i="7" s="1"/>
  <c r="F176" i="7"/>
  <c r="F170" i="7"/>
  <c r="N170" i="7"/>
  <c r="V176" i="7"/>
  <c r="V170" i="7"/>
  <c r="V169" i="7"/>
  <c r="AD170" i="7"/>
  <c r="F187" i="7"/>
  <c r="E13" i="26" s="1"/>
  <c r="F191" i="7"/>
  <c r="E17" i="26" s="1"/>
  <c r="F199" i="7"/>
  <c r="E25" i="26" s="1"/>
  <c r="F203" i="7"/>
  <c r="E29" i="26" s="1"/>
  <c r="F207" i="7"/>
  <c r="E33" i="26" s="1"/>
  <c r="I169" i="7"/>
  <c r="R169" i="7"/>
  <c r="AB169" i="7"/>
  <c r="G170" i="7"/>
  <c r="AJ419" i="33"/>
  <c r="AJ427" i="33"/>
  <c r="AJ435" i="33"/>
  <c r="AJ443" i="33"/>
  <c r="AJ451" i="33"/>
  <c r="F169" i="7"/>
  <c r="J169" i="7"/>
  <c r="N169" i="7"/>
  <c r="X169" i="7"/>
  <c r="AD169" i="7"/>
  <c r="S170" i="7"/>
  <c r="H175" i="7"/>
  <c r="E170" i="7"/>
  <c r="I170" i="7"/>
  <c r="M170" i="7"/>
  <c r="Q170" i="7"/>
  <c r="U176" i="7"/>
  <c r="U170" i="7"/>
  <c r="Y170" i="7"/>
  <c r="AC176" i="7"/>
  <c r="AC170" i="7"/>
  <c r="AG170" i="7"/>
  <c r="D169" i="7"/>
  <c r="H169" i="7"/>
  <c r="L169" i="7"/>
  <c r="P169" i="7"/>
  <c r="AF169" i="7"/>
  <c r="H170" i="8"/>
  <c r="X170" i="8"/>
  <c r="D11" i="25"/>
  <c r="D19" i="25"/>
  <c r="F197" i="8"/>
  <c r="E23" i="25" s="1"/>
  <c r="D27" i="25"/>
  <c r="X169" i="8"/>
  <c r="D31" i="25"/>
  <c r="AB169" i="8"/>
  <c r="D35" i="25"/>
  <c r="G185" i="8"/>
  <c r="F11" i="25" s="1"/>
  <c r="G193" i="8"/>
  <c r="F19" i="25" s="1"/>
  <c r="G201" i="8"/>
  <c r="F27" i="25" s="1"/>
  <c r="G209" i="8"/>
  <c r="F35" i="25" s="1"/>
  <c r="AF176" i="8"/>
  <c r="D169" i="8"/>
  <c r="L169" i="8"/>
  <c r="AF169" i="8"/>
  <c r="AF170" i="8"/>
  <c r="AI402" i="33"/>
  <c r="M170" i="8"/>
  <c r="C16" i="25"/>
  <c r="C20" i="25"/>
  <c r="Q170" i="8"/>
  <c r="C24" i="25"/>
  <c r="C28" i="25"/>
  <c r="AC170" i="8"/>
  <c r="C32" i="25"/>
  <c r="C36" i="25"/>
  <c r="AG170" i="8"/>
  <c r="Y169" i="8"/>
  <c r="D170" i="8"/>
  <c r="Y170" i="8"/>
  <c r="C11" i="25"/>
  <c r="D193" i="8"/>
  <c r="C19" i="25" s="1"/>
  <c r="C27" i="25"/>
  <c r="C35" i="25"/>
  <c r="AJ375" i="33"/>
  <c r="AJ391" i="33"/>
  <c r="AI13" i="8"/>
  <c r="AJ10" i="8" s="1"/>
  <c r="AI29" i="8"/>
  <c r="AJ26" i="8" s="1"/>
  <c r="AI45" i="8"/>
  <c r="AJ42" i="8" s="1"/>
  <c r="AI61" i="8"/>
  <c r="AJ58" i="8" s="1"/>
  <c r="AI77" i="8"/>
  <c r="AJ74" i="8" s="1"/>
  <c r="AI93" i="8"/>
  <c r="AJ90" i="8" s="1"/>
  <c r="AI109" i="8"/>
  <c r="AJ106" i="8" s="1"/>
  <c r="AI125" i="8"/>
  <c r="AJ122" i="8" s="1"/>
  <c r="AI141" i="8"/>
  <c r="AJ138" i="8" s="1"/>
  <c r="AI157" i="8"/>
  <c r="AJ154" i="8" s="1"/>
  <c r="F176" i="8"/>
  <c r="H169" i="8"/>
  <c r="P169" i="8"/>
  <c r="E170" i="8"/>
  <c r="P170" i="8"/>
  <c r="AD175" i="8"/>
  <c r="L170" i="8"/>
  <c r="AJ367" i="33"/>
  <c r="AI9" i="8"/>
  <c r="AJ6" i="8" s="1"/>
  <c r="AI25" i="8"/>
  <c r="AJ22" i="8" s="1"/>
  <c r="AI41" i="8"/>
  <c r="AJ38" i="8" s="1"/>
  <c r="AI57" i="8"/>
  <c r="AJ54" i="8" s="1"/>
  <c r="AI73" i="8"/>
  <c r="AJ70" i="8" s="1"/>
  <c r="AI89" i="8"/>
  <c r="AJ86" i="8" s="1"/>
  <c r="AI105" i="8"/>
  <c r="AJ102" i="8" s="1"/>
  <c r="AI121" i="8"/>
  <c r="AJ118" i="8" s="1"/>
  <c r="AI137" i="8"/>
  <c r="AJ134" i="8" s="1"/>
  <c r="AI153" i="8"/>
  <c r="AJ150" i="8" s="1"/>
  <c r="E188" i="8"/>
  <c r="F188" i="8" s="1"/>
  <c r="S169" i="8"/>
  <c r="W169" i="8"/>
  <c r="AA169" i="8"/>
  <c r="AE169" i="8"/>
  <c r="G184" i="8"/>
  <c r="F10" i="25" s="1"/>
  <c r="G188" i="8"/>
  <c r="F14" i="25" s="1"/>
  <c r="G192" i="8"/>
  <c r="F18" i="25" s="1"/>
  <c r="G196" i="8"/>
  <c r="F22" i="25" s="1"/>
  <c r="G200" i="8"/>
  <c r="F26" i="25" s="1"/>
  <c r="G204" i="8"/>
  <c r="F30" i="25" s="1"/>
  <c r="G208" i="8"/>
  <c r="F34" i="25" s="1"/>
  <c r="K169" i="8"/>
  <c r="T169" i="8"/>
  <c r="I170" i="8"/>
  <c r="T170" i="8"/>
  <c r="AJ371" i="33"/>
  <c r="AJ379" i="33"/>
  <c r="AJ392" i="33"/>
  <c r="AJ395" i="33"/>
  <c r="D24" i="25"/>
  <c r="D28" i="25"/>
  <c r="D32" i="25"/>
  <c r="G182" i="8"/>
  <c r="F8" i="25" s="1"/>
  <c r="G186" i="8"/>
  <c r="F12" i="25" s="1"/>
  <c r="G190" i="8"/>
  <c r="F16" i="25" s="1"/>
  <c r="G194" i="8"/>
  <c r="F20" i="25" s="1"/>
  <c r="G198" i="8"/>
  <c r="F24" i="25" s="1"/>
  <c r="G202" i="8"/>
  <c r="F28" i="25" s="1"/>
  <c r="G206" i="8"/>
  <c r="F32" i="25" s="1"/>
  <c r="G210" i="8"/>
  <c r="F36" i="25" s="1"/>
  <c r="E169" i="8"/>
  <c r="I169" i="8"/>
  <c r="M169" i="8"/>
  <c r="Q169" i="8"/>
  <c r="V169" i="8"/>
  <c r="AG169" i="8"/>
  <c r="F170" i="8"/>
  <c r="AJ383" i="33"/>
  <c r="AJ399" i="33"/>
  <c r="G170" i="8"/>
  <c r="K170" i="8"/>
  <c r="O170" i="8"/>
  <c r="S176" i="8"/>
  <c r="S170" i="8"/>
  <c r="W170" i="8"/>
  <c r="AA170" i="8"/>
  <c r="AE170" i="8"/>
  <c r="F169" i="8"/>
  <c r="J169" i="8"/>
  <c r="N169" i="8"/>
  <c r="R169" i="8"/>
  <c r="AC169" i="8"/>
  <c r="AH169" i="8"/>
  <c r="R170" i="8"/>
  <c r="AH170" i="8"/>
  <c r="AI352" i="33"/>
  <c r="R176" i="9"/>
  <c r="R169" i="9"/>
  <c r="Z169" i="9"/>
  <c r="AH169" i="9"/>
  <c r="V169" i="9"/>
  <c r="AJ332" i="33"/>
  <c r="G170" i="9"/>
  <c r="C10" i="24"/>
  <c r="C22" i="24"/>
  <c r="W170" i="9"/>
  <c r="C26" i="24"/>
  <c r="C30" i="24"/>
  <c r="C34" i="24"/>
  <c r="AE170" i="9"/>
  <c r="F15" i="24"/>
  <c r="L175" i="9"/>
  <c r="F23" i="24"/>
  <c r="F31" i="24"/>
  <c r="F169" i="9"/>
  <c r="N169" i="9"/>
  <c r="X169" i="9"/>
  <c r="X170" i="9"/>
  <c r="AB176" i="9"/>
  <c r="AB175" i="9"/>
  <c r="AJ320" i="33"/>
  <c r="AJ336" i="33"/>
  <c r="L176" i="9"/>
  <c r="T170" i="9"/>
  <c r="AB170" i="9"/>
  <c r="F181" i="9"/>
  <c r="E7" i="24" s="1"/>
  <c r="T169" i="9"/>
  <c r="AB169" i="9"/>
  <c r="H169" i="9"/>
  <c r="P169" i="9"/>
  <c r="AA169" i="9"/>
  <c r="P170" i="9"/>
  <c r="AA170" i="9"/>
  <c r="AF176" i="9"/>
  <c r="X176" i="9"/>
  <c r="N176" i="9"/>
  <c r="X175" i="9"/>
  <c r="AJ316" i="33"/>
  <c r="AI9" i="9"/>
  <c r="AJ6" i="9" s="1"/>
  <c r="C18" i="24"/>
  <c r="O170" i="9"/>
  <c r="AJ324" i="33"/>
  <c r="AJ340" i="33"/>
  <c r="AJ311" i="33"/>
  <c r="AI351" i="33"/>
  <c r="E170" i="9"/>
  <c r="C8" i="24"/>
  <c r="I170" i="9"/>
  <c r="C12" i="24"/>
  <c r="M170" i="9"/>
  <c r="C16" i="24"/>
  <c r="Q170" i="9"/>
  <c r="C20" i="24"/>
  <c r="U170" i="9"/>
  <c r="C24" i="24"/>
  <c r="Y170" i="9"/>
  <c r="C28" i="24"/>
  <c r="AC170" i="9"/>
  <c r="C32" i="24"/>
  <c r="AG170" i="9"/>
  <c r="C36" i="24"/>
  <c r="F13" i="24"/>
  <c r="F17" i="24"/>
  <c r="F21" i="24"/>
  <c r="F25" i="24"/>
  <c r="F29" i="24"/>
  <c r="F33" i="24"/>
  <c r="F37" i="24"/>
  <c r="J169" i="9"/>
  <c r="S169" i="9"/>
  <c r="AD169" i="9"/>
  <c r="H170" i="9"/>
  <c r="S170" i="9"/>
  <c r="AD170" i="9"/>
  <c r="H176" i="9"/>
  <c r="T175" i="9"/>
  <c r="D176" i="9"/>
  <c r="D26" i="24"/>
  <c r="D34" i="24"/>
  <c r="F10" i="24"/>
  <c r="F14" i="24"/>
  <c r="F18" i="24"/>
  <c r="F22" i="24"/>
  <c r="F26" i="24"/>
  <c r="F30" i="24"/>
  <c r="F34" i="24"/>
  <c r="G169" i="9"/>
  <c r="K169" i="9"/>
  <c r="O169" i="9"/>
  <c r="AE169" i="9"/>
  <c r="D170" i="9"/>
  <c r="J170" i="9"/>
  <c r="Z170" i="9"/>
  <c r="D8" i="24"/>
  <c r="Q169" i="9"/>
  <c r="D24" i="24"/>
  <c r="U169" i="9"/>
  <c r="D28" i="24"/>
  <c r="Y169" i="9"/>
  <c r="AC169" i="9"/>
  <c r="AG169" i="9"/>
  <c r="F8" i="24"/>
  <c r="F12" i="24"/>
  <c r="F16" i="24"/>
  <c r="F20" i="24"/>
  <c r="F24" i="24"/>
  <c r="F28" i="24"/>
  <c r="F32" i="24"/>
  <c r="F36" i="24"/>
  <c r="E169" i="9"/>
  <c r="I169" i="9"/>
  <c r="M169" i="9"/>
  <c r="W169" i="9"/>
  <c r="L170" i="9"/>
  <c r="R170" i="9"/>
  <c r="AH170" i="9"/>
  <c r="AI301" i="33"/>
  <c r="F169" i="10"/>
  <c r="N169" i="10"/>
  <c r="N170" i="10"/>
  <c r="AJ275" i="33"/>
  <c r="AJ287" i="33"/>
  <c r="AI264" i="33"/>
  <c r="AJ264" i="33" s="1"/>
  <c r="AI268" i="33"/>
  <c r="AJ268" i="33" s="1"/>
  <c r="AI9" i="10"/>
  <c r="AJ6" i="10" s="1"/>
  <c r="AI17" i="10"/>
  <c r="AJ14" i="10" s="1"/>
  <c r="AI33" i="10"/>
  <c r="AJ30" i="10" s="1"/>
  <c r="F170" i="10"/>
  <c r="V170" i="10"/>
  <c r="Z169" i="10"/>
  <c r="V175" i="10"/>
  <c r="F181" i="10"/>
  <c r="E7" i="23" s="1"/>
  <c r="G170" i="10"/>
  <c r="C10" i="23"/>
  <c r="C14" i="23"/>
  <c r="K170" i="10"/>
  <c r="C18" i="23"/>
  <c r="C22" i="23"/>
  <c r="W170" i="10"/>
  <c r="C26" i="23"/>
  <c r="C30" i="23"/>
  <c r="AA170" i="10"/>
  <c r="C34" i="23"/>
  <c r="R176" i="10"/>
  <c r="R169" i="10"/>
  <c r="V169" i="10"/>
  <c r="AH169" i="10"/>
  <c r="F13" i="23"/>
  <c r="F21" i="23"/>
  <c r="F29" i="23"/>
  <c r="F37" i="23"/>
  <c r="J169" i="10"/>
  <c r="S169" i="10"/>
  <c r="AD169" i="10"/>
  <c r="S170" i="10"/>
  <c r="AD170" i="10"/>
  <c r="AJ271" i="33"/>
  <c r="AJ291" i="33"/>
  <c r="P170" i="10"/>
  <c r="AF170" i="10"/>
  <c r="D10" i="23"/>
  <c r="D18" i="23"/>
  <c r="D26" i="23"/>
  <c r="W169" i="10"/>
  <c r="D30" i="23"/>
  <c r="AA169" i="10"/>
  <c r="F10" i="23"/>
  <c r="F14" i="23"/>
  <c r="F18" i="23"/>
  <c r="F22" i="23"/>
  <c r="F26" i="23"/>
  <c r="F30" i="23"/>
  <c r="F34" i="23"/>
  <c r="K169" i="10"/>
  <c r="T169" i="10"/>
  <c r="AE169" i="10"/>
  <c r="J170" i="10"/>
  <c r="AE170" i="10"/>
  <c r="E170" i="10"/>
  <c r="I170" i="10"/>
  <c r="M170" i="10"/>
  <c r="Q170" i="10"/>
  <c r="U170" i="10"/>
  <c r="Y170" i="10"/>
  <c r="AC170" i="10"/>
  <c r="AG170" i="10"/>
  <c r="D169" i="10"/>
  <c r="H169" i="10"/>
  <c r="L169" i="10"/>
  <c r="P169" i="10"/>
  <c r="AF169" i="10"/>
  <c r="C8" i="23"/>
  <c r="C12" i="23"/>
  <c r="C16" i="23"/>
  <c r="C20" i="23"/>
  <c r="C24" i="23"/>
  <c r="C28" i="23"/>
  <c r="C32" i="23"/>
  <c r="C36" i="23"/>
  <c r="D12" i="23"/>
  <c r="Q169" i="10"/>
  <c r="U169" i="10"/>
  <c r="D28" i="23"/>
  <c r="Y169" i="10"/>
  <c r="D32" i="23"/>
  <c r="AC169" i="10"/>
  <c r="AG169" i="10"/>
  <c r="F8" i="23"/>
  <c r="F12" i="23"/>
  <c r="F16" i="23"/>
  <c r="F20" i="23"/>
  <c r="F24" i="23"/>
  <c r="F28" i="23"/>
  <c r="F32" i="23"/>
  <c r="F36" i="23"/>
  <c r="E169" i="10"/>
  <c r="I169" i="10"/>
  <c r="M169" i="10"/>
  <c r="AB169" i="10"/>
  <c r="R170" i="10"/>
  <c r="AH170" i="10"/>
  <c r="F188" i="11"/>
  <c r="E14" i="22" s="1"/>
  <c r="D22" i="22"/>
  <c r="S169" i="11"/>
  <c r="F14" i="22"/>
  <c r="F22" i="22"/>
  <c r="S176" i="11"/>
  <c r="F30" i="22"/>
  <c r="AI168" i="11"/>
  <c r="AI174" i="11" s="1"/>
  <c r="AE169" i="11"/>
  <c r="AJ211" i="33"/>
  <c r="AI166" i="11"/>
  <c r="AI172" i="11" s="1"/>
  <c r="H170" i="11"/>
  <c r="X170" i="11"/>
  <c r="X169" i="11"/>
  <c r="AF176" i="11"/>
  <c r="F11" i="22"/>
  <c r="F19" i="22"/>
  <c r="F27" i="22"/>
  <c r="D169" i="11"/>
  <c r="K170" i="11"/>
  <c r="AJ212" i="33"/>
  <c r="AJ216" i="33"/>
  <c r="AI49" i="11"/>
  <c r="AJ46" i="11" s="1"/>
  <c r="AI65" i="11"/>
  <c r="AJ62" i="11" s="1"/>
  <c r="AI81" i="11"/>
  <c r="AJ78" i="11" s="1"/>
  <c r="AI109" i="11"/>
  <c r="AJ106" i="11" s="1"/>
  <c r="AI125" i="11"/>
  <c r="AJ122" i="11" s="1"/>
  <c r="AI141" i="11"/>
  <c r="AJ138" i="11" s="1"/>
  <c r="AI157" i="11"/>
  <c r="AJ154" i="11" s="1"/>
  <c r="E170" i="11"/>
  <c r="C8" i="22"/>
  <c r="I170" i="11"/>
  <c r="C12" i="22"/>
  <c r="M170" i="11"/>
  <c r="C16" i="22"/>
  <c r="Q170" i="11"/>
  <c r="C20" i="22"/>
  <c r="U170" i="11"/>
  <c r="C24" i="22"/>
  <c r="Y170" i="11"/>
  <c r="C28" i="22"/>
  <c r="AC170" i="11"/>
  <c r="C32" i="22"/>
  <c r="AG170" i="11"/>
  <c r="C36" i="22"/>
  <c r="O169" i="11"/>
  <c r="D170" i="11"/>
  <c r="O170" i="11"/>
  <c r="D175" i="11"/>
  <c r="F192" i="11"/>
  <c r="E18" i="22" s="1"/>
  <c r="W169" i="11"/>
  <c r="F10" i="22"/>
  <c r="F18" i="22"/>
  <c r="F26" i="22"/>
  <c r="F34" i="22"/>
  <c r="AE176" i="11"/>
  <c r="K169" i="11"/>
  <c r="L170" i="11"/>
  <c r="AB170" i="11"/>
  <c r="AB169" i="11"/>
  <c r="F35" i="22"/>
  <c r="AF169" i="11"/>
  <c r="AF170" i="11"/>
  <c r="K175" i="11"/>
  <c r="F181" i="11"/>
  <c r="E7" i="22" s="1"/>
  <c r="AJ220" i="33"/>
  <c r="AJ224" i="33"/>
  <c r="AI45" i="11"/>
  <c r="AJ42" i="11" s="1"/>
  <c r="AI61" i="11"/>
  <c r="AJ58" i="11" s="1"/>
  <c r="AI77" i="11"/>
  <c r="AJ74" i="11" s="1"/>
  <c r="AI93" i="11"/>
  <c r="AJ90" i="11" s="1"/>
  <c r="AI105" i="11"/>
  <c r="AJ102" i="11" s="1"/>
  <c r="AI121" i="11"/>
  <c r="AJ118" i="11" s="1"/>
  <c r="AI137" i="11"/>
  <c r="AJ134" i="11" s="1"/>
  <c r="AI153" i="11"/>
  <c r="AJ150" i="11" s="1"/>
  <c r="H169" i="11"/>
  <c r="P169" i="11"/>
  <c r="AA169" i="11"/>
  <c r="P170" i="11"/>
  <c r="AA170" i="11"/>
  <c r="AA176" i="11"/>
  <c r="D8" i="22"/>
  <c r="D16" i="22"/>
  <c r="Q169" i="11"/>
  <c r="U169" i="11"/>
  <c r="D28" i="22"/>
  <c r="Y169" i="11"/>
  <c r="D32" i="22"/>
  <c r="AC169" i="11"/>
  <c r="AG169" i="11"/>
  <c r="F12" i="22"/>
  <c r="F16" i="22"/>
  <c r="F20" i="22"/>
  <c r="F24" i="22"/>
  <c r="F28" i="22"/>
  <c r="F32" i="22"/>
  <c r="F36" i="22"/>
  <c r="E169" i="11"/>
  <c r="I169" i="11"/>
  <c r="M169" i="11"/>
  <c r="R169" i="11"/>
  <c r="AH169" i="11"/>
  <c r="G170" i="11"/>
  <c r="R170" i="11"/>
  <c r="W170" i="11"/>
  <c r="AH170" i="11"/>
  <c r="G176" i="11"/>
  <c r="C22" i="22"/>
  <c r="F169" i="11"/>
  <c r="J169" i="11"/>
  <c r="N169" i="11"/>
  <c r="AD169" i="11"/>
  <c r="N170" i="11"/>
  <c r="S170" i="11"/>
  <c r="AD170" i="11"/>
  <c r="N175" i="11"/>
  <c r="J175" i="11"/>
  <c r="R176" i="11"/>
  <c r="AI169" i="12"/>
  <c r="AJ166" i="12" s="1"/>
  <c r="AI199" i="33"/>
  <c r="AJ164" i="33"/>
  <c r="AI57" i="12"/>
  <c r="AJ54" i="12" s="1"/>
  <c r="Q169" i="12"/>
  <c r="U169" i="12"/>
  <c r="Y169" i="12"/>
  <c r="AC169" i="12"/>
  <c r="AG169" i="12"/>
  <c r="F8" i="21"/>
  <c r="F12" i="21"/>
  <c r="F16" i="21"/>
  <c r="F20" i="21"/>
  <c r="F24" i="21"/>
  <c r="F28" i="21"/>
  <c r="F32" i="21"/>
  <c r="F36" i="21"/>
  <c r="G169" i="12"/>
  <c r="O169" i="12"/>
  <c r="AJ159" i="33"/>
  <c r="AJ167" i="33"/>
  <c r="AJ175" i="33"/>
  <c r="AJ183" i="33"/>
  <c r="AJ191" i="33"/>
  <c r="AI158" i="33"/>
  <c r="AJ158" i="33" s="1"/>
  <c r="AI162" i="33"/>
  <c r="AJ162" i="33" s="1"/>
  <c r="AI166" i="33"/>
  <c r="AJ166" i="33" s="1"/>
  <c r="AI170" i="33"/>
  <c r="AJ170" i="33" s="1"/>
  <c r="AI174" i="33"/>
  <c r="AJ174" i="33" s="1"/>
  <c r="AI178" i="33"/>
  <c r="AJ178" i="33" s="1"/>
  <c r="AI182" i="33"/>
  <c r="AJ182" i="33" s="1"/>
  <c r="AI186" i="33"/>
  <c r="AJ186" i="33" s="1"/>
  <c r="AI190" i="33"/>
  <c r="AJ190" i="33" s="1"/>
  <c r="AI194" i="33"/>
  <c r="AJ194" i="33" s="1"/>
  <c r="AI9" i="12"/>
  <c r="AJ6" i="12" s="1"/>
  <c r="AI17" i="12"/>
  <c r="AJ14" i="12" s="1"/>
  <c r="AI33" i="12"/>
  <c r="AJ30" i="12" s="1"/>
  <c r="AI49" i="12"/>
  <c r="AJ46" i="12" s="1"/>
  <c r="F170" i="12"/>
  <c r="N170" i="12"/>
  <c r="V170" i="12"/>
  <c r="AD170" i="12"/>
  <c r="F183" i="12"/>
  <c r="E9" i="21" s="1"/>
  <c r="F191" i="12"/>
  <c r="E17" i="21" s="1"/>
  <c r="F195" i="12"/>
  <c r="E21" i="21" s="1"/>
  <c r="F199" i="12"/>
  <c r="E25" i="21" s="1"/>
  <c r="F203" i="12"/>
  <c r="E29" i="21" s="1"/>
  <c r="F207" i="12"/>
  <c r="E33" i="21" s="1"/>
  <c r="F211" i="12"/>
  <c r="E37" i="21" s="1"/>
  <c r="I169" i="12"/>
  <c r="R169" i="12"/>
  <c r="AB169" i="12"/>
  <c r="R170" i="12"/>
  <c r="H176" i="12"/>
  <c r="X176" i="12"/>
  <c r="AJ160" i="33"/>
  <c r="AJ168" i="33"/>
  <c r="AI170" i="12"/>
  <c r="S169" i="12"/>
  <c r="AA169" i="12"/>
  <c r="F10" i="21"/>
  <c r="F14" i="21"/>
  <c r="K176" i="12"/>
  <c r="F18" i="21"/>
  <c r="F22" i="21"/>
  <c r="F26" i="21"/>
  <c r="F30" i="21"/>
  <c r="F34" i="21"/>
  <c r="K169" i="12"/>
  <c r="AE169" i="12"/>
  <c r="AE170" i="12"/>
  <c r="AJ163" i="33"/>
  <c r="AJ171" i="33"/>
  <c r="AJ179" i="33"/>
  <c r="AJ187" i="33"/>
  <c r="AJ195" i="33"/>
  <c r="AI172" i="33"/>
  <c r="AJ172" i="33" s="1"/>
  <c r="AI176" i="33"/>
  <c r="AJ176" i="33" s="1"/>
  <c r="AI180" i="33"/>
  <c r="AJ180" i="33" s="1"/>
  <c r="AI184" i="33"/>
  <c r="AJ184" i="33" s="1"/>
  <c r="AI188" i="33"/>
  <c r="AJ188" i="33" s="1"/>
  <c r="AI192" i="33"/>
  <c r="AJ192" i="33" s="1"/>
  <c r="AI196" i="33"/>
  <c r="AJ196" i="33" s="1"/>
  <c r="F185" i="12"/>
  <c r="E11" i="21" s="1"/>
  <c r="F189" i="12"/>
  <c r="E15" i="21" s="1"/>
  <c r="F193" i="12"/>
  <c r="E19" i="21" s="1"/>
  <c r="F197" i="12"/>
  <c r="E23" i="21" s="1"/>
  <c r="F201" i="12"/>
  <c r="E27" i="21" s="1"/>
  <c r="F205" i="12"/>
  <c r="E31" i="21" s="1"/>
  <c r="F209" i="12"/>
  <c r="E35" i="21" s="1"/>
  <c r="E169" i="12"/>
  <c r="M169" i="12"/>
  <c r="W169" i="12"/>
  <c r="W170" i="12"/>
  <c r="P176" i="12"/>
  <c r="AF176" i="12"/>
  <c r="E170" i="12"/>
  <c r="I176" i="12"/>
  <c r="I170" i="12"/>
  <c r="M170" i="12"/>
  <c r="Q176" i="12"/>
  <c r="Q170" i="12"/>
  <c r="U170" i="12"/>
  <c r="Y170" i="12"/>
  <c r="AC170" i="12"/>
  <c r="AG176" i="12"/>
  <c r="AG170" i="12"/>
  <c r="G212" i="12"/>
  <c r="D169" i="12"/>
  <c r="H169" i="12"/>
  <c r="L169" i="12"/>
  <c r="P169" i="12"/>
  <c r="V169" i="12"/>
  <c r="AF169" i="12"/>
  <c r="K170" i="12"/>
  <c r="AA170" i="12"/>
  <c r="F181" i="12"/>
  <c r="E7" i="21" s="1"/>
  <c r="G176" i="12"/>
  <c r="O176" i="12"/>
  <c r="W176" i="12"/>
  <c r="AE176" i="12"/>
  <c r="F169" i="12"/>
  <c r="J169" i="12"/>
  <c r="N169" i="12"/>
  <c r="X169" i="12"/>
  <c r="AD169" i="12"/>
  <c r="S170" i="12"/>
  <c r="AI118" i="33"/>
  <c r="AJ118" i="33" s="1"/>
  <c r="AI53" i="13"/>
  <c r="AJ50" i="13" s="1"/>
  <c r="AI61" i="13"/>
  <c r="AJ58" i="13" s="1"/>
  <c r="AI120" i="33"/>
  <c r="AI124" i="33"/>
  <c r="AJ124" i="33" s="1"/>
  <c r="AI77" i="13"/>
  <c r="AJ74" i="13" s="1"/>
  <c r="D175" i="13"/>
  <c r="AI167" i="13"/>
  <c r="AI173" i="13" s="1"/>
  <c r="AI107" i="33"/>
  <c r="AJ107" i="33" s="1"/>
  <c r="AI9" i="13"/>
  <c r="AJ6" i="13" s="1"/>
  <c r="AI33" i="13"/>
  <c r="AJ30" i="13" s="1"/>
  <c r="AI113" i="33"/>
  <c r="AJ113" i="33" s="1"/>
  <c r="AI49" i="13"/>
  <c r="AJ46" i="13" s="1"/>
  <c r="AI117" i="33"/>
  <c r="AJ117" i="33" s="1"/>
  <c r="AI65" i="13"/>
  <c r="AJ62" i="13" s="1"/>
  <c r="AI121" i="33"/>
  <c r="AJ121" i="33" s="1"/>
  <c r="AI81" i="13"/>
  <c r="AJ78" i="13" s="1"/>
  <c r="AI125" i="33"/>
  <c r="AJ125" i="33" s="1"/>
  <c r="AI129" i="13"/>
  <c r="AJ126" i="13" s="1"/>
  <c r="T176" i="13"/>
  <c r="T175" i="13"/>
  <c r="D176" i="13"/>
  <c r="O176" i="13"/>
  <c r="AI108" i="33"/>
  <c r="AI13" i="13"/>
  <c r="AJ10" i="13" s="1"/>
  <c r="AI110" i="33"/>
  <c r="AJ110" i="33" s="1"/>
  <c r="AI29" i="13"/>
  <c r="AJ26" i="13" s="1"/>
  <c r="AI112" i="33"/>
  <c r="AJ112" i="33" s="1"/>
  <c r="AI114" i="33"/>
  <c r="AJ114" i="33" s="1"/>
  <c r="AI37" i="13"/>
  <c r="AJ34" i="13" s="1"/>
  <c r="AI116" i="33"/>
  <c r="AJ116" i="33" s="1"/>
  <c r="AI45" i="13"/>
  <c r="AJ42" i="13" s="1"/>
  <c r="AI122" i="33"/>
  <c r="AJ122" i="33" s="1"/>
  <c r="AI69" i="13"/>
  <c r="AJ66" i="13" s="1"/>
  <c r="AI126" i="33"/>
  <c r="AJ126" i="33" s="1"/>
  <c r="AI85" i="13"/>
  <c r="AJ82" i="13" s="1"/>
  <c r="AI168" i="13"/>
  <c r="AI174" i="13" s="1"/>
  <c r="AI145" i="13"/>
  <c r="AJ142" i="13" s="1"/>
  <c r="Z175" i="13"/>
  <c r="G170" i="13"/>
  <c r="C10" i="20"/>
  <c r="W170" i="13"/>
  <c r="C26" i="20"/>
  <c r="R169" i="13"/>
  <c r="AH169" i="13"/>
  <c r="F21" i="20"/>
  <c r="F37" i="20"/>
  <c r="S169" i="13"/>
  <c r="AD169" i="13"/>
  <c r="S170" i="13"/>
  <c r="AD170" i="13"/>
  <c r="F9" i="20"/>
  <c r="AJ128" i="33"/>
  <c r="AJ136" i="33"/>
  <c r="AJ144" i="33"/>
  <c r="L170" i="13"/>
  <c r="P170" i="13"/>
  <c r="AB170" i="13"/>
  <c r="AF170" i="13"/>
  <c r="G175" i="13"/>
  <c r="D14" i="20"/>
  <c r="F192" i="13"/>
  <c r="E18" i="20" s="1"/>
  <c r="F196" i="13"/>
  <c r="E22" i="20" s="1"/>
  <c r="W169" i="13"/>
  <c r="D30" i="20"/>
  <c r="AA169" i="13"/>
  <c r="F208" i="13"/>
  <c r="E34" i="20" s="1"/>
  <c r="F14" i="20"/>
  <c r="F26" i="20"/>
  <c r="F30" i="20"/>
  <c r="K169" i="13"/>
  <c r="T169" i="13"/>
  <c r="AE169" i="13"/>
  <c r="J170" i="13"/>
  <c r="T170" i="13"/>
  <c r="AE170" i="13"/>
  <c r="F10" i="20"/>
  <c r="C14" i="20"/>
  <c r="K176" i="13"/>
  <c r="K170" i="13"/>
  <c r="C30" i="20"/>
  <c r="AA170" i="13"/>
  <c r="V169" i="13"/>
  <c r="F25" i="20"/>
  <c r="J169" i="13"/>
  <c r="S176" i="13"/>
  <c r="F185" i="13"/>
  <c r="E11" i="20" s="1"/>
  <c r="F169" i="13"/>
  <c r="N169" i="13"/>
  <c r="X169" i="13"/>
  <c r="N170" i="13"/>
  <c r="X170" i="13"/>
  <c r="E170" i="13"/>
  <c r="I170" i="13"/>
  <c r="M170" i="13"/>
  <c r="Q170" i="13"/>
  <c r="U170" i="13"/>
  <c r="Y170" i="13"/>
  <c r="AC170" i="13"/>
  <c r="AG170" i="13"/>
  <c r="D169" i="13"/>
  <c r="H169" i="13"/>
  <c r="L169" i="13"/>
  <c r="P169" i="13"/>
  <c r="AF169" i="13"/>
  <c r="F170" i="13"/>
  <c r="V170" i="13"/>
  <c r="F176" i="13"/>
  <c r="F181" i="13"/>
  <c r="E7" i="20" s="1"/>
  <c r="F12" i="20"/>
  <c r="C16" i="20"/>
  <c r="C20" i="20"/>
  <c r="C24" i="20"/>
  <c r="C28" i="20"/>
  <c r="C32" i="20"/>
  <c r="C36" i="20"/>
  <c r="I175" i="13"/>
  <c r="D16" i="20"/>
  <c r="Q169" i="13"/>
  <c r="U169" i="13"/>
  <c r="D28" i="20"/>
  <c r="Y169" i="13"/>
  <c r="D32" i="20"/>
  <c r="AC169" i="13"/>
  <c r="AG169" i="13"/>
  <c r="F16" i="20"/>
  <c r="F20" i="20"/>
  <c r="F24" i="20"/>
  <c r="F28" i="20"/>
  <c r="F32" i="20"/>
  <c r="F36" i="20"/>
  <c r="E169" i="13"/>
  <c r="I169" i="13"/>
  <c r="M169" i="13"/>
  <c r="AB169" i="13"/>
  <c r="R170" i="13"/>
  <c r="AH170" i="13"/>
  <c r="AI9" i="14"/>
  <c r="AJ6" i="14" s="1"/>
  <c r="G176" i="14"/>
  <c r="D22" i="19"/>
  <c r="S176" i="14"/>
  <c r="S169" i="14"/>
  <c r="W169" i="14"/>
  <c r="E34" i="19"/>
  <c r="F10" i="19"/>
  <c r="F22" i="19"/>
  <c r="F26" i="19"/>
  <c r="K169" i="14"/>
  <c r="AE169" i="14"/>
  <c r="AE170" i="14"/>
  <c r="AJ59" i="33"/>
  <c r="AJ74" i="33"/>
  <c r="AI166" i="14"/>
  <c r="H170" i="14"/>
  <c r="L170" i="14"/>
  <c r="X170" i="14"/>
  <c r="AB170" i="14"/>
  <c r="X169" i="14"/>
  <c r="AB169" i="14"/>
  <c r="F11" i="19"/>
  <c r="F15" i="19"/>
  <c r="F27" i="19"/>
  <c r="F31" i="19"/>
  <c r="D169" i="14"/>
  <c r="L169" i="14"/>
  <c r="AF169" i="14"/>
  <c r="K170" i="14"/>
  <c r="AF170" i="14"/>
  <c r="K176" i="14"/>
  <c r="AF176" i="14"/>
  <c r="AI77" i="14"/>
  <c r="AJ74" i="14" s="1"/>
  <c r="AI93" i="14"/>
  <c r="AJ90" i="14" s="1"/>
  <c r="AI109" i="14"/>
  <c r="AJ106" i="14" s="1"/>
  <c r="AI125" i="14"/>
  <c r="AJ122" i="14" s="1"/>
  <c r="AI141" i="14"/>
  <c r="AJ138" i="14" s="1"/>
  <c r="AI157" i="14"/>
  <c r="AJ154" i="14" s="1"/>
  <c r="E170" i="14"/>
  <c r="C8" i="19"/>
  <c r="I170" i="14"/>
  <c r="C12" i="19"/>
  <c r="M170" i="14"/>
  <c r="C16" i="19"/>
  <c r="Q170" i="14"/>
  <c r="C20" i="19"/>
  <c r="U170" i="14"/>
  <c r="C24" i="19"/>
  <c r="Y170" i="14"/>
  <c r="C28" i="19"/>
  <c r="AC170" i="14"/>
  <c r="C32" i="19"/>
  <c r="AG170" i="14"/>
  <c r="C36" i="19"/>
  <c r="G169" i="14"/>
  <c r="O169" i="14"/>
  <c r="O170" i="14"/>
  <c r="AJ57" i="33"/>
  <c r="AJ61" i="33"/>
  <c r="AJ70" i="33"/>
  <c r="AJ78" i="33"/>
  <c r="AI73" i="14"/>
  <c r="AJ70" i="14" s="1"/>
  <c r="AI89" i="14"/>
  <c r="AJ86" i="14" s="1"/>
  <c r="AI105" i="14"/>
  <c r="AJ102" i="14" s="1"/>
  <c r="AI121" i="14"/>
  <c r="AJ118" i="14" s="1"/>
  <c r="AI137" i="14"/>
  <c r="AJ134" i="14" s="1"/>
  <c r="AI153" i="14"/>
  <c r="AJ150" i="14" s="1"/>
  <c r="H169" i="14"/>
  <c r="P169" i="14"/>
  <c r="AA169" i="14"/>
  <c r="P170" i="14"/>
  <c r="AA170" i="14"/>
  <c r="E7" i="19"/>
  <c r="E175" i="14"/>
  <c r="D12" i="19"/>
  <c r="D16" i="19"/>
  <c r="D20" i="19"/>
  <c r="Q169" i="14"/>
  <c r="U169" i="14"/>
  <c r="D28" i="19"/>
  <c r="Y169" i="14"/>
  <c r="AC169" i="14"/>
  <c r="D36" i="19"/>
  <c r="AG169" i="14"/>
  <c r="F12" i="19"/>
  <c r="F16" i="19"/>
  <c r="F20" i="19"/>
  <c r="F24" i="19"/>
  <c r="F28" i="19"/>
  <c r="F32" i="19"/>
  <c r="F36" i="19"/>
  <c r="E169" i="14"/>
  <c r="I169" i="14"/>
  <c r="M169" i="14"/>
  <c r="R169" i="14"/>
  <c r="AH169" i="14"/>
  <c r="G170" i="14"/>
  <c r="R170" i="14"/>
  <c r="W170" i="14"/>
  <c r="AH170" i="14"/>
  <c r="R176" i="14"/>
  <c r="F169" i="14"/>
  <c r="J169" i="14"/>
  <c r="N169" i="14"/>
  <c r="AD169" i="14"/>
  <c r="N170" i="14"/>
  <c r="S170" i="14"/>
  <c r="AD170" i="14"/>
  <c r="AI606" i="33"/>
  <c r="AJ570" i="33"/>
  <c r="AJ578" i="33"/>
  <c r="AJ586" i="33"/>
  <c r="AJ594" i="33"/>
  <c r="AJ602" i="33"/>
  <c r="AJ574" i="33"/>
  <c r="AJ582" i="33"/>
  <c r="AJ590" i="33"/>
  <c r="AJ598" i="33"/>
  <c r="AI555" i="33"/>
  <c r="AJ556" i="33" s="1"/>
  <c r="AJ517" i="33"/>
  <c r="AJ525" i="33"/>
  <c r="AJ533" i="33"/>
  <c r="AJ541" i="33"/>
  <c r="AJ549" i="33"/>
  <c r="AJ521" i="33"/>
  <c r="AJ529" i="33"/>
  <c r="AJ537" i="33"/>
  <c r="AJ545" i="33"/>
  <c r="AJ553" i="33"/>
  <c r="AI504" i="33"/>
  <c r="AJ470" i="33"/>
  <c r="AJ478" i="33"/>
  <c r="AJ486" i="33"/>
  <c r="AJ494" i="33"/>
  <c r="AJ498" i="33"/>
  <c r="AJ466" i="33"/>
  <c r="AJ474" i="33"/>
  <c r="AJ482" i="33"/>
  <c r="AJ490" i="33"/>
  <c r="AJ502" i="33"/>
  <c r="AJ370" i="33"/>
  <c r="AJ378" i="33"/>
  <c r="AJ388" i="33"/>
  <c r="AJ394" i="33"/>
  <c r="AJ366" i="33"/>
  <c r="AJ374" i="33"/>
  <c r="AJ380" i="33"/>
  <c r="AJ386" i="33"/>
  <c r="AJ396" i="33"/>
  <c r="AJ313" i="33"/>
  <c r="AJ321" i="33"/>
  <c r="AJ329" i="33"/>
  <c r="AJ337" i="33"/>
  <c r="AJ345" i="33"/>
  <c r="AJ349" i="33"/>
  <c r="AJ347" i="33"/>
  <c r="AJ272" i="33"/>
  <c r="AJ280" i="33"/>
  <c r="AJ288" i="33"/>
  <c r="AJ296" i="33"/>
  <c r="AJ217" i="33"/>
  <c r="AJ225" i="33"/>
  <c r="AJ115" i="33"/>
  <c r="AJ123" i="33"/>
  <c r="AJ131" i="33"/>
  <c r="AJ139" i="33"/>
  <c r="AJ108" i="33"/>
  <c r="AJ132" i="33"/>
  <c r="AJ140" i="33"/>
  <c r="AJ73" i="33"/>
  <c r="AI96" i="33"/>
  <c r="AJ97" i="33" s="1"/>
  <c r="AJ566" i="33"/>
  <c r="AJ362" i="33"/>
  <c r="AI300" i="33"/>
  <c r="AJ260" i="33"/>
  <c r="AJ209" i="33"/>
  <c r="D47" i="33"/>
  <c r="BZ38" i="31"/>
  <c r="BX38" i="31"/>
  <c r="BW38" i="31"/>
  <c r="CA38" i="31"/>
  <c r="BV38" i="31"/>
  <c r="BY38" i="31"/>
  <c r="W38" i="31"/>
  <c r="Q38" i="31"/>
  <c r="AI170" i="9" l="1"/>
  <c r="AI169" i="9"/>
  <c r="AJ166" i="9" s="1"/>
  <c r="AI175" i="9"/>
  <c r="AJ172" i="9" s="1"/>
  <c r="F200" i="7"/>
  <c r="E26" i="26" s="1"/>
  <c r="F184" i="7"/>
  <c r="E10" i="26" s="1"/>
  <c r="AI170" i="8"/>
  <c r="AA176" i="8"/>
  <c r="K176" i="8"/>
  <c r="AI403" i="33"/>
  <c r="N175" i="8"/>
  <c r="V175" i="8"/>
  <c r="F181" i="8"/>
  <c r="E7" i="25" s="1"/>
  <c r="F209" i="9"/>
  <c r="E35" i="24" s="1"/>
  <c r="F185" i="9"/>
  <c r="E11" i="24" s="1"/>
  <c r="F176" i="11"/>
  <c r="F175" i="11"/>
  <c r="F183" i="11"/>
  <c r="E9" i="22" s="1"/>
  <c r="F183" i="14"/>
  <c r="E9" i="19" s="1"/>
  <c r="F187" i="8"/>
  <c r="E13" i="25" s="1"/>
  <c r="AI173" i="8"/>
  <c r="AI175" i="8" s="1"/>
  <c r="AJ172" i="8" s="1"/>
  <c r="AI169" i="8"/>
  <c r="AJ166" i="8" s="1"/>
  <c r="F186" i="8"/>
  <c r="E12" i="25" s="1"/>
  <c r="D13" i="25"/>
  <c r="AI175" i="13"/>
  <c r="AJ172" i="13" s="1"/>
  <c r="AI175" i="10"/>
  <c r="AJ172" i="10" s="1"/>
  <c r="AI169" i="10"/>
  <c r="AJ166" i="10" s="1"/>
  <c r="E212" i="15"/>
  <c r="F181" i="7"/>
  <c r="E7" i="26" s="1"/>
  <c r="AI170" i="10"/>
  <c r="C27" i="19"/>
  <c r="D37" i="19"/>
  <c r="D35" i="19"/>
  <c r="D33" i="19"/>
  <c r="F187" i="14"/>
  <c r="C26" i="19"/>
  <c r="D21" i="19"/>
  <c r="F193" i="9"/>
  <c r="E19" i="24" s="1"/>
  <c r="P175" i="11"/>
  <c r="AI250" i="33"/>
  <c r="AJ250" i="33" s="1"/>
  <c r="AI176" i="12"/>
  <c r="AI175" i="12"/>
  <c r="AJ172" i="12" s="1"/>
  <c r="P175" i="14"/>
  <c r="D19" i="19"/>
  <c r="AJ96" i="33"/>
  <c r="AJ352" i="33"/>
  <c r="F211" i="7"/>
  <c r="E37" i="26" s="1"/>
  <c r="F195" i="7"/>
  <c r="E21" i="26" s="1"/>
  <c r="D34" i="19"/>
  <c r="C31" i="19"/>
  <c r="C23" i="19"/>
  <c r="C7" i="19"/>
  <c r="D13" i="19"/>
  <c r="F204" i="14"/>
  <c r="E30" i="19" s="1"/>
  <c r="F192" i="14"/>
  <c r="E18" i="19" s="1"/>
  <c r="C18" i="19"/>
  <c r="D17" i="19"/>
  <c r="C15" i="19"/>
  <c r="F188" i="14"/>
  <c r="E14" i="19" s="1"/>
  <c r="C14" i="19"/>
  <c r="D186" i="12"/>
  <c r="D186" i="13"/>
  <c r="C12" i="20" s="1"/>
  <c r="C11" i="19"/>
  <c r="AI169" i="14"/>
  <c r="AJ166" i="14" s="1"/>
  <c r="AI172" i="14"/>
  <c r="C9" i="19"/>
  <c r="D212" i="14"/>
  <c r="C22" i="19"/>
  <c r="E15" i="19"/>
  <c r="D15" i="19"/>
  <c r="E10" i="19"/>
  <c r="D10" i="19"/>
  <c r="D12" i="20"/>
  <c r="F183" i="13"/>
  <c r="E9" i="20" s="1"/>
  <c r="D9" i="20"/>
  <c r="F200" i="13"/>
  <c r="E26" i="20" s="1"/>
  <c r="D26" i="20"/>
  <c r="F211" i="13"/>
  <c r="E37" i="20" s="1"/>
  <c r="D37" i="20"/>
  <c r="F195" i="13"/>
  <c r="E21" i="20" s="1"/>
  <c r="D21" i="20"/>
  <c r="F200" i="12"/>
  <c r="E26" i="21" s="1"/>
  <c r="D26" i="21"/>
  <c r="F196" i="12"/>
  <c r="E22" i="21" s="1"/>
  <c r="D22" i="21"/>
  <c r="F188" i="12"/>
  <c r="E14" i="21" s="1"/>
  <c r="D14" i="21"/>
  <c r="F210" i="12"/>
  <c r="E36" i="21" s="1"/>
  <c r="D36" i="21"/>
  <c r="F206" i="12"/>
  <c r="E32" i="21" s="1"/>
  <c r="D32" i="21"/>
  <c r="F202" i="12"/>
  <c r="E28" i="21" s="1"/>
  <c r="D28" i="21"/>
  <c r="F198" i="12"/>
  <c r="E24" i="21" s="1"/>
  <c r="D24" i="21"/>
  <c r="F194" i="12"/>
  <c r="E20" i="21" s="1"/>
  <c r="D20" i="21"/>
  <c r="F186" i="12"/>
  <c r="E12" i="21" s="1"/>
  <c r="D12" i="21"/>
  <c r="F205" i="11"/>
  <c r="E31" i="22" s="1"/>
  <c r="D31" i="22"/>
  <c r="F208" i="11"/>
  <c r="E34" i="22" s="1"/>
  <c r="D34" i="22"/>
  <c r="F200" i="11"/>
  <c r="E26" i="22" s="1"/>
  <c r="D26" i="22"/>
  <c r="F184" i="11"/>
  <c r="E10" i="22" s="1"/>
  <c r="D10" i="22"/>
  <c r="F209" i="11"/>
  <c r="E35" i="22" s="1"/>
  <c r="D35" i="22"/>
  <c r="F201" i="11"/>
  <c r="E27" i="22" s="1"/>
  <c r="D27" i="22"/>
  <c r="F204" i="11"/>
  <c r="E30" i="22" s="1"/>
  <c r="D30" i="22"/>
  <c r="F190" i="10"/>
  <c r="E16" i="23" s="1"/>
  <c r="D16" i="23"/>
  <c r="F182" i="10"/>
  <c r="E8" i="23" s="1"/>
  <c r="D8" i="23"/>
  <c r="F208" i="10"/>
  <c r="E34" i="23" s="1"/>
  <c r="D34" i="23"/>
  <c r="F211" i="10"/>
  <c r="E37" i="23" s="1"/>
  <c r="D37" i="23"/>
  <c r="F195" i="10"/>
  <c r="E21" i="23" s="1"/>
  <c r="D21" i="23"/>
  <c r="F210" i="9"/>
  <c r="E36" i="24" s="1"/>
  <c r="D36" i="24"/>
  <c r="F206" i="9"/>
  <c r="E32" i="24" s="1"/>
  <c r="D32" i="24"/>
  <c r="F194" i="9"/>
  <c r="E20" i="24" s="1"/>
  <c r="D20" i="24"/>
  <c r="F186" i="9"/>
  <c r="E12" i="24" s="1"/>
  <c r="D12" i="24"/>
  <c r="F192" i="9"/>
  <c r="E18" i="24" s="1"/>
  <c r="D18" i="24"/>
  <c r="F184" i="9"/>
  <c r="E10" i="24" s="1"/>
  <c r="D10" i="24"/>
  <c r="F199" i="9"/>
  <c r="E25" i="24" s="1"/>
  <c r="D25" i="24"/>
  <c r="F191" i="9"/>
  <c r="E17" i="24" s="1"/>
  <c r="D17" i="24"/>
  <c r="F205" i="9"/>
  <c r="E31" i="24" s="1"/>
  <c r="D31" i="24"/>
  <c r="F197" i="9"/>
  <c r="E23" i="24" s="1"/>
  <c r="D23" i="24"/>
  <c r="F211" i="9"/>
  <c r="E37" i="24" s="1"/>
  <c r="D37" i="24"/>
  <c r="F203" i="9"/>
  <c r="E29" i="24" s="1"/>
  <c r="D29" i="24"/>
  <c r="F187" i="9"/>
  <c r="E13" i="24" s="1"/>
  <c r="D13" i="24"/>
  <c r="F210" i="8"/>
  <c r="E36" i="25" s="1"/>
  <c r="D36" i="25"/>
  <c r="F194" i="8"/>
  <c r="E20" i="25" s="1"/>
  <c r="D20" i="25"/>
  <c r="D12" i="25"/>
  <c r="F208" i="8"/>
  <c r="E34" i="25" s="1"/>
  <c r="D34" i="25"/>
  <c r="F204" i="8"/>
  <c r="E30" i="25" s="1"/>
  <c r="D30" i="25"/>
  <c r="F200" i="8"/>
  <c r="E26" i="25" s="1"/>
  <c r="D26" i="25"/>
  <c r="F196" i="8"/>
  <c r="E22" i="25" s="1"/>
  <c r="D22" i="25"/>
  <c r="F192" i="8"/>
  <c r="E18" i="25" s="1"/>
  <c r="D18" i="25"/>
  <c r="F184" i="8"/>
  <c r="E10" i="25" s="1"/>
  <c r="D10" i="25"/>
  <c r="F185" i="7"/>
  <c r="E11" i="26" s="1"/>
  <c r="C11" i="26"/>
  <c r="F210" i="7"/>
  <c r="E36" i="26" s="1"/>
  <c r="D36" i="26"/>
  <c r="F206" i="7"/>
  <c r="E32" i="26" s="1"/>
  <c r="D32" i="26"/>
  <c r="F202" i="7"/>
  <c r="E28" i="26" s="1"/>
  <c r="D28" i="26"/>
  <c r="F198" i="7"/>
  <c r="E24" i="26" s="1"/>
  <c r="D24" i="26"/>
  <c r="F194" i="7"/>
  <c r="E20" i="26" s="1"/>
  <c r="D20" i="26"/>
  <c r="F186" i="7"/>
  <c r="E12" i="26" s="1"/>
  <c r="D12" i="26"/>
  <c r="F206" i="6"/>
  <c r="E32" i="27" s="1"/>
  <c r="D32" i="27"/>
  <c r="F198" i="6"/>
  <c r="E24" i="27" s="1"/>
  <c r="D24" i="27"/>
  <c r="F190" i="6"/>
  <c r="E16" i="27" s="1"/>
  <c r="D16" i="27"/>
  <c r="F182" i="6"/>
  <c r="E8" i="27" s="1"/>
  <c r="D8" i="27"/>
  <c r="F188" i="6"/>
  <c r="E14" i="27" s="1"/>
  <c r="D14" i="27"/>
  <c r="F182" i="5"/>
  <c r="E8" i="28" s="1"/>
  <c r="D8" i="28"/>
  <c r="F208" i="5"/>
  <c r="E34" i="28" s="1"/>
  <c r="D34" i="28"/>
  <c r="F192" i="5"/>
  <c r="E18" i="28" s="1"/>
  <c r="D18" i="28"/>
  <c r="F203" i="5"/>
  <c r="E29" i="28" s="1"/>
  <c r="D29" i="28"/>
  <c r="F199" i="5"/>
  <c r="E25" i="28" s="1"/>
  <c r="D25" i="28"/>
  <c r="F195" i="5"/>
  <c r="E21" i="28" s="1"/>
  <c r="D21" i="28"/>
  <c r="F191" i="5"/>
  <c r="E17" i="28" s="1"/>
  <c r="D17" i="28"/>
  <c r="F187" i="5"/>
  <c r="E13" i="28" s="1"/>
  <c r="D13" i="28"/>
  <c r="F183" i="5"/>
  <c r="E9" i="28" s="1"/>
  <c r="D9" i="28"/>
  <c r="F201" i="5"/>
  <c r="E27" i="28" s="1"/>
  <c r="D27" i="28"/>
  <c r="F200" i="15"/>
  <c r="E26" i="29" s="1"/>
  <c r="D26" i="29"/>
  <c r="F210" i="15"/>
  <c r="E36" i="29" s="1"/>
  <c r="D36" i="29"/>
  <c r="F206" i="15"/>
  <c r="E32" i="29" s="1"/>
  <c r="D32" i="29"/>
  <c r="F202" i="15"/>
  <c r="E28" i="29" s="1"/>
  <c r="D28" i="29"/>
  <c r="F198" i="15"/>
  <c r="E24" i="29" s="1"/>
  <c r="D24" i="29"/>
  <c r="F194" i="15"/>
  <c r="E20" i="29" s="1"/>
  <c r="D20" i="29"/>
  <c r="F186" i="15"/>
  <c r="E12" i="29" s="1"/>
  <c r="D12" i="29"/>
  <c r="F195" i="15"/>
  <c r="E21" i="29" s="1"/>
  <c r="D21" i="29"/>
  <c r="E35" i="19"/>
  <c r="C35" i="19"/>
  <c r="E21" i="19"/>
  <c r="C21" i="19"/>
  <c r="E17" i="19"/>
  <c r="C17" i="19"/>
  <c r="F201" i="13"/>
  <c r="E27" i="20" s="1"/>
  <c r="C27" i="20"/>
  <c r="F197" i="13"/>
  <c r="E23" i="20" s="1"/>
  <c r="C23" i="20"/>
  <c r="F195" i="11"/>
  <c r="E21" i="22" s="1"/>
  <c r="C21" i="22"/>
  <c r="F191" i="11"/>
  <c r="E17" i="22" s="1"/>
  <c r="C17" i="22"/>
  <c r="F205" i="10"/>
  <c r="E31" i="23" s="1"/>
  <c r="C31" i="23"/>
  <c r="F201" i="10"/>
  <c r="E27" i="23" s="1"/>
  <c r="C27" i="23"/>
  <c r="F211" i="8"/>
  <c r="E37" i="25" s="1"/>
  <c r="C37" i="25"/>
  <c r="F199" i="8"/>
  <c r="E25" i="25" s="1"/>
  <c r="C25" i="25"/>
  <c r="F183" i="8"/>
  <c r="E9" i="25" s="1"/>
  <c r="C9" i="25"/>
  <c r="F203" i="6"/>
  <c r="E29" i="27" s="1"/>
  <c r="C29" i="27"/>
  <c r="F195" i="6"/>
  <c r="E21" i="27" s="1"/>
  <c r="C21" i="27"/>
  <c r="F197" i="15"/>
  <c r="E23" i="29" s="1"/>
  <c r="C23" i="29"/>
  <c r="AI505" i="33"/>
  <c r="AI173" i="6"/>
  <c r="AI175" i="6" s="1"/>
  <c r="AJ172" i="6" s="1"/>
  <c r="F209" i="10"/>
  <c r="E35" i="23" s="1"/>
  <c r="C35" i="23"/>
  <c r="F193" i="10"/>
  <c r="E19" i="23" s="1"/>
  <c r="C19" i="23"/>
  <c r="E29" i="19"/>
  <c r="C29" i="19"/>
  <c r="E25" i="19"/>
  <c r="C25" i="19"/>
  <c r="E13" i="19"/>
  <c r="C13" i="19"/>
  <c r="AJ505" i="33"/>
  <c r="E32" i="19"/>
  <c r="D32" i="19"/>
  <c r="E24" i="19"/>
  <c r="D24" i="19"/>
  <c r="E8" i="19"/>
  <c r="D8" i="19"/>
  <c r="E31" i="19"/>
  <c r="D31" i="19"/>
  <c r="E27" i="19"/>
  <c r="D27" i="19"/>
  <c r="E11" i="19"/>
  <c r="D11" i="19"/>
  <c r="E26" i="19"/>
  <c r="D26" i="19"/>
  <c r="F210" i="13"/>
  <c r="E36" i="20" s="1"/>
  <c r="D36" i="20"/>
  <c r="F198" i="13"/>
  <c r="E24" i="20" s="1"/>
  <c r="D24" i="20"/>
  <c r="F194" i="13"/>
  <c r="E20" i="20" s="1"/>
  <c r="D20" i="20"/>
  <c r="F182" i="13"/>
  <c r="E8" i="20" s="1"/>
  <c r="D8" i="20"/>
  <c r="G212" i="13"/>
  <c r="F8" i="20"/>
  <c r="F199" i="13"/>
  <c r="E25" i="20" s="1"/>
  <c r="D25" i="20"/>
  <c r="F184" i="13"/>
  <c r="E10" i="20" s="1"/>
  <c r="D10" i="20"/>
  <c r="F208" i="12"/>
  <c r="E34" i="21" s="1"/>
  <c r="D34" i="21"/>
  <c r="F204" i="12"/>
  <c r="E30" i="21" s="1"/>
  <c r="D30" i="21"/>
  <c r="F192" i="12"/>
  <c r="E18" i="21" s="1"/>
  <c r="D18" i="21"/>
  <c r="F184" i="12"/>
  <c r="E10" i="21" s="1"/>
  <c r="D10" i="21"/>
  <c r="F190" i="12"/>
  <c r="E16" i="21" s="1"/>
  <c r="D16" i="21"/>
  <c r="F182" i="12"/>
  <c r="E8" i="21" s="1"/>
  <c r="D8" i="21"/>
  <c r="G212" i="11"/>
  <c r="F8" i="22"/>
  <c r="F210" i="11"/>
  <c r="E36" i="22" s="1"/>
  <c r="D36" i="22"/>
  <c r="F198" i="11"/>
  <c r="E24" i="22" s="1"/>
  <c r="D24" i="22"/>
  <c r="F194" i="11"/>
  <c r="E20" i="22" s="1"/>
  <c r="D20" i="22"/>
  <c r="F186" i="11"/>
  <c r="E12" i="22" s="1"/>
  <c r="D12" i="22"/>
  <c r="F189" i="11"/>
  <c r="E15" i="22" s="1"/>
  <c r="D15" i="22"/>
  <c r="F185" i="11"/>
  <c r="E11" i="22" s="1"/>
  <c r="D11" i="22"/>
  <c r="F210" i="10"/>
  <c r="E36" i="23" s="1"/>
  <c r="D36" i="23"/>
  <c r="F198" i="10"/>
  <c r="E24" i="23" s="1"/>
  <c r="D24" i="23"/>
  <c r="F194" i="10"/>
  <c r="E20" i="23" s="1"/>
  <c r="D20" i="23"/>
  <c r="F196" i="10"/>
  <c r="E22" i="23" s="1"/>
  <c r="D22" i="23"/>
  <c r="F188" i="10"/>
  <c r="E14" i="23" s="1"/>
  <c r="D14" i="23"/>
  <c r="F203" i="10"/>
  <c r="E29" i="23" s="1"/>
  <c r="D29" i="23"/>
  <c r="F199" i="10"/>
  <c r="E25" i="23" s="1"/>
  <c r="D25" i="23"/>
  <c r="F187" i="10"/>
  <c r="E13" i="23" s="1"/>
  <c r="D13" i="23"/>
  <c r="F190" i="9"/>
  <c r="E16" i="24" s="1"/>
  <c r="D16" i="24"/>
  <c r="F204" i="9"/>
  <c r="E30" i="24" s="1"/>
  <c r="D30" i="24"/>
  <c r="F196" i="9"/>
  <c r="E22" i="24" s="1"/>
  <c r="D22" i="24"/>
  <c r="F188" i="9"/>
  <c r="E14" i="24" s="1"/>
  <c r="D14" i="24"/>
  <c r="F207" i="9"/>
  <c r="E33" i="24" s="1"/>
  <c r="D33" i="24"/>
  <c r="F183" i="9"/>
  <c r="E9" i="24" s="1"/>
  <c r="D9" i="24"/>
  <c r="F195" i="9"/>
  <c r="E21" i="24" s="1"/>
  <c r="D21" i="24"/>
  <c r="F190" i="8"/>
  <c r="E16" i="25" s="1"/>
  <c r="D16" i="25"/>
  <c r="F182" i="8"/>
  <c r="E8" i="25" s="1"/>
  <c r="D8" i="25"/>
  <c r="F189" i="8"/>
  <c r="E15" i="25" s="1"/>
  <c r="C15" i="25"/>
  <c r="E14" i="25"/>
  <c r="D14" i="25"/>
  <c r="F183" i="7"/>
  <c r="E9" i="26" s="1"/>
  <c r="C9" i="26"/>
  <c r="AI170" i="7"/>
  <c r="AI173" i="7"/>
  <c r="AI176" i="7" s="1"/>
  <c r="F190" i="7"/>
  <c r="E16" i="26" s="1"/>
  <c r="D16" i="26"/>
  <c r="F182" i="7"/>
  <c r="E8" i="26" s="1"/>
  <c r="D8" i="26"/>
  <c r="F204" i="7"/>
  <c r="E30" i="26" s="1"/>
  <c r="D30" i="26"/>
  <c r="F196" i="7"/>
  <c r="E22" i="26" s="1"/>
  <c r="D22" i="26"/>
  <c r="F188" i="7"/>
  <c r="E14" i="26" s="1"/>
  <c r="D14" i="26"/>
  <c r="F210" i="6"/>
  <c r="E36" i="27" s="1"/>
  <c r="D36" i="27"/>
  <c r="F194" i="6"/>
  <c r="E20" i="27" s="1"/>
  <c r="D20" i="27"/>
  <c r="F186" i="6"/>
  <c r="E12" i="27" s="1"/>
  <c r="D12" i="27"/>
  <c r="F189" i="6"/>
  <c r="E15" i="27" s="1"/>
  <c r="C15" i="27"/>
  <c r="F208" i="6"/>
  <c r="E34" i="27" s="1"/>
  <c r="D34" i="27"/>
  <c r="F204" i="6"/>
  <c r="E30" i="27" s="1"/>
  <c r="D30" i="27"/>
  <c r="F200" i="6"/>
  <c r="E26" i="27" s="1"/>
  <c r="D26" i="27"/>
  <c r="F196" i="6"/>
  <c r="E22" i="27" s="1"/>
  <c r="D22" i="27"/>
  <c r="F192" i="6"/>
  <c r="E18" i="27" s="1"/>
  <c r="D18" i="27"/>
  <c r="F184" i="6"/>
  <c r="E10" i="27" s="1"/>
  <c r="D10" i="27"/>
  <c r="F210" i="5"/>
  <c r="E36" i="28" s="1"/>
  <c r="D36" i="28"/>
  <c r="F206" i="5"/>
  <c r="E32" i="28" s="1"/>
  <c r="D32" i="28"/>
  <c r="F202" i="5"/>
  <c r="E28" i="28" s="1"/>
  <c r="D28" i="28"/>
  <c r="F198" i="5"/>
  <c r="E24" i="28" s="1"/>
  <c r="D24" i="28"/>
  <c r="F204" i="5"/>
  <c r="E30" i="28" s="1"/>
  <c r="D30" i="28"/>
  <c r="F196" i="5"/>
  <c r="E22" i="28" s="1"/>
  <c r="D22" i="28"/>
  <c r="F188" i="5"/>
  <c r="E14" i="28" s="1"/>
  <c r="D14" i="28"/>
  <c r="F205" i="5"/>
  <c r="E31" i="28" s="1"/>
  <c r="D31" i="28"/>
  <c r="F197" i="5"/>
  <c r="E23" i="28" s="1"/>
  <c r="D23" i="28"/>
  <c r="F189" i="5"/>
  <c r="E15" i="28" s="1"/>
  <c r="D15" i="28"/>
  <c r="F211" i="5"/>
  <c r="E37" i="28" s="1"/>
  <c r="D37" i="28"/>
  <c r="F207" i="5"/>
  <c r="E33" i="28" s="1"/>
  <c r="D33" i="28"/>
  <c r="F209" i="5"/>
  <c r="E35" i="28" s="1"/>
  <c r="D35" i="28"/>
  <c r="F193" i="5"/>
  <c r="E19" i="28" s="1"/>
  <c r="D19" i="28"/>
  <c r="F204" i="15"/>
  <c r="E30" i="29" s="1"/>
  <c r="D30" i="29"/>
  <c r="F196" i="15"/>
  <c r="E22" i="29" s="1"/>
  <c r="D22" i="29"/>
  <c r="F192" i="15"/>
  <c r="E18" i="29" s="1"/>
  <c r="D18" i="29"/>
  <c r="F184" i="15"/>
  <c r="E10" i="29" s="1"/>
  <c r="D10" i="29"/>
  <c r="F190" i="15"/>
  <c r="E16" i="29" s="1"/>
  <c r="D16" i="29"/>
  <c r="F182" i="15"/>
  <c r="E8" i="29" s="1"/>
  <c r="D8" i="29"/>
  <c r="F207" i="15"/>
  <c r="E33" i="29" s="1"/>
  <c r="C33" i="29"/>
  <c r="AI170" i="15"/>
  <c r="AI173" i="15"/>
  <c r="E37" i="19"/>
  <c r="C37" i="19"/>
  <c r="E33" i="19"/>
  <c r="C33" i="19"/>
  <c r="E19" i="19"/>
  <c r="C19" i="19"/>
  <c r="F211" i="11"/>
  <c r="E37" i="22" s="1"/>
  <c r="C37" i="22"/>
  <c r="F207" i="11"/>
  <c r="E33" i="22" s="1"/>
  <c r="C33" i="22"/>
  <c r="F193" i="11"/>
  <c r="E19" i="22" s="1"/>
  <c r="C19" i="22"/>
  <c r="F197" i="10"/>
  <c r="E23" i="23" s="1"/>
  <c r="C23" i="23"/>
  <c r="F189" i="10"/>
  <c r="E15" i="23" s="1"/>
  <c r="C15" i="23"/>
  <c r="F185" i="10"/>
  <c r="E11" i="23" s="1"/>
  <c r="C11" i="23"/>
  <c r="F189" i="9"/>
  <c r="E15" i="24" s="1"/>
  <c r="C15" i="24"/>
  <c r="F203" i="8"/>
  <c r="E29" i="25" s="1"/>
  <c r="C29" i="25"/>
  <c r="F195" i="8"/>
  <c r="E21" i="25" s="1"/>
  <c r="C21" i="25"/>
  <c r="F211" i="6"/>
  <c r="E37" i="27" s="1"/>
  <c r="C37" i="27"/>
  <c r="F199" i="6"/>
  <c r="E25" i="27" s="1"/>
  <c r="C25" i="27"/>
  <c r="F183" i="6"/>
  <c r="E9" i="27" s="1"/>
  <c r="C9" i="27"/>
  <c r="F209" i="15"/>
  <c r="E35" i="29" s="1"/>
  <c r="C35" i="29"/>
  <c r="F193" i="15"/>
  <c r="E19" i="29" s="1"/>
  <c r="C19" i="29"/>
  <c r="F207" i="8"/>
  <c r="E33" i="25" s="1"/>
  <c r="C33" i="25"/>
  <c r="F191" i="8"/>
  <c r="E17" i="25" s="1"/>
  <c r="C17" i="25"/>
  <c r="C13" i="25"/>
  <c r="F205" i="15"/>
  <c r="E31" i="29" s="1"/>
  <c r="C31" i="29"/>
  <c r="F201" i="15"/>
  <c r="E27" i="29" s="1"/>
  <c r="C27" i="29"/>
  <c r="F189" i="15"/>
  <c r="E15" i="29" s="1"/>
  <c r="C15" i="29"/>
  <c r="F185" i="15"/>
  <c r="E11" i="29" s="1"/>
  <c r="C11" i="29"/>
  <c r="F207" i="6"/>
  <c r="E33" i="27" s="1"/>
  <c r="C33" i="27"/>
  <c r="F191" i="6"/>
  <c r="E17" i="27" s="1"/>
  <c r="C17" i="27"/>
  <c r="F187" i="6"/>
  <c r="E13" i="27" s="1"/>
  <c r="C13" i="27"/>
  <c r="F209" i="13"/>
  <c r="E35" i="20" s="1"/>
  <c r="C35" i="20"/>
  <c r="F205" i="13"/>
  <c r="E31" i="20" s="1"/>
  <c r="C31" i="20"/>
  <c r="F193" i="13"/>
  <c r="E19" i="20" s="1"/>
  <c r="C19" i="20"/>
  <c r="F189" i="13"/>
  <c r="E15" i="20" s="1"/>
  <c r="C15" i="20"/>
  <c r="H176" i="15"/>
  <c r="AE175" i="15"/>
  <c r="W175" i="15"/>
  <c r="O175" i="15"/>
  <c r="G175" i="15"/>
  <c r="AD176" i="15"/>
  <c r="N175" i="15"/>
  <c r="D212" i="15"/>
  <c r="G212" i="15"/>
  <c r="V175" i="15"/>
  <c r="F175" i="15"/>
  <c r="AA176" i="15"/>
  <c r="R175" i="15"/>
  <c r="F187" i="15"/>
  <c r="E13" i="29" s="1"/>
  <c r="F183" i="15"/>
  <c r="E9" i="29" s="1"/>
  <c r="AB175" i="15"/>
  <c r="T175" i="15"/>
  <c r="L175" i="15"/>
  <c r="D175" i="15"/>
  <c r="AB176" i="15"/>
  <c r="L176" i="15"/>
  <c r="T176" i="15"/>
  <c r="D176" i="15"/>
  <c r="AG175" i="5"/>
  <c r="Q175" i="5"/>
  <c r="I175" i="5"/>
  <c r="AA175" i="5"/>
  <c r="S175" i="5"/>
  <c r="K175" i="5"/>
  <c r="AB175" i="5"/>
  <c r="T175" i="5"/>
  <c r="Z176" i="5"/>
  <c r="V176" i="5"/>
  <c r="Y176" i="5"/>
  <c r="U176" i="5"/>
  <c r="D212" i="5"/>
  <c r="J175" i="6"/>
  <c r="G212" i="6"/>
  <c r="T175" i="6"/>
  <c r="D175" i="6"/>
  <c r="AB175" i="6"/>
  <c r="L175" i="6"/>
  <c r="AG176" i="6"/>
  <c r="U176" i="6"/>
  <c r="D212" i="6"/>
  <c r="F209" i="6"/>
  <c r="E35" i="27" s="1"/>
  <c r="F201" i="6"/>
  <c r="E27" i="27" s="1"/>
  <c r="H175" i="6"/>
  <c r="AD175" i="6"/>
  <c r="V175" i="6"/>
  <c r="F175" i="6"/>
  <c r="AD176" i="6"/>
  <c r="V176" i="6"/>
  <c r="N176" i="6"/>
  <c r="F176" i="6"/>
  <c r="X175" i="7"/>
  <c r="G212" i="7"/>
  <c r="AG175" i="7"/>
  <c r="Y175" i="7"/>
  <c r="Q175" i="7"/>
  <c r="M175" i="7"/>
  <c r="S175" i="7"/>
  <c r="AB175" i="7"/>
  <c r="T175" i="7"/>
  <c r="J175" i="7"/>
  <c r="R176" i="7"/>
  <c r="J176" i="7"/>
  <c r="T176" i="7"/>
  <c r="T175" i="8"/>
  <c r="D175" i="8"/>
  <c r="G212" i="8"/>
  <c r="E176" i="8"/>
  <c r="D212" i="8"/>
  <c r="L175" i="8"/>
  <c r="M176" i="8"/>
  <c r="X175" i="8"/>
  <c r="F201" i="8"/>
  <c r="E27" i="25" s="1"/>
  <c r="H175" i="8"/>
  <c r="F175" i="8"/>
  <c r="AD176" i="8"/>
  <c r="V176" i="8"/>
  <c r="N176" i="8"/>
  <c r="AG175" i="9"/>
  <c r="Q175" i="9"/>
  <c r="I175" i="9"/>
  <c r="G212" i="9"/>
  <c r="AA175" i="9"/>
  <c r="S175" i="9"/>
  <c r="K175" i="9"/>
  <c r="AC176" i="9"/>
  <c r="M176" i="9"/>
  <c r="D212" i="9"/>
  <c r="O176" i="9"/>
  <c r="V175" i="9"/>
  <c r="V176" i="9"/>
  <c r="P176" i="9"/>
  <c r="AE176" i="9"/>
  <c r="AH175" i="9"/>
  <c r="J175" i="9"/>
  <c r="H175" i="9"/>
  <c r="G212" i="10"/>
  <c r="Y175" i="10"/>
  <c r="M175" i="10"/>
  <c r="E175" i="10"/>
  <c r="D212" i="10"/>
  <c r="X176" i="10"/>
  <c r="H175" i="10"/>
  <c r="AC176" i="10"/>
  <c r="U176" i="10"/>
  <c r="AD176" i="10"/>
  <c r="N175" i="10"/>
  <c r="AE175" i="10"/>
  <c r="G175" i="10"/>
  <c r="AF176" i="10"/>
  <c r="AH175" i="10"/>
  <c r="J176" i="10"/>
  <c r="W176" i="10"/>
  <c r="O176" i="10"/>
  <c r="F175" i="10"/>
  <c r="AH176" i="10"/>
  <c r="V176" i="10"/>
  <c r="F176" i="10"/>
  <c r="AB175" i="10"/>
  <c r="T175" i="10"/>
  <c r="L175" i="10"/>
  <c r="D175" i="10"/>
  <c r="AB176" i="10"/>
  <c r="T176" i="10"/>
  <c r="L176" i="10"/>
  <c r="D176" i="10"/>
  <c r="AH176" i="11"/>
  <c r="Y175" i="11"/>
  <c r="I175" i="11"/>
  <c r="L176" i="11"/>
  <c r="J176" i="11"/>
  <c r="W175" i="11"/>
  <c r="AB175" i="11"/>
  <c r="O176" i="11"/>
  <c r="AG176" i="11"/>
  <c r="Q176" i="11"/>
  <c r="D212" i="11"/>
  <c r="K176" i="11"/>
  <c r="AA175" i="11"/>
  <c r="P176" i="11"/>
  <c r="AD175" i="11"/>
  <c r="V175" i="11"/>
  <c r="T175" i="11"/>
  <c r="V176" i="11"/>
  <c r="T176" i="11"/>
  <c r="AD176" i="11"/>
  <c r="AH176" i="12"/>
  <c r="Z176" i="12"/>
  <c r="R175" i="12"/>
  <c r="V175" i="12"/>
  <c r="AE175" i="12"/>
  <c r="AA176" i="12"/>
  <c r="O175" i="12"/>
  <c r="G175" i="12"/>
  <c r="N176" i="12"/>
  <c r="F176" i="12"/>
  <c r="Y175" i="12"/>
  <c r="X175" i="12"/>
  <c r="P175" i="12"/>
  <c r="AB175" i="12"/>
  <c r="T175" i="12"/>
  <c r="L175" i="12"/>
  <c r="D175" i="12"/>
  <c r="AB176" i="12"/>
  <c r="T176" i="12"/>
  <c r="L176" i="12"/>
  <c r="D176" i="12"/>
  <c r="AG175" i="13"/>
  <c r="Y175" i="13"/>
  <c r="Q175" i="13"/>
  <c r="E176" i="13"/>
  <c r="V175" i="13"/>
  <c r="AD176" i="13"/>
  <c r="AE176" i="13"/>
  <c r="F204" i="13"/>
  <c r="E30" i="20" s="1"/>
  <c r="F188" i="13"/>
  <c r="E14" i="20" s="1"/>
  <c r="AB176" i="13"/>
  <c r="R175" i="13"/>
  <c r="W176" i="13"/>
  <c r="D212" i="13"/>
  <c r="AI170" i="13"/>
  <c r="X175" i="13"/>
  <c r="O175" i="13"/>
  <c r="H175" i="13"/>
  <c r="Z176" i="13"/>
  <c r="H176" i="13"/>
  <c r="X176" i="13"/>
  <c r="AD175" i="14"/>
  <c r="AH175" i="14"/>
  <c r="AG175" i="14"/>
  <c r="Y175" i="14"/>
  <c r="U175" i="14"/>
  <c r="Q175" i="14"/>
  <c r="M175" i="14"/>
  <c r="I175" i="14"/>
  <c r="AA175" i="14"/>
  <c r="AH176" i="14"/>
  <c r="O175" i="14"/>
  <c r="L175" i="14"/>
  <c r="AB176" i="14"/>
  <c r="X176" i="14"/>
  <c r="H176" i="14"/>
  <c r="AE176" i="14"/>
  <c r="G212" i="14"/>
  <c r="W175" i="14"/>
  <c r="Z175" i="14"/>
  <c r="V175" i="14"/>
  <c r="T175" i="14"/>
  <c r="J175" i="14"/>
  <c r="F175" i="14"/>
  <c r="Z176" i="14"/>
  <c r="V176" i="14"/>
  <c r="T176" i="14"/>
  <c r="J176" i="14"/>
  <c r="F176" i="14"/>
  <c r="AI147" i="33"/>
  <c r="U175" i="15"/>
  <c r="F199" i="15"/>
  <c r="E25" i="29" s="1"/>
  <c r="AF176" i="15"/>
  <c r="M175" i="15"/>
  <c r="AE176" i="15"/>
  <c r="Z175" i="15"/>
  <c r="V176" i="15"/>
  <c r="AG176" i="15"/>
  <c r="Y176" i="15"/>
  <c r="Q176" i="15"/>
  <c r="I176" i="15"/>
  <c r="X175" i="15"/>
  <c r="AA175" i="15"/>
  <c r="S175" i="15"/>
  <c r="K175" i="15"/>
  <c r="AC175" i="15"/>
  <c r="X176" i="15"/>
  <c r="O176" i="15"/>
  <c r="K176" i="15"/>
  <c r="AH175" i="15"/>
  <c r="F203" i="15"/>
  <c r="E29" i="29" s="1"/>
  <c r="F212" i="15"/>
  <c r="H175" i="15"/>
  <c r="G176" i="15"/>
  <c r="AF175" i="15"/>
  <c r="F188" i="15"/>
  <c r="E14" i="29" s="1"/>
  <c r="Y175" i="15"/>
  <c r="E175" i="15"/>
  <c r="F176" i="15"/>
  <c r="P175" i="15"/>
  <c r="F208" i="15"/>
  <c r="E34" i="29" s="1"/>
  <c r="AD175" i="15"/>
  <c r="AG175" i="15"/>
  <c r="Q175" i="15"/>
  <c r="I175" i="15"/>
  <c r="R176" i="15"/>
  <c r="N176" i="15"/>
  <c r="AI175" i="15"/>
  <c r="AJ172" i="15" s="1"/>
  <c r="AI607" i="33"/>
  <c r="AJ607" i="33" s="1"/>
  <c r="AI169" i="15"/>
  <c r="AJ166" i="15" s="1"/>
  <c r="W176" i="15"/>
  <c r="F211" i="15"/>
  <c r="E37" i="29" s="1"/>
  <c r="J175" i="15"/>
  <c r="Z176" i="15"/>
  <c r="J176" i="15"/>
  <c r="AE176" i="5"/>
  <c r="AF175" i="5"/>
  <c r="U175" i="5"/>
  <c r="F186" i="5"/>
  <c r="E12" i="28" s="1"/>
  <c r="F176" i="5"/>
  <c r="Y175" i="5"/>
  <c r="M175" i="5"/>
  <c r="E175" i="5"/>
  <c r="F200" i="5"/>
  <c r="E26" i="28" s="1"/>
  <c r="F184" i="5"/>
  <c r="E10" i="28" s="1"/>
  <c r="W176" i="5"/>
  <c r="G176" i="5"/>
  <c r="Q176" i="5"/>
  <c r="L175" i="5"/>
  <c r="AD175" i="5"/>
  <c r="R175" i="5"/>
  <c r="J175" i="5"/>
  <c r="AH176" i="5"/>
  <c r="R176" i="5"/>
  <c r="AC176" i="5"/>
  <c r="I176" i="5"/>
  <c r="X175" i="5"/>
  <c r="D175" i="5"/>
  <c r="O176" i="5"/>
  <c r="AB176" i="5"/>
  <c r="P175" i="5"/>
  <c r="F194" i="5"/>
  <c r="E20" i="28" s="1"/>
  <c r="S176" i="5"/>
  <c r="P176" i="5"/>
  <c r="E176" i="5"/>
  <c r="AC175" i="5"/>
  <c r="F190" i="5"/>
  <c r="E16" i="28" s="1"/>
  <c r="AE175" i="5"/>
  <c r="W175" i="5"/>
  <c r="O175" i="5"/>
  <c r="G175" i="5"/>
  <c r="G212" i="5"/>
  <c r="AA176" i="5"/>
  <c r="K176" i="5"/>
  <c r="N176" i="5"/>
  <c r="AI175" i="5"/>
  <c r="AJ172" i="5" s="1"/>
  <c r="AG176" i="5"/>
  <c r="M176" i="5"/>
  <c r="H176" i="5"/>
  <c r="E212" i="5"/>
  <c r="F212" i="5" s="1"/>
  <c r="F181" i="5"/>
  <c r="E7" i="28" s="1"/>
  <c r="R175" i="6"/>
  <c r="Y175" i="6"/>
  <c r="I175" i="6"/>
  <c r="G175" i="6"/>
  <c r="Y176" i="6"/>
  <c r="F205" i="6"/>
  <c r="E31" i="27" s="1"/>
  <c r="H176" i="6"/>
  <c r="AH175" i="6"/>
  <c r="F202" i="6"/>
  <c r="E28" i="27" s="1"/>
  <c r="T176" i="6"/>
  <c r="AE175" i="6"/>
  <c r="AB176" i="6"/>
  <c r="Q176" i="6"/>
  <c r="M176" i="6"/>
  <c r="AF175" i="6"/>
  <c r="X175" i="6"/>
  <c r="P175" i="6"/>
  <c r="F185" i="6"/>
  <c r="E11" i="27" s="1"/>
  <c r="AF176" i="6"/>
  <c r="AH176" i="6"/>
  <c r="W175" i="6"/>
  <c r="E212" i="6"/>
  <c r="F212" i="6" s="1"/>
  <c r="R176" i="6"/>
  <c r="AG175" i="6"/>
  <c r="Q175" i="6"/>
  <c r="AA175" i="6"/>
  <c r="O175" i="6"/>
  <c r="I176" i="6"/>
  <c r="Z175" i="6"/>
  <c r="AE176" i="6"/>
  <c r="W176" i="6"/>
  <c r="O176" i="6"/>
  <c r="G176" i="6"/>
  <c r="AC175" i="6"/>
  <c r="U175" i="6"/>
  <c r="M175" i="6"/>
  <c r="E175" i="6"/>
  <c r="D176" i="6"/>
  <c r="S175" i="6"/>
  <c r="K175" i="6"/>
  <c r="J176" i="6"/>
  <c r="AC176" i="6"/>
  <c r="E176" i="6"/>
  <c r="F193" i="6"/>
  <c r="E19" i="27" s="1"/>
  <c r="X176" i="6"/>
  <c r="L176" i="6"/>
  <c r="AI176" i="6"/>
  <c r="Z176" i="6"/>
  <c r="AJ453" i="33"/>
  <c r="AF175" i="7"/>
  <c r="N176" i="7"/>
  <c r="F175" i="7"/>
  <c r="AI453" i="33"/>
  <c r="I175" i="7"/>
  <c r="D212" i="7"/>
  <c r="P175" i="7"/>
  <c r="AG176" i="7"/>
  <c r="Y176" i="7"/>
  <c r="Q176" i="7"/>
  <c r="I176" i="7"/>
  <c r="N175" i="7"/>
  <c r="AF176" i="7"/>
  <c r="P176" i="7"/>
  <c r="AE175" i="7"/>
  <c r="AI169" i="7"/>
  <c r="AJ166" i="7" s="1"/>
  <c r="AI454" i="33"/>
  <c r="U175" i="7"/>
  <c r="AA175" i="7"/>
  <c r="S176" i="7"/>
  <c r="W175" i="7"/>
  <c r="V175" i="7"/>
  <c r="E175" i="7"/>
  <c r="L175" i="7"/>
  <c r="E212" i="7"/>
  <c r="M176" i="7"/>
  <c r="E176" i="7"/>
  <c r="AD175" i="7"/>
  <c r="AD176" i="7"/>
  <c r="O176" i="7"/>
  <c r="O175" i="7"/>
  <c r="X176" i="7"/>
  <c r="H176" i="7"/>
  <c r="G176" i="7"/>
  <c r="G175" i="7"/>
  <c r="AC175" i="7"/>
  <c r="K175" i="7"/>
  <c r="W176" i="7"/>
  <c r="AE176" i="7"/>
  <c r="J175" i="8"/>
  <c r="Y175" i="8"/>
  <c r="Q175" i="8"/>
  <c r="S175" i="8"/>
  <c r="AG175" i="8"/>
  <c r="I175" i="8"/>
  <c r="K175" i="8"/>
  <c r="AG176" i="8"/>
  <c r="J176" i="8"/>
  <c r="E212" i="8"/>
  <c r="AH175" i="8"/>
  <c r="F202" i="8"/>
  <c r="E28" i="25" s="1"/>
  <c r="W175" i="8"/>
  <c r="AI176" i="8"/>
  <c r="AH176" i="8"/>
  <c r="AB176" i="8"/>
  <c r="Y176" i="8"/>
  <c r="Q176" i="8"/>
  <c r="F205" i="8"/>
  <c r="E31" i="25" s="1"/>
  <c r="H176" i="8"/>
  <c r="Z175" i="8"/>
  <c r="AE176" i="8"/>
  <c r="W176" i="8"/>
  <c r="O176" i="8"/>
  <c r="G176" i="8"/>
  <c r="AC175" i="8"/>
  <c r="U175" i="8"/>
  <c r="M175" i="8"/>
  <c r="E175" i="8"/>
  <c r="T176" i="8"/>
  <c r="AA175" i="8"/>
  <c r="O175" i="8"/>
  <c r="G175" i="8"/>
  <c r="Z176" i="8"/>
  <c r="D176" i="8"/>
  <c r="AJ403" i="33"/>
  <c r="AF175" i="8"/>
  <c r="P175" i="8"/>
  <c r="E11" i="25"/>
  <c r="X176" i="8"/>
  <c r="P176" i="8"/>
  <c r="R175" i="8"/>
  <c r="F206" i="8"/>
  <c r="E32" i="25" s="1"/>
  <c r="F198" i="8"/>
  <c r="E24" i="25" s="1"/>
  <c r="I176" i="8"/>
  <c r="AE175" i="8"/>
  <c r="L176" i="8"/>
  <c r="R176" i="8"/>
  <c r="AB175" i="8"/>
  <c r="AC176" i="8"/>
  <c r="U176" i="8"/>
  <c r="F209" i="8"/>
  <c r="E35" i="25" s="1"/>
  <c r="F193" i="8"/>
  <c r="E19" i="25" s="1"/>
  <c r="U175" i="9"/>
  <c r="F208" i="9"/>
  <c r="E34" i="24" s="1"/>
  <c r="F200" i="9"/>
  <c r="E26" i="24" s="1"/>
  <c r="AG176" i="9"/>
  <c r="Q176" i="9"/>
  <c r="F175" i="9"/>
  <c r="E212" i="9"/>
  <c r="K176" i="9"/>
  <c r="J176" i="9"/>
  <c r="Y175" i="9"/>
  <c r="F198" i="9"/>
  <c r="E24" i="24" s="1"/>
  <c r="M175" i="9"/>
  <c r="E175" i="9"/>
  <c r="AE175" i="9"/>
  <c r="W175" i="9"/>
  <c r="O175" i="9"/>
  <c r="G175" i="9"/>
  <c r="D175" i="9"/>
  <c r="U176" i="9"/>
  <c r="E176" i="9"/>
  <c r="AF175" i="9"/>
  <c r="F176" i="9"/>
  <c r="AI176" i="9"/>
  <c r="W176" i="9"/>
  <c r="R175" i="9"/>
  <c r="AH176" i="9"/>
  <c r="AJ351" i="33"/>
  <c r="S176" i="9"/>
  <c r="AC175" i="9"/>
  <c r="F202" i="9"/>
  <c r="E28" i="24" s="1"/>
  <c r="F182" i="9"/>
  <c r="E8" i="24" s="1"/>
  <c r="T176" i="9"/>
  <c r="Y176" i="9"/>
  <c r="I176" i="9"/>
  <c r="AD175" i="9"/>
  <c r="N175" i="9"/>
  <c r="AD176" i="9"/>
  <c r="P175" i="9"/>
  <c r="AA176" i="9"/>
  <c r="G176" i="9"/>
  <c r="Z175" i="9"/>
  <c r="Z176" i="9"/>
  <c r="P175" i="10"/>
  <c r="E212" i="10"/>
  <c r="E176" i="10"/>
  <c r="AA175" i="10"/>
  <c r="F202" i="10"/>
  <c r="E28" i="23" s="1"/>
  <c r="S175" i="10"/>
  <c r="K175" i="10"/>
  <c r="H176" i="10"/>
  <c r="Z175" i="10"/>
  <c r="AJ301" i="33"/>
  <c r="AG175" i="10"/>
  <c r="F206" i="10"/>
  <c r="E32" i="23" s="1"/>
  <c r="Q175" i="10"/>
  <c r="I175" i="10"/>
  <c r="AF175" i="10"/>
  <c r="AG176" i="10"/>
  <c r="Y176" i="10"/>
  <c r="Q176" i="10"/>
  <c r="I176" i="10"/>
  <c r="F200" i="10"/>
  <c r="E26" i="23" s="1"/>
  <c r="F192" i="10"/>
  <c r="E18" i="23" s="1"/>
  <c r="F184" i="10"/>
  <c r="E10" i="23" s="1"/>
  <c r="R175" i="10"/>
  <c r="AA176" i="10"/>
  <c r="Z176" i="10"/>
  <c r="M176" i="10"/>
  <c r="P176" i="10"/>
  <c r="J175" i="10"/>
  <c r="K176" i="10"/>
  <c r="AC175" i="10"/>
  <c r="U175" i="10"/>
  <c r="F186" i="10"/>
  <c r="E12" i="23" s="1"/>
  <c r="X175" i="10"/>
  <c r="AD175" i="10"/>
  <c r="F204" i="10"/>
  <c r="E30" i="23" s="1"/>
  <c r="W175" i="10"/>
  <c r="O175" i="10"/>
  <c r="AE176" i="10"/>
  <c r="S176" i="10"/>
  <c r="G176" i="10"/>
  <c r="N176" i="10"/>
  <c r="AI176" i="10"/>
  <c r="Z175" i="11"/>
  <c r="U175" i="11"/>
  <c r="X175" i="11"/>
  <c r="E175" i="11"/>
  <c r="E212" i="11"/>
  <c r="Z176" i="11"/>
  <c r="U176" i="11"/>
  <c r="E176" i="11"/>
  <c r="AI176" i="11"/>
  <c r="AI170" i="11"/>
  <c r="AI169" i="11"/>
  <c r="AJ166" i="11" s="1"/>
  <c r="D176" i="11"/>
  <c r="R175" i="11"/>
  <c r="AC175" i="11"/>
  <c r="F202" i="11"/>
  <c r="E28" i="22" s="1"/>
  <c r="F190" i="11"/>
  <c r="E16" i="22" s="1"/>
  <c r="F182" i="11"/>
  <c r="E8" i="22" s="1"/>
  <c r="AE175" i="11"/>
  <c r="Y176" i="11"/>
  <c r="I176" i="11"/>
  <c r="AF175" i="11"/>
  <c r="X176" i="11"/>
  <c r="AI175" i="11"/>
  <c r="AJ172" i="11" s="1"/>
  <c r="S175" i="11"/>
  <c r="N176" i="11"/>
  <c r="H176" i="11"/>
  <c r="M175" i="11"/>
  <c r="AH175" i="11"/>
  <c r="W176" i="11"/>
  <c r="AG175" i="11"/>
  <c r="F206" i="11"/>
  <c r="E32" i="22" s="1"/>
  <c r="Q175" i="11"/>
  <c r="L175" i="11"/>
  <c r="AB176" i="11"/>
  <c r="G175" i="11"/>
  <c r="O175" i="11"/>
  <c r="AC176" i="11"/>
  <c r="M176" i="11"/>
  <c r="H175" i="11"/>
  <c r="F196" i="11"/>
  <c r="E22" i="22" s="1"/>
  <c r="AJ198" i="33"/>
  <c r="AD175" i="12"/>
  <c r="J175" i="12"/>
  <c r="AC176" i="12"/>
  <c r="M176" i="12"/>
  <c r="S175" i="12"/>
  <c r="K175" i="12"/>
  <c r="M175" i="12"/>
  <c r="E175" i="12"/>
  <c r="AH175" i="12"/>
  <c r="N175" i="12"/>
  <c r="W175" i="12"/>
  <c r="AD176" i="12"/>
  <c r="V176" i="12"/>
  <c r="J176" i="12"/>
  <c r="AC175" i="12"/>
  <c r="H175" i="12"/>
  <c r="AA175" i="12"/>
  <c r="U175" i="12"/>
  <c r="E212" i="12"/>
  <c r="U176" i="12"/>
  <c r="E176" i="12"/>
  <c r="AI198" i="33"/>
  <c r="AJ199" i="33" s="1"/>
  <c r="Z175" i="12"/>
  <c r="S176" i="12"/>
  <c r="F175" i="12"/>
  <c r="Y176" i="12"/>
  <c r="R176" i="12"/>
  <c r="AG175" i="12"/>
  <c r="Q175" i="12"/>
  <c r="I175" i="12"/>
  <c r="AF175" i="12"/>
  <c r="U175" i="13"/>
  <c r="E212" i="13"/>
  <c r="U176" i="13"/>
  <c r="S175" i="13"/>
  <c r="M175" i="13"/>
  <c r="E175" i="13"/>
  <c r="L176" i="13"/>
  <c r="AJ120" i="33"/>
  <c r="AJ147" i="33" s="1"/>
  <c r="AH175" i="13"/>
  <c r="V176" i="13"/>
  <c r="AB175" i="13"/>
  <c r="AC175" i="13"/>
  <c r="F202" i="13"/>
  <c r="E28" i="20" s="1"/>
  <c r="F190" i="13"/>
  <c r="E16" i="20" s="1"/>
  <c r="AF175" i="13"/>
  <c r="AG176" i="13"/>
  <c r="Y176" i="13"/>
  <c r="Q176" i="13"/>
  <c r="I176" i="13"/>
  <c r="N175" i="13"/>
  <c r="N176" i="13"/>
  <c r="AA176" i="13"/>
  <c r="AE175" i="13"/>
  <c r="W175" i="13"/>
  <c r="K175" i="13"/>
  <c r="AH176" i="13"/>
  <c r="AC176" i="13"/>
  <c r="M176" i="13"/>
  <c r="L175" i="13"/>
  <c r="F206" i="13"/>
  <c r="E32" i="20" s="1"/>
  <c r="P175" i="13"/>
  <c r="AD175" i="13"/>
  <c r="F175" i="13"/>
  <c r="J176" i="13"/>
  <c r="J175" i="13"/>
  <c r="AA175" i="13"/>
  <c r="AF176" i="13"/>
  <c r="P176" i="13"/>
  <c r="G176" i="13"/>
  <c r="R176" i="13"/>
  <c r="AI169" i="13"/>
  <c r="AJ166" i="13" s="1"/>
  <c r="AI148" i="33"/>
  <c r="N175" i="14"/>
  <c r="R175" i="14"/>
  <c r="Y176" i="14"/>
  <c r="I176" i="14"/>
  <c r="AF175" i="14"/>
  <c r="X175" i="14"/>
  <c r="H175" i="14"/>
  <c r="L176" i="14"/>
  <c r="W176" i="14"/>
  <c r="AC175" i="14"/>
  <c r="E28" i="19"/>
  <c r="E16" i="19"/>
  <c r="AD176" i="14"/>
  <c r="AC176" i="14"/>
  <c r="M176" i="14"/>
  <c r="K175" i="14"/>
  <c r="AB175" i="14"/>
  <c r="S175" i="14"/>
  <c r="G175" i="14"/>
  <c r="AG176" i="14"/>
  <c r="Q176" i="14"/>
  <c r="E212" i="14"/>
  <c r="E22" i="19"/>
  <c r="AA176" i="14"/>
  <c r="E36" i="19"/>
  <c r="E20" i="19"/>
  <c r="E12" i="19"/>
  <c r="N176" i="14"/>
  <c r="U176" i="14"/>
  <c r="E176" i="14"/>
  <c r="AI176" i="14"/>
  <c r="AI170" i="14"/>
  <c r="AE175" i="14"/>
  <c r="O176" i="14"/>
  <c r="P176" i="14"/>
  <c r="AJ606" i="33"/>
  <c r="AJ555" i="33"/>
  <c r="AJ504" i="33"/>
  <c r="AJ402" i="33"/>
  <c r="AJ300" i="33"/>
  <c r="AJ249" i="33"/>
  <c r="AH168" i="3"/>
  <c r="AH174" i="3" s="1"/>
  <c r="G211" i="3" s="1"/>
  <c r="AG168" i="3"/>
  <c r="AG174" i="3" s="1"/>
  <c r="G210" i="3" s="1"/>
  <c r="AF168" i="3"/>
  <c r="AF174" i="3" s="1"/>
  <c r="G209" i="3" s="1"/>
  <c r="AE168" i="3"/>
  <c r="AE174" i="3" s="1"/>
  <c r="G208" i="3" s="1"/>
  <c r="AD168" i="3"/>
  <c r="AD174" i="3" s="1"/>
  <c r="G207" i="3" s="1"/>
  <c r="AC168" i="3"/>
  <c r="AC174" i="3" s="1"/>
  <c r="G206" i="3" s="1"/>
  <c r="AB168" i="3"/>
  <c r="AB174" i="3" s="1"/>
  <c r="G205" i="3" s="1"/>
  <c r="AA168" i="3"/>
  <c r="AA174" i="3" s="1"/>
  <c r="G204" i="3" s="1"/>
  <c r="Z168" i="3"/>
  <c r="Z174" i="3" s="1"/>
  <c r="G203" i="3" s="1"/>
  <c r="Y168" i="3"/>
  <c r="Y174" i="3" s="1"/>
  <c r="G202" i="3" s="1"/>
  <c r="X168" i="3"/>
  <c r="X174" i="3" s="1"/>
  <c r="G201" i="3" s="1"/>
  <c r="W168" i="3"/>
  <c r="W174" i="3" s="1"/>
  <c r="G200" i="3" s="1"/>
  <c r="V168" i="3"/>
  <c r="V174" i="3" s="1"/>
  <c r="G199" i="3" s="1"/>
  <c r="U168" i="3"/>
  <c r="U174" i="3" s="1"/>
  <c r="G198" i="3" s="1"/>
  <c r="T168" i="3"/>
  <c r="T174" i="3" s="1"/>
  <c r="G197" i="3" s="1"/>
  <c r="S168" i="3"/>
  <c r="S174" i="3" s="1"/>
  <c r="G196" i="3" s="1"/>
  <c r="R168" i="3"/>
  <c r="R174" i="3" s="1"/>
  <c r="G195" i="3" s="1"/>
  <c r="Q168" i="3"/>
  <c r="Q174" i="3" s="1"/>
  <c r="G194" i="3" s="1"/>
  <c r="P168" i="3"/>
  <c r="P174" i="3" s="1"/>
  <c r="G193" i="3" s="1"/>
  <c r="O168" i="3"/>
  <c r="O174" i="3" s="1"/>
  <c r="G192" i="3" s="1"/>
  <c r="N168" i="3"/>
  <c r="N174" i="3" s="1"/>
  <c r="G191" i="3" s="1"/>
  <c r="M168" i="3"/>
  <c r="M174" i="3" s="1"/>
  <c r="G190" i="3" s="1"/>
  <c r="L168" i="3"/>
  <c r="L174" i="3" s="1"/>
  <c r="G189" i="3" s="1"/>
  <c r="K168" i="3"/>
  <c r="K174" i="3" s="1"/>
  <c r="G188" i="3" s="1"/>
  <c r="J168" i="3"/>
  <c r="J174" i="3" s="1"/>
  <c r="G187" i="3" s="1"/>
  <c r="I168" i="3"/>
  <c r="I174" i="3" s="1"/>
  <c r="G186" i="3" s="1"/>
  <c r="H168" i="3"/>
  <c r="H174" i="3" s="1"/>
  <c r="G185" i="3" s="1"/>
  <c r="G168" i="3"/>
  <c r="G174" i="3" s="1"/>
  <c r="G184" i="3" s="1"/>
  <c r="F168" i="3"/>
  <c r="F174" i="3" s="1"/>
  <c r="G183" i="3" s="1"/>
  <c r="E168" i="3"/>
  <c r="E174" i="3" s="1"/>
  <c r="G182" i="3" s="1"/>
  <c r="AH167" i="3"/>
  <c r="AG167" i="3"/>
  <c r="AF167" i="3"/>
  <c r="AE167" i="3"/>
  <c r="AD167" i="3"/>
  <c r="AC167" i="3"/>
  <c r="AB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N167" i="3"/>
  <c r="M167" i="3"/>
  <c r="L167" i="3"/>
  <c r="K167" i="3"/>
  <c r="J167" i="3"/>
  <c r="I167" i="3"/>
  <c r="H167" i="3"/>
  <c r="G167" i="3"/>
  <c r="F167" i="3"/>
  <c r="E167" i="3"/>
  <c r="AH166" i="3"/>
  <c r="AG166" i="3"/>
  <c r="AF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AH164" i="17"/>
  <c r="AG164" i="17"/>
  <c r="AF164" i="17"/>
  <c r="AE164" i="17"/>
  <c r="AD164" i="17"/>
  <c r="AC164" i="17"/>
  <c r="AB164" i="17"/>
  <c r="AA164" i="17"/>
  <c r="Z164" i="17"/>
  <c r="Y164" i="17"/>
  <c r="X164" i="17"/>
  <c r="W164" i="17"/>
  <c r="V164" i="17"/>
  <c r="U164" i="17"/>
  <c r="T164" i="17"/>
  <c r="S164" i="17"/>
  <c r="R164" i="17"/>
  <c r="Q164" i="17"/>
  <c r="P164" i="17"/>
  <c r="O164" i="17"/>
  <c r="N164" i="17"/>
  <c r="M164" i="17"/>
  <c r="L164" i="17"/>
  <c r="K164" i="17"/>
  <c r="J164" i="17"/>
  <c r="I164" i="17"/>
  <c r="H164" i="17"/>
  <c r="G164" i="17"/>
  <c r="F164" i="17"/>
  <c r="E164" i="17"/>
  <c r="D164" i="17"/>
  <c r="AH163" i="17"/>
  <c r="AG163" i="17"/>
  <c r="AF163" i="17"/>
  <c r="AE163" i="17"/>
  <c r="AD163" i="17"/>
  <c r="AC163" i="17"/>
  <c r="AB163" i="17"/>
  <c r="AA163" i="17"/>
  <c r="Z163" i="17"/>
  <c r="Y163" i="17"/>
  <c r="X163" i="17"/>
  <c r="W163" i="17"/>
  <c r="V163" i="17"/>
  <c r="U163" i="17"/>
  <c r="T163" i="17"/>
  <c r="S163" i="17"/>
  <c r="R163" i="17"/>
  <c r="Q163" i="17"/>
  <c r="P163" i="17"/>
  <c r="O163" i="17"/>
  <c r="N163" i="17"/>
  <c r="M163" i="17"/>
  <c r="L163" i="17"/>
  <c r="K163" i="17"/>
  <c r="J163" i="17"/>
  <c r="I163" i="17"/>
  <c r="H163" i="17"/>
  <c r="G163" i="17"/>
  <c r="F163" i="17"/>
  <c r="E163" i="17"/>
  <c r="D163" i="17"/>
  <c r="AH162" i="17"/>
  <c r="AG162" i="17"/>
  <c r="AF162" i="17"/>
  <c r="AE162" i="17"/>
  <c r="AD162" i="17"/>
  <c r="AC162" i="17"/>
  <c r="AB162" i="17"/>
  <c r="AA162" i="17"/>
  <c r="Z162" i="17"/>
  <c r="Y162" i="17"/>
  <c r="X162" i="17"/>
  <c r="W162" i="17"/>
  <c r="V162" i="17"/>
  <c r="U162" i="17"/>
  <c r="T162" i="17"/>
  <c r="S162" i="17"/>
  <c r="R162" i="17"/>
  <c r="Q162" i="17"/>
  <c r="P162" i="17"/>
  <c r="O162" i="17"/>
  <c r="N162" i="17"/>
  <c r="M162" i="17"/>
  <c r="L162" i="17"/>
  <c r="K162" i="17"/>
  <c r="J162" i="17"/>
  <c r="I162" i="17"/>
  <c r="H162" i="17"/>
  <c r="G162" i="17"/>
  <c r="F162" i="17"/>
  <c r="E162" i="17"/>
  <c r="D162" i="17"/>
  <c r="AH160" i="17"/>
  <c r="AG160" i="17"/>
  <c r="AF160" i="17"/>
  <c r="AE160" i="17"/>
  <c r="AD160" i="17"/>
  <c r="AC160" i="17"/>
  <c r="AB160" i="17"/>
  <c r="AA160" i="17"/>
  <c r="Z160" i="17"/>
  <c r="Y160" i="17"/>
  <c r="X160" i="17"/>
  <c r="W160" i="17"/>
  <c r="V160" i="17"/>
  <c r="U160" i="17"/>
  <c r="T160" i="17"/>
  <c r="S160" i="17"/>
  <c r="R160" i="17"/>
  <c r="Q160" i="17"/>
  <c r="P160" i="17"/>
  <c r="O160" i="17"/>
  <c r="N160" i="17"/>
  <c r="M160" i="17"/>
  <c r="L160" i="17"/>
  <c r="K160" i="17"/>
  <c r="J160" i="17"/>
  <c r="I160" i="17"/>
  <c r="H160" i="17"/>
  <c r="G160" i="17"/>
  <c r="F160" i="17"/>
  <c r="E160" i="17"/>
  <c r="D160" i="17"/>
  <c r="AH159" i="17"/>
  <c r="AG159" i="17"/>
  <c r="AF159" i="17"/>
  <c r="AE159" i="17"/>
  <c r="AD159" i="17"/>
  <c r="AC159" i="17"/>
  <c r="AB159" i="17"/>
  <c r="AA159" i="17"/>
  <c r="Z159" i="17"/>
  <c r="Y159" i="17"/>
  <c r="X159" i="17"/>
  <c r="W159" i="17"/>
  <c r="V159" i="17"/>
  <c r="U159" i="17"/>
  <c r="T159" i="17"/>
  <c r="S159" i="17"/>
  <c r="R159" i="17"/>
  <c r="Q159" i="17"/>
  <c r="P159" i="17"/>
  <c r="O159" i="17"/>
  <c r="N159" i="17"/>
  <c r="M159" i="17"/>
  <c r="L159" i="17"/>
  <c r="K159" i="17"/>
  <c r="J159" i="17"/>
  <c r="I159" i="17"/>
  <c r="H159" i="17"/>
  <c r="G159" i="17"/>
  <c r="F159" i="17"/>
  <c r="E159" i="17"/>
  <c r="D159" i="17"/>
  <c r="AH158" i="17"/>
  <c r="AG158" i="17"/>
  <c r="AF158" i="17"/>
  <c r="AE158" i="17"/>
  <c r="AD158" i="17"/>
  <c r="AC158" i="17"/>
  <c r="AB158" i="17"/>
  <c r="AA158" i="17"/>
  <c r="Z158" i="17"/>
  <c r="Y158" i="17"/>
  <c r="X158" i="17"/>
  <c r="W158" i="17"/>
  <c r="V158" i="17"/>
  <c r="U158" i="17"/>
  <c r="T158" i="17"/>
  <c r="S158" i="17"/>
  <c r="R158" i="17"/>
  <c r="Q158" i="17"/>
  <c r="P158" i="17"/>
  <c r="O158" i="17"/>
  <c r="N158" i="17"/>
  <c r="M158" i="17"/>
  <c r="L158" i="17"/>
  <c r="K158" i="17"/>
  <c r="J158" i="17"/>
  <c r="I158" i="17"/>
  <c r="H158" i="17"/>
  <c r="G158" i="17"/>
  <c r="F158" i="17"/>
  <c r="E158" i="17"/>
  <c r="D158" i="17"/>
  <c r="AH156" i="17"/>
  <c r="AG156" i="17"/>
  <c r="AF156" i="17"/>
  <c r="AE156" i="17"/>
  <c r="AD156" i="17"/>
  <c r="AC156" i="17"/>
  <c r="AB156" i="17"/>
  <c r="AA156" i="17"/>
  <c r="Z156" i="17"/>
  <c r="Y156" i="17"/>
  <c r="X156" i="17"/>
  <c r="W156" i="17"/>
  <c r="V156" i="17"/>
  <c r="U156" i="17"/>
  <c r="T156" i="17"/>
  <c r="S156" i="17"/>
  <c r="R156" i="17"/>
  <c r="Q156" i="17"/>
  <c r="P156" i="17"/>
  <c r="O156" i="17"/>
  <c r="N156" i="17"/>
  <c r="M156" i="17"/>
  <c r="L156" i="17"/>
  <c r="K156" i="17"/>
  <c r="J156" i="17"/>
  <c r="I156" i="17"/>
  <c r="H156" i="17"/>
  <c r="G156" i="17"/>
  <c r="F156" i="17"/>
  <c r="E156" i="17"/>
  <c r="D156" i="17"/>
  <c r="AH155" i="17"/>
  <c r="AG155" i="17"/>
  <c r="AF155" i="17"/>
  <c r="AE155" i="17"/>
  <c r="AD155" i="17"/>
  <c r="AC155" i="17"/>
  <c r="AB155" i="17"/>
  <c r="AA155" i="17"/>
  <c r="Z155" i="17"/>
  <c r="Y155" i="17"/>
  <c r="X155" i="17"/>
  <c r="W155" i="17"/>
  <c r="V155" i="17"/>
  <c r="U155" i="17"/>
  <c r="T155" i="17"/>
  <c r="S155" i="17"/>
  <c r="R155" i="17"/>
  <c r="Q155" i="17"/>
  <c r="P155" i="17"/>
  <c r="O155" i="17"/>
  <c r="N155" i="17"/>
  <c r="M155" i="17"/>
  <c r="L155" i="17"/>
  <c r="K155" i="17"/>
  <c r="J155" i="17"/>
  <c r="I155" i="17"/>
  <c r="H155" i="17"/>
  <c r="G155" i="17"/>
  <c r="F155" i="17"/>
  <c r="E155" i="17"/>
  <c r="D155" i="17"/>
  <c r="AH154" i="17"/>
  <c r="AG154" i="17"/>
  <c r="AF154" i="17"/>
  <c r="AE154" i="17"/>
  <c r="AD154" i="17"/>
  <c r="AC154" i="17"/>
  <c r="AB154" i="17"/>
  <c r="AA154" i="17"/>
  <c r="Z154" i="17"/>
  <c r="Y154" i="17"/>
  <c r="X154" i="17"/>
  <c r="W154" i="17"/>
  <c r="V154" i="17"/>
  <c r="U154" i="17"/>
  <c r="T154" i="17"/>
  <c r="S154" i="17"/>
  <c r="R154" i="17"/>
  <c r="Q154" i="17"/>
  <c r="P154" i="17"/>
  <c r="O154" i="17"/>
  <c r="N154" i="17"/>
  <c r="M154" i="17"/>
  <c r="L154" i="17"/>
  <c r="K154" i="17"/>
  <c r="J154" i="17"/>
  <c r="I154" i="17"/>
  <c r="H154" i="17"/>
  <c r="G154" i="17"/>
  <c r="F154" i="17"/>
  <c r="E154" i="17"/>
  <c r="D154" i="17"/>
  <c r="AH152" i="17"/>
  <c r="AG152" i="17"/>
  <c r="AF152" i="17"/>
  <c r="AE152" i="17"/>
  <c r="AD152" i="17"/>
  <c r="AC152" i="17"/>
  <c r="AB152" i="17"/>
  <c r="AA152" i="17"/>
  <c r="Z152" i="17"/>
  <c r="Y152" i="17"/>
  <c r="X152" i="17"/>
  <c r="W152" i="17"/>
  <c r="V152" i="17"/>
  <c r="U152" i="17"/>
  <c r="T152" i="17"/>
  <c r="S152" i="17"/>
  <c r="R152" i="17"/>
  <c r="Q152" i="17"/>
  <c r="P152" i="17"/>
  <c r="O152" i="17"/>
  <c r="N152" i="17"/>
  <c r="M152" i="17"/>
  <c r="L152" i="17"/>
  <c r="K152" i="17"/>
  <c r="J152" i="17"/>
  <c r="I152" i="17"/>
  <c r="H152" i="17"/>
  <c r="G152" i="17"/>
  <c r="F152" i="17"/>
  <c r="E152" i="17"/>
  <c r="D152" i="17"/>
  <c r="AH151" i="17"/>
  <c r="AG151" i="17"/>
  <c r="AF151" i="17"/>
  <c r="AE151" i="17"/>
  <c r="AD151" i="17"/>
  <c r="AC151" i="17"/>
  <c r="AB151" i="17"/>
  <c r="AA151" i="17"/>
  <c r="Z151" i="17"/>
  <c r="Y151" i="17"/>
  <c r="X151" i="17"/>
  <c r="W151" i="17"/>
  <c r="V151" i="17"/>
  <c r="U151" i="17"/>
  <c r="T151" i="17"/>
  <c r="S151" i="17"/>
  <c r="R151" i="17"/>
  <c r="Q151" i="17"/>
  <c r="P151" i="17"/>
  <c r="O151" i="17"/>
  <c r="N151" i="17"/>
  <c r="M151" i="17"/>
  <c r="L151" i="17"/>
  <c r="K151" i="17"/>
  <c r="J151" i="17"/>
  <c r="I151" i="17"/>
  <c r="H151" i="17"/>
  <c r="G151" i="17"/>
  <c r="F151" i="17"/>
  <c r="E151" i="17"/>
  <c r="D151" i="17"/>
  <c r="AH150" i="17"/>
  <c r="AG150" i="17"/>
  <c r="AF150" i="17"/>
  <c r="AE150" i="17"/>
  <c r="AD150" i="17"/>
  <c r="AC150" i="17"/>
  <c r="AB150" i="17"/>
  <c r="AA150" i="17"/>
  <c r="Z150" i="17"/>
  <c r="Y150" i="17"/>
  <c r="X150" i="17"/>
  <c r="W150" i="17"/>
  <c r="V150" i="17"/>
  <c r="U150" i="17"/>
  <c r="T150" i="17"/>
  <c r="S150" i="17"/>
  <c r="R150" i="17"/>
  <c r="Q150" i="17"/>
  <c r="P150" i="17"/>
  <c r="O150" i="17"/>
  <c r="N150" i="17"/>
  <c r="M150" i="17"/>
  <c r="L150" i="17"/>
  <c r="K150" i="17"/>
  <c r="J150" i="17"/>
  <c r="I150" i="17"/>
  <c r="H150" i="17"/>
  <c r="G150" i="17"/>
  <c r="F150" i="17"/>
  <c r="E150" i="17"/>
  <c r="D150" i="17"/>
  <c r="AH148" i="17"/>
  <c r="AG148" i="17"/>
  <c r="AF148" i="17"/>
  <c r="AE148" i="17"/>
  <c r="AD148" i="17"/>
  <c r="AC148" i="17"/>
  <c r="AB148" i="17"/>
  <c r="AA148" i="17"/>
  <c r="Z148" i="17"/>
  <c r="Y148" i="17"/>
  <c r="X148" i="17"/>
  <c r="W148" i="17"/>
  <c r="V148" i="17"/>
  <c r="U148" i="17"/>
  <c r="T148" i="17"/>
  <c r="S148" i="17"/>
  <c r="R148" i="17"/>
  <c r="Q148" i="17"/>
  <c r="P148" i="17"/>
  <c r="O148" i="17"/>
  <c r="N148" i="17"/>
  <c r="M148" i="17"/>
  <c r="L148" i="17"/>
  <c r="K148" i="17"/>
  <c r="J148" i="17"/>
  <c r="I148" i="17"/>
  <c r="H148" i="17"/>
  <c r="G148" i="17"/>
  <c r="F148" i="17"/>
  <c r="E148" i="17"/>
  <c r="D148" i="17"/>
  <c r="AH147" i="17"/>
  <c r="AG147" i="17"/>
  <c r="AF147" i="17"/>
  <c r="AE147" i="17"/>
  <c r="AD147" i="17"/>
  <c r="AC147" i="17"/>
  <c r="AB147" i="17"/>
  <c r="AA147" i="17"/>
  <c r="Z147" i="17"/>
  <c r="Y147" i="17"/>
  <c r="X147" i="17"/>
  <c r="W147" i="17"/>
  <c r="V147" i="17"/>
  <c r="U147" i="17"/>
  <c r="T147" i="17"/>
  <c r="S147" i="17"/>
  <c r="R147" i="17"/>
  <c r="Q147" i="17"/>
  <c r="P147" i="17"/>
  <c r="O147" i="17"/>
  <c r="N147" i="17"/>
  <c r="M147" i="17"/>
  <c r="L147" i="17"/>
  <c r="K147" i="17"/>
  <c r="J147" i="17"/>
  <c r="I147" i="17"/>
  <c r="H147" i="17"/>
  <c r="G147" i="17"/>
  <c r="F147" i="17"/>
  <c r="E147" i="17"/>
  <c r="D147" i="17"/>
  <c r="AH146" i="17"/>
  <c r="AG146" i="17"/>
  <c r="AF146" i="17"/>
  <c r="AE146" i="17"/>
  <c r="AD146" i="17"/>
  <c r="AC146" i="17"/>
  <c r="AB146" i="17"/>
  <c r="AA146" i="17"/>
  <c r="Z146" i="17"/>
  <c r="Y146" i="17"/>
  <c r="X146" i="17"/>
  <c r="W146" i="17"/>
  <c r="V146" i="17"/>
  <c r="U146" i="17"/>
  <c r="T146" i="17"/>
  <c r="S146" i="17"/>
  <c r="R146" i="17"/>
  <c r="Q146" i="17"/>
  <c r="P146" i="17"/>
  <c r="O146" i="17"/>
  <c r="N146" i="17"/>
  <c r="M146" i="17"/>
  <c r="L146" i="17"/>
  <c r="K146" i="17"/>
  <c r="J146" i="17"/>
  <c r="I146" i="17"/>
  <c r="H146" i="17"/>
  <c r="G146" i="17"/>
  <c r="F146" i="17"/>
  <c r="E146" i="17"/>
  <c r="D146" i="17"/>
  <c r="AH144" i="17"/>
  <c r="AG144" i="17"/>
  <c r="AF144" i="17"/>
  <c r="AE144" i="17"/>
  <c r="AD144" i="17"/>
  <c r="AC144" i="17"/>
  <c r="AB144" i="17"/>
  <c r="AA144" i="17"/>
  <c r="Z144" i="17"/>
  <c r="Y144" i="17"/>
  <c r="X144" i="17"/>
  <c r="W144" i="17"/>
  <c r="V144" i="17"/>
  <c r="U144" i="17"/>
  <c r="T144" i="17"/>
  <c r="S144" i="17"/>
  <c r="R144" i="17"/>
  <c r="Q144" i="17"/>
  <c r="P144" i="17"/>
  <c r="O144" i="17"/>
  <c r="N144" i="17"/>
  <c r="M144" i="17"/>
  <c r="L144" i="17"/>
  <c r="K144" i="17"/>
  <c r="J144" i="17"/>
  <c r="I144" i="17"/>
  <c r="H144" i="17"/>
  <c r="G144" i="17"/>
  <c r="F144" i="17"/>
  <c r="E144" i="17"/>
  <c r="D144" i="17"/>
  <c r="AH143" i="17"/>
  <c r="AG143" i="17"/>
  <c r="AF143" i="17"/>
  <c r="AE143" i="17"/>
  <c r="AD143" i="17"/>
  <c r="AC143" i="17"/>
  <c r="AB143" i="17"/>
  <c r="AA143" i="17"/>
  <c r="Z143" i="17"/>
  <c r="Y143" i="17"/>
  <c r="X143" i="17"/>
  <c r="W143" i="17"/>
  <c r="V143" i="17"/>
  <c r="U143" i="17"/>
  <c r="T143" i="17"/>
  <c r="S143" i="17"/>
  <c r="R143" i="17"/>
  <c r="Q143" i="17"/>
  <c r="P143" i="17"/>
  <c r="O143" i="17"/>
  <c r="N143" i="17"/>
  <c r="M143" i="17"/>
  <c r="L143" i="17"/>
  <c r="K143" i="17"/>
  <c r="J143" i="17"/>
  <c r="I143" i="17"/>
  <c r="H143" i="17"/>
  <c r="G143" i="17"/>
  <c r="F143" i="17"/>
  <c r="E143" i="17"/>
  <c r="D143" i="17"/>
  <c r="AH142" i="17"/>
  <c r="AG142" i="17"/>
  <c r="AF142" i="17"/>
  <c r="AE142" i="17"/>
  <c r="AD142" i="17"/>
  <c r="AC142" i="17"/>
  <c r="AB142" i="17"/>
  <c r="AA142" i="17"/>
  <c r="Z142" i="17"/>
  <c r="Y142" i="17"/>
  <c r="X142" i="17"/>
  <c r="W142" i="17"/>
  <c r="V142" i="17"/>
  <c r="U142" i="17"/>
  <c r="T142" i="17"/>
  <c r="S142" i="17"/>
  <c r="R142" i="17"/>
  <c r="Q142" i="17"/>
  <c r="P142" i="17"/>
  <c r="O142" i="17"/>
  <c r="N142" i="17"/>
  <c r="M142" i="17"/>
  <c r="L142" i="17"/>
  <c r="K142" i="17"/>
  <c r="J142" i="17"/>
  <c r="I142" i="17"/>
  <c r="H142" i="17"/>
  <c r="G142" i="17"/>
  <c r="F142" i="17"/>
  <c r="E142" i="17"/>
  <c r="D142" i="17"/>
  <c r="AH140" i="17"/>
  <c r="AG140" i="17"/>
  <c r="AF140" i="17"/>
  <c r="AE140" i="17"/>
  <c r="AD140" i="17"/>
  <c r="AC140" i="17"/>
  <c r="AB140" i="17"/>
  <c r="AA140" i="17"/>
  <c r="Z140" i="17"/>
  <c r="Y140" i="17"/>
  <c r="X140" i="17"/>
  <c r="W140" i="17"/>
  <c r="V140" i="17"/>
  <c r="U140" i="17"/>
  <c r="T140" i="17"/>
  <c r="S140" i="17"/>
  <c r="R140" i="17"/>
  <c r="Q140" i="17"/>
  <c r="P140" i="17"/>
  <c r="O140" i="17"/>
  <c r="N140" i="17"/>
  <c r="M140" i="17"/>
  <c r="L140" i="17"/>
  <c r="K140" i="17"/>
  <c r="J140" i="17"/>
  <c r="I140" i="17"/>
  <c r="H140" i="17"/>
  <c r="G140" i="17"/>
  <c r="F140" i="17"/>
  <c r="E140" i="17"/>
  <c r="D140" i="17"/>
  <c r="AH139" i="17"/>
  <c r="AG139" i="17"/>
  <c r="AF139" i="17"/>
  <c r="AE139" i="17"/>
  <c r="AD139" i="17"/>
  <c r="AC139" i="17"/>
  <c r="AB139" i="17"/>
  <c r="AA139" i="17"/>
  <c r="Z139" i="17"/>
  <c r="Y139" i="17"/>
  <c r="X139" i="17"/>
  <c r="W139" i="17"/>
  <c r="V139" i="17"/>
  <c r="U139" i="17"/>
  <c r="T139" i="17"/>
  <c r="S139" i="17"/>
  <c r="R139" i="17"/>
  <c r="Q139" i="17"/>
  <c r="P139" i="17"/>
  <c r="O139" i="17"/>
  <c r="N139" i="17"/>
  <c r="M139" i="17"/>
  <c r="L139" i="17"/>
  <c r="K139" i="17"/>
  <c r="J139" i="17"/>
  <c r="I139" i="17"/>
  <c r="H139" i="17"/>
  <c r="G139" i="17"/>
  <c r="F139" i="17"/>
  <c r="E139" i="17"/>
  <c r="D139" i="17"/>
  <c r="AH138" i="17"/>
  <c r="AG138" i="17"/>
  <c r="AF138" i="17"/>
  <c r="AE138" i="17"/>
  <c r="AD138" i="17"/>
  <c r="AC138" i="17"/>
  <c r="AB138" i="17"/>
  <c r="AA138" i="17"/>
  <c r="Z138" i="17"/>
  <c r="Y138" i="17"/>
  <c r="X138" i="17"/>
  <c r="W138" i="17"/>
  <c r="V138" i="17"/>
  <c r="U138" i="17"/>
  <c r="T138" i="17"/>
  <c r="S138" i="17"/>
  <c r="R138" i="17"/>
  <c r="Q138" i="17"/>
  <c r="P138" i="17"/>
  <c r="O138" i="17"/>
  <c r="N138" i="17"/>
  <c r="M138" i="17"/>
  <c r="L138" i="17"/>
  <c r="K138" i="17"/>
  <c r="J138" i="17"/>
  <c r="I138" i="17"/>
  <c r="H138" i="17"/>
  <c r="G138" i="17"/>
  <c r="F138" i="17"/>
  <c r="E138" i="17"/>
  <c r="D138" i="17"/>
  <c r="AH136" i="17"/>
  <c r="AG136" i="17"/>
  <c r="AF136" i="17"/>
  <c r="AE136" i="17"/>
  <c r="AD136" i="17"/>
  <c r="AC136" i="17"/>
  <c r="AB136" i="17"/>
  <c r="AA136" i="17"/>
  <c r="Z136" i="17"/>
  <c r="Y136" i="17"/>
  <c r="X136" i="17"/>
  <c r="W136" i="17"/>
  <c r="V136" i="17"/>
  <c r="U136" i="17"/>
  <c r="T136" i="17"/>
  <c r="S136" i="17"/>
  <c r="R136" i="17"/>
  <c r="Q136" i="17"/>
  <c r="P136" i="17"/>
  <c r="O136" i="17"/>
  <c r="N136" i="17"/>
  <c r="M136" i="17"/>
  <c r="L136" i="17"/>
  <c r="K136" i="17"/>
  <c r="J136" i="17"/>
  <c r="I136" i="17"/>
  <c r="H136" i="17"/>
  <c r="G136" i="17"/>
  <c r="F136" i="17"/>
  <c r="E136" i="17"/>
  <c r="D136" i="17"/>
  <c r="AH135" i="17"/>
  <c r="AG135" i="17"/>
  <c r="AF135" i="17"/>
  <c r="AE135" i="17"/>
  <c r="AD135" i="17"/>
  <c r="AC135" i="17"/>
  <c r="AB135" i="17"/>
  <c r="AA135" i="17"/>
  <c r="Z135" i="17"/>
  <c r="Y135" i="17"/>
  <c r="X135" i="17"/>
  <c r="W135" i="17"/>
  <c r="V135" i="17"/>
  <c r="U135" i="17"/>
  <c r="T135" i="17"/>
  <c r="S135" i="17"/>
  <c r="R135" i="17"/>
  <c r="Q135" i="17"/>
  <c r="P135" i="17"/>
  <c r="O135" i="17"/>
  <c r="N135" i="17"/>
  <c r="M135" i="17"/>
  <c r="L135" i="17"/>
  <c r="K135" i="17"/>
  <c r="J135" i="17"/>
  <c r="I135" i="17"/>
  <c r="H135" i="17"/>
  <c r="G135" i="17"/>
  <c r="F135" i="17"/>
  <c r="E135" i="17"/>
  <c r="D135" i="17"/>
  <c r="AH134" i="17"/>
  <c r="AG134" i="17"/>
  <c r="AF134" i="17"/>
  <c r="AE134" i="17"/>
  <c r="AD134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S154" i="4"/>
  <c r="S150" i="4"/>
  <c r="S146" i="4"/>
  <c r="S142" i="4"/>
  <c r="S138" i="4"/>
  <c r="S134" i="4"/>
  <c r="O165" i="4"/>
  <c r="N165" i="4"/>
  <c r="M165" i="4"/>
  <c r="L165" i="4"/>
  <c r="K165" i="4"/>
  <c r="J165" i="4"/>
  <c r="I165" i="4"/>
  <c r="H165" i="4"/>
  <c r="G165" i="4"/>
  <c r="F165" i="4"/>
  <c r="E165" i="4"/>
  <c r="O164" i="4"/>
  <c r="N164" i="4"/>
  <c r="M164" i="4"/>
  <c r="L164" i="4"/>
  <c r="K164" i="4"/>
  <c r="J164" i="4"/>
  <c r="I164" i="4"/>
  <c r="H164" i="4"/>
  <c r="G164" i="4"/>
  <c r="F164" i="4"/>
  <c r="E164" i="4"/>
  <c r="O163" i="4"/>
  <c r="N163" i="4"/>
  <c r="M163" i="4"/>
  <c r="L163" i="4"/>
  <c r="K163" i="4"/>
  <c r="J163" i="4"/>
  <c r="I163" i="4"/>
  <c r="H163" i="4"/>
  <c r="G163" i="4"/>
  <c r="F163" i="4"/>
  <c r="E163" i="4"/>
  <c r="O162" i="4"/>
  <c r="N162" i="4"/>
  <c r="M162" i="4"/>
  <c r="L162" i="4"/>
  <c r="K162" i="4"/>
  <c r="J162" i="4"/>
  <c r="I162" i="4"/>
  <c r="H162" i="4"/>
  <c r="G162" i="4"/>
  <c r="F162" i="4"/>
  <c r="E162" i="4"/>
  <c r="O161" i="4"/>
  <c r="N161" i="4"/>
  <c r="M161" i="4"/>
  <c r="L161" i="4"/>
  <c r="K161" i="4"/>
  <c r="J161" i="4"/>
  <c r="I161" i="4"/>
  <c r="H161" i="4"/>
  <c r="G161" i="4"/>
  <c r="F161" i="4"/>
  <c r="E161" i="4"/>
  <c r="O160" i="4"/>
  <c r="N160" i="4"/>
  <c r="M160" i="4"/>
  <c r="L160" i="4"/>
  <c r="K160" i="4"/>
  <c r="J160" i="4"/>
  <c r="I160" i="4"/>
  <c r="H160" i="4"/>
  <c r="G160" i="4"/>
  <c r="F160" i="4"/>
  <c r="E160" i="4"/>
  <c r="O159" i="4"/>
  <c r="N159" i="4"/>
  <c r="M159" i="4"/>
  <c r="L159" i="4"/>
  <c r="K159" i="4"/>
  <c r="J159" i="4"/>
  <c r="I159" i="4"/>
  <c r="H159" i="4"/>
  <c r="G159" i="4"/>
  <c r="F159" i="4"/>
  <c r="E159" i="4"/>
  <c r="O158" i="4"/>
  <c r="N158" i="4"/>
  <c r="M158" i="4"/>
  <c r="L158" i="4"/>
  <c r="K158" i="4"/>
  <c r="J158" i="4"/>
  <c r="I158" i="4"/>
  <c r="H158" i="4"/>
  <c r="G158" i="4"/>
  <c r="F158" i="4"/>
  <c r="E158" i="4"/>
  <c r="O157" i="4"/>
  <c r="N157" i="4"/>
  <c r="M157" i="4"/>
  <c r="L157" i="4"/>
  <c r="K157" i="4"/>
  <c r="J157" i="4"/>
  <c r="I157" i="4"/>
  <c r="H157" i="4"/>
  <c r="G157" i="4"/>
  <c r="F157" i="4"/>
  <c r="E157" i="4"/>
  <c r="O156" i="4"/>
  <c r="N156" i="4"/>
  <c r="M156" i="4"/>
  <c r="L156" i="4"/>
  <c r="K156" i="4"/>
  <c r="J156" i="4"/>
  <c r="I156" i="4"/>
  <c r="H156" i="4"/>
  <c r="G156" i="4"/>
  <c r="F156" i="4"/>
  <c r="E156" i="4"/>
  <c r="O155" i="4"/>
  <c r="N155" i="4"/>
  <c r="M155" i="4"/>
  <c r="L155" i="4"/>
  <c r="K155" i="4"/>
  <c r="J155" i="4"/>
  <c r="I155" i="4"/>
  <c r="H155" i="4"/>
  <c r="G155" i="4"/>
  <c r="F155" i="4"/>
  <c r="E155" i="4"/>
  <c r="O154" i="4"/>
  <c r="N154" i="4"/>
  <c r="M154" i="4"/>
  <c r="L154" i="4"/>
  <c r="K154" i="4"/>
  <c r="J154" i="4"/>
  <c r="I154" i="4"/>
  <c r="H154" i="4"/>
  <c r="G154" i="4"/>
  <c r="F154" i="4"/>
  <c r="E154" i="4"/>
  <c r="O153" i="4"/>
  <c r="N153" i="4"/>
  <c r="M153" i="4"/>
  <c r="L153" i="4"/>
  <c r="K153" i="4"/>
  <c r="J153" i="4"/>
  <c r="I153" i="4"/>
  <c r="H153" i="4"/>
  <c r="G153" i="4"/>
  <c r="F153" i="4"/>
  <c r="E153" i="4"/>
  <c r="O152" i="4"/>
  <c r="N152" i="4"/>
  <c r="M152" i="4"/>
  <c r="L152" i="4"/>
  <c r="K152" i="4"/>
  <c r="J152" i="4"/>
  <c r="I152" i="4"/>
  <c r="H152" i="4"/>
  <c r="G152" i="4"/>
  <c r="F152" i="4"/>
  <c r="E152" i="4"/>
  <c r="O151" i="4"/>
  <c r="N151" i="4"/>
  <c r="M151" i="4"/>
  <c r="L151" i="4"/>
  <c r="K151" i="4"/>
  <c r="J151" i="4"/>
  <c r="I151" i="4"/>
  <c r="H151" i="4"/>
  <c r="G151" i="4"/>
  <c r="F151" i="4"/>
  <c r="E151" i="4"/>
  <c r="O150" i="4"/>
  <c r="N150" i="4"/>
  <c r="M150" i="4"/>
  <c r="L150" i="4"/>
  <c r="K150" i="4"/>
  <c r="J150" i="4"/>
  <c r="I150" i="4"/>
  <c r="H150" i="4"/>
  <c r="G150" i="4"/>
  <c r="F150" i="4"/>
  <c r="E150" i="4"/>
  <c r="O149" i="4"/>
  <c r="N149" i="4"/>
  <c r="M149" i="4"/>
  <c r="L149" i="4"/>
  <c r="K149" i="4"/>
  <c r="J149" i="4"/>
  <c r="I149" i="4"/>
  <c r="H149" i="4"/>
  <c r="G149" i="4"/>
  <c r="F149" i="4"/>
  <c r="E149" i="4"/>
  <c r="O148" i="4"/>
  <c r="N148" i="4"/>
  <c r="M148" i="4"/>
  <c r="L148" i="4"/>
  <c r="K148" i="4"/>
  <c r="J148" i="4"/>
  <c r="I148" i="4"/>
  <c r="H148" i="4"/>
  <c r="G148" i="4"/>
  <c r="F148" i="4"/>
  <c r="E148" i="4"/>
  <c r="O147" i="4"/>
  <c r="N147" i="4"/>
  <c r="M147" i="4"/>
  <c r="L147" i="4"/>
  <c r="K147" i="4"/>
  <c r="J147" i="4"/>
  <c r="I147" i="4"/>
  <c r="H147" i="4"/>
  <c r="G147" i="4"/>
  <c r="F147" i="4"/>
  <c r="E147" i="4"/>
  <c r="O146" i="4"/>
  <c r="N146" i="4"/>
  <c r="M146" i="4"/>
  <c r="L146" i="4"/>
  <c r="K146" i="4"/>
  <c r="J146" i="4"/>
  <c r="I146" i="4"/>
  <c r="H146" i="4"/>
  <c r="G146" i="4"/>
  <c r="F146" i="4"/>
  <c r="E146" i="4"/>
  <c r="O145" i="4"/>
  <c r="N145" i="4"/>
  <c r="M145" i="4"/>
  <c r="L145" i="4"/>
  <c r="K145" i="4"/>
  <c r="J145" i="4"/>
  <c r="I145" i="4"/>
  <c r="H145" i="4"/>
  <c r="G145" i="4"/>
  <c r="F145" i="4"/>
  <c r="E145" i="4"/>
  <c r="O144" i="4"/>
  <c r="N144" i="4"/>
  <c r="M144" i="4"/>
  <c r="L144" i="4"/>
  <c r="K144" i="4"/>
  <c r="J144" i="4"/>
  <c r="I144" i="4"/>
  <c r="H144" i="4"/>
  <c r="G144" i="4"/>
  <c r="F144" i="4"/>
  <c r="E144" i="4"/>
  <c r="O143" i="4"/>
  <c r="N143" i="4"/>
  <c r="M143" i="4"/>
  <c r="L143" i="4"/>
  <c r="K143" i="4"/>
  <c r="J143" i="4"/>
  <c r="I143" i="4"/>
  <c r="H143" i="4"/>
  <c r="G143" i="4"/>
  <c r="F143" i="4"/>
  <c r="E143" i="4"/>
  <c r="O142" i="4"/>
  <c r="N142" i="4"/>
  <c r="M142" i="4"/>
  <c r="L142" i="4"/>
  <c r="K142" i="4"/>
  <c r="J142" i="4"/>
  <c r="I142" i="4"/>
  <c r="H142" i="4"/>
  <c r="G142" i="4"/>
  <c r="F142" i="4"/>
  <c r="E142" i="4"/>
  <c r="O141" i="4"/>
  <c r="N141" i="4"/>
  <c r="M141" i="4"/>
  <c r="L141" i="4"/>
  <c r="K141" i="4"/>
  <c r="J141" i="4"/>
  <c r="I141" i="4"/>
  <c r="H141" i="4"/>
  <c r="G141" i="4"/>
  <c r="F141" i="4"/>
  <c r="E141" i="4"/>
  <c r="O140" i="4"/>
  <c r="N140" i="4"/>
  <c r="M140" i="4"/>
  <c r="L140" i="4"/>
  <c r="K140" i="4"/>
  <c r="J140" i="4"/>
  <c r="I140" i="4"/>
  <c r="H140" i="4"/>
  <c r="G140" i="4"/>
  <c r="F140" i="4"/>
  <c r="E140" i="4"/>
  <c r="O139" i="4"/>
  <c r="N139" i="4"/>
  <c r="M139" i="4"/>
  <c r="L139" i="4"/>
  <c r="K139" i="4"/>
  <c r="J139" i="4"/>
  <c r="I139" i="4"/>
  <c r="H139" i="4"/>
  <c r="G139" i="4"/>
  <c r="F139" i="4"/>
  <c r="E139" i="4"/>
  <c r="O138" i="4"/>
  <c r="N138" i="4"/>
  <c r="M138" i="4"/>
  <c r="L138" i="4"/>
  <c r="K138" i="4"/>
  <c r="J138" i="4"/>
  <c r="I138" i="4"/>
  <c r="H138" i="4"/>
  <c r="G138" i="4"/>
  <c r="F138" i="4"/>
  <c r="E138" i="4"/>
  <c r="O137" i="4"/>
  <c r="N137" i="4"/>
  <c r="M137" i="4"/>
  <c r="L137" i="4"/>
  <c r="K137" i="4"/>
  <c r="J137" i="4"/>
  <c r="I137" i="4"/>
  <c r="H137" i="4"/>
  <c r="G137" i="4"/>
  <c r="F137" i="4"/>
  <c r="E137" i="4"/>
  <c r="O136" i="4"/>
  <c r="N136" i="4"/>
  <c r="M136" i="4"/>
  <c r="L136" i="4"/>
  <c r="K136" i="4"/>
  <c r="J136" i="4"/>
  <c r="I136" i="4"/>
  <c r="H136" i="4"/>
  <c r="G136" i="4"/>
  <c r="F136" i="4"/>
  <c r="E136" i="4"/>
  <c r="O135" i="4"/>
  <c r="N135" i="4"/>
  <c r="M135" i="4"/>
  <c r="L135" i="4"/>
  <c r="K135" i="4"/>
  <c r="J135" i="4"/>
  <c r="I135" i="4"/>
  <c r="H135" i="4"/>
  <c r="G135" i="4"/>
  <c r="F135" i="4"/>
  <c r="E135" i="4"/>
  <c r="O134" i="4"/>
  <c r="N134" i="4"/>
  <c r="M134" i="4"/>
  <c r="L134" i="4"/>
  <c r="K134" i="4"/>
  <c r="J134" i="4"/>
  <c r="I134" i="4"/>
  <c r="H134" i="4"/>
  <c r="G134" i="4"/>
  <c r="F134" i="4"/>
  <c r="E134" i="4"/>
  <c r="D168" i="3"/>
  <c r="D174" i="3" s="1"/>
  <c r="G181" i="3" s="1"/>
  <c r="D167" i="3"/>
  <c r="D173" i="3" s="1"/>
  <c r="E181" i="3" s="1"/>
  <c r="D166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E165" i="3"/>
  <c r="D165" i="3"/>
  <c r="AI164" i="3"/>
  <c r="D164" i="4" s="1"/>
  <c r="AI163" i="3"/>
  <c r="AI46" i="33" s="1"/>
  <c r="AJ46" i="33" s="1"/>
  <c r="AI162" i="3"/>
  <c r="D162" i="4" s="1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E161" i="3"/>
  <c r="D161" i="3"/>
  <c r="AI160" i="3"/>
  <c r="D160" i="4" s="1"/>
  <c r="AI159" i="3"/>
  <c r="AI45" i="33" s="1"/>
  <c r="AJ45" i="33" s="1"/>
  <c r="AI158" i="3"/>
  <c r="D158" i="4" s="1"/>
  <c r="AH157" i="3"/>
  <c r="AG157" i="3"/>
  <c r="AF157" i="3"/>
  <c r="AE157" i="3"/>
  <c r="AD157" i="3"/>
  <c r="AC157" i="3"/>
  <c r="AB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AI156" i="3"/>
  <c r="AI155" i="3"/>
  <c r="AI44" i="33" s="1"/>
  <c r="AJ44" i="33" s="1"/>
  <c r="AI154" i="3"/>
  <c r="D154" i="4" s="1"/>
  <c r="AH153" i="3"/>
  <c r="AG153" i="3"/>
  <c r="AF153" i="3"/>
  <c r="AE153" i="3"/>
  <c r="AD153" i="3"/>
  <c r="AC153" i="3"/>
  <c r="AB153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O153" i="3"/>
  <c r="N153" i="3"/>
  <c r="M153" i="3"/>
  <c r="L153" i="3"/>
  <c r="K153" i="3"/>
  <c r="J153" i="3"/>
  <c r="I153" i="3"/>
  <c r="H153" i="3"/>
  <c r="G153" i="3"/>
  <c r="F153" i="3"/>
  <c r="E153" i="3"/>
  <c r="D153" i="3"/>
  <c r="AI152" i="3"/>
  <c r="D152" i="4" s="1"/>
  <c r="AI151" i="3"/>
  <c r="AI43" i="33" s="1"/>
  <c r="AJ43" i="33" s="1"/>
  <c r="AI150" i="3"/>
  <c r="D150" i="4" s="1"/>
  <c r="AH149" i="3"/>
  <c r="AG149" i="3"/>
  <c r="AF149" i="3"/>
  <c r="AE149" i="3"/>
  <c r="AD149" i="3"/>
  <c r="AC149" i="3"/>
  <c r="AB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O149" i="3"/>
  <c r="N149" i="3"/>
  <c r="M149" i="3"/>
  <c r="L149" i="3"/>
  <c r="K149" i="3"/>
  <c r="J149" i="3"/>
  <c r="I149" i="3"/>
  <c r="H149" i="3"/>
  <c r="G149" i="3"/>
  <c r="F149" i="3"/>
  <c r="E149" i="3"/>
  <c r="D149" i="3"/>
  <c r="AI148" i="3"/>
  <c r="D148" i="4" s="1"/>
  <c r="AI147" i="3"/>
  <c r="AI42" i="33" s="1"/>
  <c r="AJ42" i="33" s="1"/>
  <c r="AI146" i="3"/>
  <c r="D146" i="4" s="1"/>
  <c r="AH145" i="3"/>
  <c r="AG145" i="3"/>
  <c r="AF145" i="3"/>
  <c r="AE145" i="3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G145" i="3"/>
  <c r="F145" i="3"/>
  <c r="E145" i="3"/>
  <c r="D145" i="3"/>
  <c r="AI144" i="3"/>
  <c r="D144" i="4" s="1"/>
  <c r="AI143" i="3"/>
  <c r="AI41" i="33" s="1"/>
  <c r="AJ41" i="33" s="1"/>
  <c r="AI142" i="3"/>
  <c r="D142" i="4" s="1"/>
  <c r="AH141" i="3"/>
  <c r="AG141" i="3"/>
  <c r="AF141" i="3"/>
  <c r="AE141" i="3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AI140" i="3"/>
  <c r="D140" i="4" s="1"/>
  <c r="AI139" i="3"/>
  <c r="AI40" i="33" s="1"/>
  <c r="AJ40" i="33" s="1"/>
  <c r="AI138" i="3"/>
  <c r="D138" i="4" s="1"/>
  <c r="AH137" i="3"/>
  <c r="AG137" i="3"/>
  <c r="AF137" i="3"/>
  <c r="AE137" i="3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F137" i="3"/>
  <c r="E137" i="3"/>
  <c r="D137" i="3"/>
  <c r="AI136" i="3"/>
  <c r="D136" i="4" s="1"/>
  <c r="AI135" i="3"/>
  <c r="AI39" i="33" s="1"/>
  <c r="AJ39" i="33" s="1"/>
  <c r="AI134" i="3"/>
  <c r="D134" i="4" s="1"/>
  <c r="AI175" i="7" l="1"/>
  <c r="AJ172" i="7" s="1"/>
  <c r="F212" i="11"/>
  <c r="F186" i="13"/>
  <c r="E12" i="20" s="1"/>
  <c r="F212" i="8"/>
  <c r="F212" i="9"/>
  <c r="AJ148" i="33"/>
  <c r="F212" i="14"/>
  <c r="D172" i="3"/>
  <c r="D181" i="3" s="1"/>
  <c r="F181" i="3" s="1"/>
  <c r="F212" i="7"/>
  <c r="F212" i="13"/>
  <c r="C12" i="21"/>
  <c r="D212" i="12"/>
  <c r="F212" i="12" s="1"/>
  <c r="C13" i="21"/>
  <c r="F187" i="12"/>
  <c r="E13" i="21" s="1"/>
  <c r="C13" i="20"/>
  <c r="F187" i="13"/>
  <c r="E13" i="20" s="1"/>
  <c r="F212" i="10"/>
  <c r="E172" i="3"/>
  <c r="D182" i="3" s="1"/>
  <c r="G172" i="3"/>
  <c r="D184" i="3" s="1"/>
  <c r="I172" i="3"/>
  <c r="K172" i="3"/>
  <c r="D188" i="3" s="1"/>
  <c r="M172" i="3"/>
  <c r="D190" i="3" s="1"/>
  <c r="O172" i="3"/>
  <c r="D192" i="3" s="1"/>
  <c r="Q172" i="3"/>
  <c r="D194" i="3" s="1"/>
  <c r="S172" i="3"/>
  <c r="D196" i="3" s="1"/>
  <c r="U172" i="3"/>
  <c r="D198" i="3" s="1"/>
  <c r="W172" i="3"/>
  <c r="D200" i="3" s="1"/>
  <c r="Y172" i="3"/>
  <c r="D202" i="3" s="1"/>
  <c r="AA172" i="3"/>
  <c r="D204" i="3" s="1"/>
  <c r="AC172" i="3"/>
  <c r="D206" i="3" s="1"/>
  <c r="AE172" i="3"/>
  <c r="D208" i="3" s="1"/>
  <c r="AG179" i="17"/>
  <c r="AG172" i="3"/>
  <c r="D210" i="3" s="1"/>
  <c r="E173" i="3"/>
  <c r="E182" i="3" s="1"/>
  <c r="G173" i="3"/>
  <c r="E184" i="3" s="1"/>
  <c r="I173" i="3"/>
  <c r="E186" i="3" s="1"/>
  <c r="K173" i="3"/>
  <c r="E188" i="3" s="1"/>
  <c r="M173" i="3"/>
  <c r="E190" i="3" s="1"/>
  <c r="O173" i="3"/>
  <c r="E192" i="3" s="1"/>
  <c r="Q173" i="3"/>
  <c r="E194" i="3" s="1"/>
  <c r="S173" i="3"/>
  <c r="E196" i="3" s="1"/>
  <c r="U173" i="3"/>
  <c r="E198" i="3" s="1"/>
  <c r="W173" i="3"/>
  <c r="E200" i="3" s="1"/>
  <c r="Y173" i="3"/>
  <c r="E202" i="3" s="1"/>
  <c r="AA173" i="3"/>
  <c r="E204" i="3" s="1"/>
  <c r="AC173" i="3"/>
  <c r="E206" i="3" s="1"/>
  <c r="AE173" i="3"/>
  <c r="E208" i="3" s="1"/>
  <c r="AG173" i="3"/>
  <c r="E210" i="3" s="1"/>
  <c r="F172" i="3"/>
  <c r="D183" i="3" s="1"/>
  <c r="H172" i="3"/>
  <c r="D185" i="3" s="1"/>
  <c r="J172" i="3"/>
  <c r="D187" i="3" s="1"/>
  <c r="C13" i="18" s="1"/>
  <c r="L172" i="3"/>
  <c r="D189" i="3" s="1"/>
  <c r="N172" i="3"/>
  <c r="D191" i="3" s="1"/>
  <c r="P172" i="3"/>
  <c r="D193" i="3" s="1"/>
  <c r="R172" i="3"/>
  <c r="D195" i="3" s="1"/>
  <c r="T172" i="3"/>
  <c r="D197" i="3" s="1"/>
  <c r="V172" i="3"/>
  <c r="D199" i="3" s="1"/>
  <c r="X172" i="3"/>
  <c r="D201" i="3" s="1"/>
  <c r="Z172" i="3"/>
  <c r="D203" i="3" s="1"/>
  <c r="AB172" i="3"/>
  <c r="D205" i="3" s="1"/>
  <c r="AD172" i="3"/>
  <c r="D207" i="3" s="1"/>
  <c r="AF172" i="3"/>
  <c r="D209" i="3" s="1"/>
  <c r="AH172" i="3"/>
  <c r="D211" i="3" s="1"/>
  <c r="F173" i="3"/>
  <c r="E183" i="3" s="1"/>
  <c r="H173" i="3"/>
  <c r="E185" i="3" s="1"/>
  <c r="J173" i="3"/>
  <c r="E187" i="3" s="1"/>
  <c r="L173" i="3"/>
  <c r="E189" i="3" s="1"/>
  <c r="N173" i="3"/>
  <c r="E191" i="3" s="1"/>
  <c r="P173" i="3"/>
  <c r="E193" i="3" s="1"/>
  <c r="R173" i="3"/>
  <c r="E195" i="3" s="1"/>
  <c r="T173" i="3"/>
  <c r="E197" i="3" s="1"/>
  <c r="V173" i="3"/>
  <c r="E199" i="3" s="1"/>
  <c r="X173" i="3"/>
  <c r="E201" i="3" s="1"/>
  <c r="Z173" i="3"/>
  <c r="E203" i="3" s="1"/>
  <c r="AB173" i="3"/>
  <c r="E205" i="3" s="1"/>
  <c r="AD173" i="3"/>
  <c r="E207" i="3" s="1"/>
  <c r="AF173" i="3"/>
  <c r="E209" i="3" s="1"/>
  <c r="AH173" i="3"/>
  <c r="E211" i="3" s="1"/>
  <c r="AI157" i="3"/>
  <c r="AJ154" i="3" s="1"/>
  <c r="D139" i="4"/>
  <c r="D155" i="4"/>
  <c r="P155" i="4" s="1"/>
  <c r="D159" i="4"/>
  <c r="AJ454" i="33"/>
  <c r="AI176" i="15"/>
  <c r="P162" i="4"/>
  <c r="P164" i="4"/>
  <c r="P158" i="4"/>
  <c r="F165" i="17"/>
  <c r="N165" i="17"/>
  <c r="V165" i="17"/>
  <c r="AD165" i="17"/>
  <c r="P159" i="4"/>
  <c r="AC165" i="17"/>
  <c r="J165" i="17"/>
  <c r="R165" i="17"/>
  <c r="Z165" i="17"/>
  <c r="AH165" i="17"/>
  <c r="G137" i="17"/>
  <c r="K137" i="17"/>
  <c r="O137" i="17"/>
  <c r="S137" i="17"/>
  <c r="W137" i="17"/>
  <c r="AA137" i="17"/>
  <c r="AE137" i="17"/>
  <c r="P154" i="4"/>
  <c r="T154" i="4" s="1"/>
  <c r="AI176" i="13"/>
  <c r="AI136" i="17"/>
  <c r="P136" i="4"/>
  <c r="P138" i="4"/>
  <c r="T138" i="4" s="1"/>
  <c r="P144" i="4"/>
  <c r="P146" i="4"/>
  <c r="T146" i="4" s="1"/>
  <c r="P152" i="4"/>
  <c r="P160" i="4"/>
  <c r="F145" i="17"/>
  <c r="J145" i="17"/>
  <c r="N145" i="17"/>
  <c r="R145" i="17"/>
  <c r="V145" i="17"/>
  <c r="Z145" i="17"/>
  <c r="AD145" i="17"/>
  <c r="AH145" i="17"/>
  <c r="AI151" i="17"/>
  <c r="H153" i="17"/>
  <c r="L153" i="17"/>
  <c r="P153" i="17"/>
  <c r="T153" i="17"/>
  <c r="X153" i="17"/>
  <c r="AB153" i="17"/>
  <c r="AF153" i="17"/>
  <c r="AI175" i="14"/>
  <c r="AJ172" i="14" s="1"/>
  <c r="P134" i="4"/>
  <c r="P142" i="4"/>
  <c r="T142" i="4" s="1"/>
  <c r="P148" i="4"/>
  <c r="P150" i="4"/>
  <c r="T150" i="4" s="1"/>
  <c r="P139" i="4"/>
  <c r="P140" i="4"/>
  <c r="AH137" i="17"/>
  <c r="E141" i="17"/>
  <c r="I141" i="17"/>
  <c r="M141" i="17"/>
  <c r="Q141" i="17"/>
  <c r="U141" i="17"/>
  <c r="Y141" i="17"/>
  <c r="AC141" i="17"/>
  <c r="AG141" i="17"/>
  <c r="AI140" i="17"/>
  <c r="AI143" i="17"/>
  <c r="H145" i="17"/>
  <c r="L145" i="17"/>
  <c r="P145" i="17"/>
  <c r="T145" i="17"/>
  <c r="X145" i="17"/>
  <c r="AB145" i="17"/>
  <c r="AF145" i="17"/>
  <c r="G149" i="17"/>
  <c r="K149" i="17"/>
  <c r="O149" i="17"/>
  <c r="S149" i="17"/>
  <c r="W149" i="17"/>
  <c r="AA149" i="17"/>
  <c r="AE149" i="17"/>
  <c r="AI148" i="17"/>
  <c r="F153" i="17"/>
  <c r="J153" i="17"/>
  <c r="N153" i="17"/>
  <c r="R153" i="17"/>
  <c r="V153" i="17"/>
  <c r="Z153" i="17"/>
  <c r="AD153" i="17"/>
  <c r="AH153" i="17"/>
  <c r="AI154" i="17"/>
  <c r="E157" i="17"/>
  <c r="I157" i="17"/>
  <c r="M157" i="17"/>
  <c r="Q157" i="17"/>
  <c r="U157" i="17"/>
  <c r="Y157" i="17"/>
  <c r="AG157" i="17"/>
  <c r="AI159" i="17"/>
  <c r="H161" i="17"/>
  <c r="L161" i="17"/>
  <c r="P161" i="17"/>
  <c r="T161" i="17"/>
  <c r="X161" i="17"/>
  <c r="AB161" i="17"/>
  <c r="AF161" i="17"/>
  <c r="D163" i="4"/>
  <c r="P163" i="4" s="1"/>
  <c r="K165" i="17"/>
  <c r="S165" i="17"/>
  <c r="AA165" i="17"/>
  <c r="AI164" i="17"/>
  <c r="AI163" i="17"/>
  <c r="H165" i="17"/>
  <c r="L165" i="17"/>
  <c r="P165" i="17"/>
  <c r="T165" i="17"/>
  <c r="X165" i="17"/>
  <c r="AB165" i="17"/>
  <c r="AF165" i="17"/>
  <c r="G165" i="17"/>
  <c r="O165" i="17"/>
  <c r="W165" i="17"/>
  <c r="AE165" i="17"/>
  <c r="AI162" i="17"/>
  <c r="E165" i="17"/>
  <c r="I165" i="17"/>
  <c r="M165" i="17"/>
  <c r="Q165" i="17"/>
  <c r="U165" i="17"/>
  <c r="Y165" i="17"/>
  <c r="AG165" i="17"/>
  <c r="I161" i="17"/>
  <c r="Q161" i="17"/>
  <c r="U161" i="17"/>
  <c r="AC161" i="17"/>
  <c r="F161" i="17"/>
  <c r="J161" i="17"/>
  <c r="N161" i="17"/>
  <c r="R161" i="17"/>
  <c r="V161" i="17"/>
  <c r="Z161" i="17"/>
  <c r="AD161" i="17"/>
  <c r="AH161" i="17"/>
  <c r="AI158" i="17"/>
  <c r="E161" i="17"/>
  <c r="M161" i="17"/>
  <c r="Y161" i="17"/>
  <c r="AG161" i="17"/>
  <c r="G161" i="17"/>
  <c r="K161" i="17"/>
  <c r="O161" i="17"/>
  <c r="S161" i="17"/>
  <c r="W161" i="17"/>
  <c r="AA161" i="17"/>
  <c r="AE161" i="17"/>
  <c r="AI160" i="17"/>
  <c r="J157" i="17"/>
  <c r="R157" i="17"/>
  <c r="V157" i="17"/>
  <c r="AD157" i="17"/>
  <c r="G157" i="17"/>
  <c r="K157" i="17"/>
  <c r="O157" i="17"/>
  <c r="S157" i="17"/>
  <c r="W157" i="17"/>
  <c r="AA157" i="17"/>
  <c r="AE157" i="17"/>
  <c r="AI156" i="17"/>
  <c r="D156" i="4"/>
  <c r="P156" i="4" s="1"/>
  <c r="D157" i="4"/>
  <c r="AC157" i="17"/>
  <c r="F157" i="17"/>
  <c r="N157" i="17"/>
  <c r="Z157" i="17"/>
  <c r="AH157" i="17"/>
  <c r="AI155" i="17"/>
  <c r="H157" i="17"/>
  <c r="L157" i="17"/>
  <c r="P157" i="17"/>
  <c r="T157" i="17"/>
  <c r="X157" i="17"/>
  <c r="AB157" i="17"/>
  <c r="AF157" i="17"/>
  <c r="G153" i="17"/>
  <c r="K153" i="17"/>
  <c r="O153" i="17"/>
  <c r="S153" i="17"/>
  <c r="W153" i="17"/>
  <c r="AA153" i="17"/>
  <c r="AE153" i="17"/>
  <c r="AI152" i="17"/>
  <c r="D151" i="4"/>
  <c r="P151" i="4" s="1"/>
  <c r="AI150" i="17"/>
  <c r="E153" i="17"/>
  <c r="I153" i="17"/>
  <c r="M153" i="17"/>
  <c r="Q153" i="17"/>
  <c r="U153" i="17"/>
  <c r="Y153" i="17"/>
  <c r="AC153" i="17"/>
  <c r="AG153" i="17"/>
  <c r="H149" i="17"/>
  <c r="P149" i="17"/>
  <c r="T149" i="17"/>
  <c r="AB149" i="17"/>
  <c r="D147" i="4"/>
  <c r="P147" i="4" s="1"/>
  <c r="AI146" i="17"/>
  <c r="E149" i="17"/>
  <c r="I149" i="17"/>
  <c r="M149" i="17"/>
  <c r="Q149" i="17"/>
  <c r="U149" i="17"/>
  <c r="Y149" i="17"/>
  <c r="AC149" i="17"/>
  <c r="AG149" i="17"/>
  <c r="AI147" i="17"/>
  <c r="L149" i="17"/>
  <c r="X149" i="17"/>
  <c r="AF149" i="17"/>
  <c r="F149" i="17"/>
  <c r="J149" i="17"/>
  <c r="N149" i="17"/>
  <c r="R149" i="17"/>
  <c r="V149" i="17"/>
  <c r="Z149" i="17"/>
  <c r="AD149" i="17"/>
  <c r="AH149" i="17"/>
  <c r="D143" i="4"/>
  <c r="P143" i="4" s="1"/>
  <c r="E145" i="17"/>
  <c r="I145" i="17"/>
  <c r="M145" i="17"/>
  <c r="Q145" i="17"/>
  <c r="U145" i="17"/>
  <c r="Y145" i="17"/>
  <c r="AC145" i="17"/>
  <c r="AG145" i="17"/>
  <c r="AI142" i="17"/>
  <c r="G145" i="17"/>
  <c r="K145" i="17"/>
  <c r="O145" i="17"/>
  <c r="S145" i="17"/>
  <c r="W145" i="17"/>
  <c r="AA145" i="17"/>
  <c r="AE145" i="17"/>
  <c r="AI144" i="17"/>
  <c r="J141" i="17"/>
  <c r="R141" i="17"/>
  <c r="Z141" i="17"/>
  <c r="AH141" i="17"/>
  <c r="AI141" i="3"/>
  <c r="G141" i="17"/>
  <c r="K141" i="17"/>
  <c r="O141" i="17"/>
  <c r="S141" i="17"/>
  <c r="W141" i="17"/>
  <c r="AA141" i="17"/>
  <c r="AE141" i="17"/>
  <c r="AI139" i="17"/>
  <c r="N141" i="17"/>
  <c r="V141" i="17"/>
  <c r="AD141" i="17"/>
  <c r="AI138" i="17"/>
  <c r="D141" i="17"/>
  <c r="H141" i="17"/>
  <c r="L141" i="17"/>
  <c r="P141" i="17"/>
  <c r="T141" i="17"/>
  <c r="X141" i="17"/>
  <c r="AB141" i="17"/>
  <c r="AF141" i="17"/>
  <c r="AI134" i="17"/>
  <c r="H137" i="17"/>
  <c r="P137" i="17"/>
  <c r="X137" i="17"/>
  <c r="AF137" i="17"/>
  <c r="D135" i="4"/>
  <c r="P135" i="4" s="1"/>
  <c r="E137" i="17"/>
  <c r="I137" i="17"/>
  <c r="M137" i="17"/>
  <c r="Q137" i="17"/>
  <c r="U137" i="17"/>
  <c r="Y137" i="17"/>
  <c r="AC137" i="17"/>
  <c r="AG137" i="17"/>
  <c r="AI135" i="17"/>
  <c r="L137" i="17"/>
  <c r="T137" i="17"/>
  <c r="AB137" i="17"/>
  <c r="F137" i="17"/>
  <c r="J137" i="17"/>
  <c r="N137" i="17"/>
  <c r="R137" i="17"/>
  <c r="V137" i="17"/>
  <c r="Z137" i="17"/>
  <c r="AD137" i="17"/>
  <c r="M179" i="17"/>
  <c r="E179" i="17"/>
  <c r="I179" i="17"/>
  <c r="Q179" i="17"/>
  <c r="N180" i="17"/>
  <c r="AH180" i="17"/>
  <c r="T180" i="17"/>
  <c r="AB179" i="17"/>
  <c r="L179" i="17"/>
  <c r="T179" i="17"/>
  <c r="H179" i="17"/>
  <c r="P179" i="17"/>
  <c r="X179" i="17"/>
  <c r="AF179" i="17"/>
  <c r="G179" i="17"/>
  <c r="AC180" i="17"/>
  <c r="V179" i="17"/>
  <c r="W179" i="17"/>
  <c r="L180" i="17"/>
  <c r="P180" i="17"/>
  <c r="AB180" i="17"/>
  <c r="AF180" i="17"/>
  <c r="H180" i="17"/>
  <c r="X180" i="17"/>
  <c r="O180" i="17"/>
  <c r="AE180" i="17"/>
  <c r="F179" i="17"/>
  <c r="J179" i="17"/>
  <c r="Z179" i="17"/>
  <c r="AD179" i="17"/>
  <c r="AH179" i="17"/>
  <c r="G180" i="17"/>
  <c r="W180" i="17"/>
  <c r="R179" i="17"/>
  <c r="N179" i="17"/>
  <c r="Y179" i="17"/>
  <c r="F180" i="17"/>
  <c r="Z180" i="17"/>
  <c r="U179" i="17"/>
  <c r="AC179" i="17"/>
  <c r="V180" i="17"/>
  <c r="K180" i="17"/>
  <c r="S180" i="17"/>
  <c r="AA180" i="17"/>
  <c r="O179" i="17"/>
  <c r="AE179" i="17"/>
  <c r="S179" i="17"/>
  <c r="K179" i="17"/>
  <c r="AA179" i="17"/>
  <c r="E180" i="17"/>
  <c r="I180" i="17"/>
  <c r="M180" i="17"/>
  <c r="Q180" i="17"/>
  <c r="U180" i="17"/>
  <c r="Y180" i="17"/>
  <c r="AG180" i="17"/>
  <c r="J180" i="17"/>
  <c r="R180" i="17"/>
  <c r="AD180" i="17"/>
  <c r="D165" i="17"/>
  <c r="D161" i="17"/>
  <c r="D157" i="17"/>
  <c r="D153" i="17"/>
  <c r="D149" i="17"/>
  <c r="D145" i="17"/>
  <c r="F141" i="17"/>
  <c r="D137" i="17"/>
  <c r="T134" i="4"/>
  <c r="AI137" i="3"/>
  <c r="AI145" i="3"/>
  <c r="AI153" i="3"/>
  <c r="AI161" i="3"/>
  <c r="AI149" i="3"/>
  <c r="AI165" i="3"/>
  <c r="G18" i="30"/>
  <c r="G15" i="30"/>
  <c r="N19" i="30"/>
  <c r="G19" i="30"/>
  <c r="D19" i="30"/>
  <c r="C19" i="30"/>
  <c r="B19" i="30"/>
  <c r="N18" i="30"/>
  <c r="L18" i="30"/>
  <c r="D18" i="30"/>
  <c r="C18" i="30"/>
  <c r="B18" i="30"/>
  <c r="N17" i="30"/>
  <c r="G17" i="30"/>
  <c r="D17" i="30"/>
  <c r="C17" i="30"/>
  <c r="B17" i="30"/>
  <c r="N16" i="30"/>
  <c r="G16" i="30"/>
  <c r="D16" i="30"/>
  <c r="C16" i="30"/>
  <c r="N15" i="30"/>
  <c r="D15" i="30"/>
  <c r="C15" i="30"/>
  <c r="N14" i="30"/>
  <c r="G14" i="30"/>
  <c r="D14" i="30"/>
  <c r="C14" i="30"/>
  <c r="N13" i="30"/>
  <c r="G13" i="30"/>
  <c r="D13" i="30"/>
  <c r="C13" i="30"/>
  <c r="N12" i="30"/>
  <c r="G12" i="30"/>
  <c r="D12" i="30"/>
  <c r="C12" i="30"/>
  <c r="N11" i="30"/>
  <c r="G11" i="30"/>
  <c r="D11" i="30"/>
  <c r="C11" i="30"/>
  <c r="N10" i="30"/>
  <c r="G10" i="30"/>
  <c r="D10" i="30"/>
  <c r="C10" i="30"/>
  <c r="N9" i="30"/>
  <c r="G9" i="30"/>
  <c r="F14" i="30" l="1"/>
  <c r="H14" i="30" s="1"/>
  <c r="O20" i="30" s="1"/>
  <c r="D186" i="3"/>
  <c r="F16" i="30"/>
  <c r="F19" i="30"/>
  <c r="F18" i="30"/>
  <c r="H18" i="30" s="1"/>
  <c r="F15" i="30"/>
  <c r="H15" i="30" s="1"/>
  <c r="F12" i="30"/>
  <c r="H12" i="30" s="1"/>
  <c r="F10" i="30"/>
  <c r="P165" i="4"/>
  <c r="Q162" i="4" s="1"/>
  <c r="AI157" i="17"/>
  <c r="AJ154" i="17" s="1"/>
  <c r="P157" i="4"/>
  <c r="Q154" i="4" s="1"/>
  <c r="P149" i="4"/>
  <c r="Q146" i="4" s="1"/>
  <c r="AI161" i="17"/>
  <c r="AJ158" i="17" s="1"/>
  <c r="P141" i="4"/>
  <c r="Q138" i="4" s="1"/>
  <c r="P161" i="4"/>
  <c r="Q158" i="4" s="1"/>
  <c r="AI153" i="17"/>
  <c r="AJ150" i="17" s="1"/>
  <c r="P145" i="4"/>
  <c r="Q142" i="4" s="1"/>
  <c r="AI137" i="17"/>
  <c r="AJ134" i="17" s="1"/>
  <c r="AI145" i="17"/>
  <c r="AJ142" i="17" s="1"/>
  <c r="AI141" i="17"/>
  <c r="AJ138" i="17" s="1"/>
  <c r="P153" i="4"/>
  <c r="Q150" i="4" s="1"/>
  <c r="P137" i="4"/>
  <c r="Q134" i="4" s="1"/>
  <c r="AI149" i="17"/>
  <c r="AJ146" i="17" s="1"/>
  <c r="AJ162" i="3"/>
  <c r="D165" i="4"/>
  <c r="AI165" i="17"/>
  <c r="AJ162" i="17" s="1"/>
  <c r="AJ158" i="3"/>
  <c r="D161" i="4"/>
  <c r="AJ150" i="3"/>
  <c r="D153" i="4"/>
  <c r="AJ146" i="3"/>
  <c r="D149" i="4"/>
  <c r="AJ142" i="3"/>
  <c r="D145" i="4"/>
  <c r="AJ138" i="3"/>
  <c r="D141" i="4"/>
  <c r="AJ134" i="3"/>
  <c r="D137" i="4"/>
  <c r="F11" i="30"/>
  <c r="H11" i="30" s="1"/>
  <c r="F13" i="30"/>
  <c r="H13" i="30" s="1"/>
  <c r="F17" i="30"/>
  <c r="H17" i="30" s="1"/>
  <c r="H19" i="30"/>
  <c r="H16" i="30"/>
  <c r="H10" i="30"/>
  <c r="P20" i="30"/>
  <c r="E19" i="30"/>
  <c r="E18" i="30"/>
  <c r="E17" i="30"/>
  <c r="E16" i="30"/>
  <c r="E15" i="30"/>
  <c r="E14" i="30"/>
  <c r="E13" i="30"/>
  <c r="E12" i="30"/>
  <c r="E11" i="30"/>
  <c r="E9" i="30"/>
  <c r="D9" i="30"/>
  <c r="C9" i="30"/>
  <c r="Q38" i="18"/>
  <c r="N8" i="30" s="1"/>
  <c r="N20" i="30" s="1"/>
  <c r="P38" i="18"/>
  <c r="O38" i="18"/>
  <c r="N38" i="18"/>
  <c r="M38" i="18"/>
  <c r="L38" i="18"/>
  <c r="K38" i="18"/>
  <c r="E8" i="30" s="1"/>
  <c r="J38" i="18"/>
  <c r="D8" i="30" s="1"/>
  <c r="I38" i="18"/>
  <c r="C8" i="30" s="1"/>
  <c r="H38" i="18"/>
  <c r="G8" i="30" s="1"/>
  <c r="G20" i="30" s="1"/>
  <c r="G38" i="18"/>
  <c r="AH132" i="17"/>
  <c r="AG132" i="17"/>
  <c r="AF132" i="17"/>
  <c r="AE132" i="17"/>
  <c r="AD132" i="17"/>
  <c r="AC132" i="17"/>
  <c r="AB132" i="17"/>
  <c r="AA132" i="17"/>
  <c r="Z132" i="17"/>
  <c r="Y132" i="17"/>
  <c r="X132" i="17"/>
  <c r="W132" i="17"/>
  <c r="V132" i="17"/>
  <c r="U132" i="17"/>
  <c r="T132" i="17"/>
  <c r="S132" i="17"/>
  <c r="R132" i="17"/>
  <c r="Q132" i="17"/>
  <c r="P132" i="17"/>
  <c r="O132" i="17"/>
  <c r="N132" i="17"/>
  <c r="M132" i="17"/>
  <c r="L132" i="17"/>
  <c r="K132" i="17"/>
  <c r="J132" i="17"/>
  <c r="I132" i="17"/>
  <c r="H132" i="17"/>
  <c r="G132" i="17"/>
  <c r="F132" i="17"/>
  <c r="E132" i="17"/>
  <c r="AH131" i="17"/>
  <c r="AG131" i="17"/>
  <c r="AF131" i="17"/>
  <c r="AE131" i="17"/>
  <c r="AD131" i="17"/>
  <c r="AC131" i="17"/>
  <c r="AB131" i="17"/>
  <c r="AA131" i="17"/>
  <c r="Z131" i="17"/>
  <c r="Y131" i="17"/>
  <c r="X131" i="17"/>
  <c r="W131" i="17"/>
  <c r="V131" i="17"/>
  <c r="U131" i="17"/>
  <c r="T131" i="17"/>
  <c r="S131" i="17"/>
  <c r="R131" i="17"/>
  <c r="Q131" i="17"/>
  <c r="P131" i="17"/>
  <c r="O131" i="17"/>
  <c r="N131" i="17"/>
  <c r="M131" i="17"/>
  <c r="L131" i="17"/>
  <c r="K131" i="17"/>
  <c r="J131" i="17"/>
  <c r="I131" i="17"/>
  <c r="H131" i="17"/>
  <c r="G131" i="17"/>
  <c r="F131" i="17"/>
  <c r="E131" i="17"/>
  <c r="AH130" i="17"/>
  <c r="AG130" i="17"/>
  <c r="AF130" i="17"/>
  <c r="AE130" i="17"/>
  <c r="AD130" i="17"/>
  <c r="AC130" i="17"/>
  <c r="AB130" i="17"/>
  <c r="AA130" i="17"/>
  <c r="Z130" i="17"/>
  <c r="Y130" i="17"/>
  <c r="X130" i="17"/>
  <c r="W130" i="17"/>
  <c r="V130" i="17"/>
  <c r="U130" i="17"/>
  <c r="T130" i="17"/>
  <c r="S130" i="17"/>
  <c r="R130" i="17"/>
  <c r="Q130" i="17"/>
  <c r="P130" i="17"/>
  <c r="O130" i="17"/>
  <c r="N130" i="17"/>
  <c r="M130" i="17"/>
  <c r="L130" i="17"/>
  <c r="K130" i="17"/>
  <c r="J130" i="17"/>
  <c r="I130" i="17"/>
  <c r="H130" i="17"/>
  <c r="G130" i="17"/>
  <c r="F130" i="17"/>
  <c r="E130" i="17"/>
  <c r="AH128" i="17"/>
  <c r="AG128" i="17"/>
  <c r="AF128" i="17"/>
  <c r="AE128" i="17"/>
  <c r="AD128" i="17"/>
  <c r="AC128" i="17"/>
  <c r="AB128" i="17"/>
  <c r="AA128" i="17"/>
  <c r="Z128" i="17"/>
  <c r="Y128" i="17"/>
  <c r="X128" i="17"/>
  <c r="W128" i="17"/>
  <c r="V128" i="17"/>
  <c r="U128" i="17"/>
  <c r="T128" i="17"/>
  <c r="S128" i="17"/>
  <c r="R128" i="17"/>
  <c r="Q128" i="17"/>
  <c r="P128" i="17"/>
  <c r="O128" i="17"/>
  <c r="N128" i="17"/>
  <c r="M128" i="17"/>
  <c r="L128" i="17"/>
  <c r="K128" i="17"/>
  <c r="J128" i="17"/>
  <c r="I128" i="17"/>
  <c r="H128" i="17"/>
  <c r="G128" i="17"/>
  <c r="F128" i="17"/>
  <c r="E128" i="17"/>
  <c r="AH127" i="17"/>
  <c r="AG127" i="17"/>
  <c r="AF127" i="17"/>
  <c r="AE127" i="17"/>
  <c r="AD127" i="17"/>
  <c r="AC127" i="17"/>
  <c r="AB127" i="17"/>
  <c r="AA127" i="17"/>
  <c r="Z127" i="17"/>
  <c r="Y127" i="17"/>
  <c r="X127" i="17"/>
  <c r="W127" i="17"/>
  <c r="V127" i="17"/>
  <c r="U127" i="17"/>
  <c r="T127" i="17"/>
  <c r="S127" i="17"/>
  <c r="R127" i="17"/>
  <c r="Q127" i="17"/>
  <c r="P127" i="17"/>
  <c r="O127" i="17"/>
  <c r="N127" i="17"/>
  <c r="M127" i="17"/>
  <c r="L127" i="17"/>
  <c r="K127" i="17"/>
  <c r="J127" i="17"/>
  <c r="I127" i="17"/>
  <c r="H127" i="17"/>
  <c r="G127" i="17"/>
  <c r="F127" i="17"/>
  <c r="E127" i="17"/>
  <c r="AH126" i="17"/>
  <c r="AG126" i="17"/>
  <c r="AF126" i="17"/>
  <c r="AE126" i="17"/>
  <c r="AD126" i="17"/>
  <c r="AC126" i="17"/>
  <c r="AB126" i="17"/>
  <c r="AA126" i="17"/>
  <c r="Z126" i="17"/>
  <c r="Y126" i="17"/>
  <c r="X126" i="17"/>
  <c r="W126" i="17"/>
  <c r="V126" i="17"/>
  <c r="U126" i="17"/>
  <c r="T126" i="17"/>
  <c r="S126" i="17"/>
  <c r="R126" i="17"/>
  <c r="Q126" i="17"/>
  <c r="P126" i="17"/>
  <c r="O126" i="17"/>
  <c r="N126" i="17"/>
  <c r="M126" i="17"/>
  <c r="L126" i="17"/>
  <c r="K126" i="17"/>
  <c r="J126" i="17"/>
  <c r="I126" i="17"/>
  <c r="H126" i="17"/>
  <c r="G126" i="17"/>
  <c r="F126" i="17"/>
  <c r="E126" i="17"/>
  <c r="AH124" i="17"/>
  <c r="AG124" i="17"/>
  <c r="AF124" i="17"/>
  <c r="AE124" i="17"/>
  <c r="AD124" i="17"/>
  <c r="AC124" i="17"/>
  <c r="AB124" i="17"/>
  <c r="AA124" i="17"/>
  <c r="Z124" i="17"/>
  <c r="Y124" i="17"/>
  <c r="X124" i="17"/>
  <c r="W124" i="17"/>
  <c r="V124" i="17"/>
  <c r="U124" i="17"/>
  <c r="T124" i="17"/>
  <c r="S124" i="17"/>
  <c r="R124" i="17"/>
  <c r="Q124" i="17"/>
  <c r="P124" i="17"/>
  <c r="O124" i="17"/>
  <c r="N124" i="17"/>
  <c r="M124" i="17"/>
  <c r="L124" i="17"/>
  <c r="K124" i="17"/>
  <c r="J124" i="17"/>
  <c r="I124" i="17"/>
  <c r="H124" i="17"/>
  <c r="G124" i="17"/>
  <c r="F124" i="17"/>
  <c r="E124" i="17"/>
  <c r="AH123" i="17"/>
  <c r="AG123" i="17"/>
  <c r="AF123" i="17"/>
  <c r="AE123" i="17"/>
  <c r="AD123" i="17"/>
  <c r="AC123" i="17"/>
  <c r="AB123" i="17"/>
  <c r="AA123" i="17"/>
  <c r="Z123" i="17"/>
  <c r="Y123" i="17"/>
  <c r="X123" i="17"/>
  <c r="W123" i="17"/>
  <c r="V123" i="17"/>
  <c r="U123" i="17"/>
  <c r="T123" i="17"/>
  <c r="S123" i="17"/>
  <c r="R123" i="17"/>
  <c r="Q123" i="17"/>
  <c r="P123" i="17"/>
  <c r="O123" i="17"/>
  <c r="N123" i="17"/>
  <c r="M123" i="17"/>
  <c r="L123" i="17"/>
  <c r="K123" i="17"/>
  <c r="J123" i="17"/>
  <c r="I123" i="17"/>
  <c r="H123" i="17"/>
  <c r="G123" i="17"/>
  <c r="F123" i="17"/>
  <c r="E123" i="17"/>
  <c r="AH122" i="17"/>
  <c r="AG122" i="17"/>
  <c r="AF122" i="17"/>
  <c r="AE122" i="17"/>
  <c r="AD122" i="17"/>
  <c r="AC122" i="17"/>
  <c r="AB122" i="17"/>
  <c r="AA122" i="17"/>
  <c r="Z122" i="17"/>
  <c r="Y122" i="17"/>
  <c r="X122" i="17"/>
  <c r="W122" i="17"/>
  <c r="V122" i="17"/>
  <c r="U122" i="17"/>
  <c r="T122" i="17"/>
  <c r="S122" i="17"/>
  <c r="R122" i="17"/>
  <c r="Q122" i="17"/>
  <c r="P122" i="17"/>
  <c r="O122" i="17"/>
  <c r="N122" i="17"/>
  <c r="M122" i="17"/>
  <c r="L122" i="17"/>
  <c r="K122" i="17"/>
  <c r="J122" i="17"/>
  <c r="I122" i="17"/>
  <c r="H122" i="17"/>
  <c r="G122" i="17"/>
  <c r="F122" i="17"/>
  <c r="E122" i="17"/>
  <c r="AH120" i="17"/>
  <c r="AG120" i="17"/>
  <c r="AF120" i="17"/>
  <c r="AE120" i="17"/>
  <c r="AD120" i="17"/>
  <c r="AC120" i="17"/>
  <c r="AB120" i="17"/>
  <c r="AA120" i="17"/>
  <c r="Z120" i="17"/>
  <c r="Y120" i="17"/>
  <c r="X120" i="17"/>
  <c r="W120" i="17"/>
  <c r="V120" i="17"/>
  <c r="U120" i="17"/>
  <c r="T120" i="17"/>
  <c r="S120" i="17"/>
  <c r="R120" i="17"/>
  <c r="Q120" i="17"/>
  <c r="P120" i="17"/>
  <c r="O120" i="17"/>
  <c r="N120" i="17"/>
  <c r="M120" i="17"/>
  <c r="L120" i="17"/>
  <c r="K120" i="17"/>
  <c r="J120" i="17"/>
  <c r="I120" i="17"/>
  <c r="H120" i="17"/>
  <c r="G120" i="17"/>
  <c r="F120" i="17"/>
  <c r="E120" i="17"/>
  <c r="AH119" i="17"/>
  <c r="AG119" i="17"/>
  <c r="AF119" i="17"/>
  <c r="AE119" i="17"/>
  <c r="AD119" i="17"/>
  <c r="AC119" i="17"/>
  <c r="AB119" i="17"/>
  <c r="AA119" i="17"/>
  <c r="Z119" i="17"/>
  <c r="Y119" i="17"/>
  <c r="X119" i="17"/>
  <c r="W119" i="17"/>
  <c r="V119" i="17"/>
  <c r="U119" i="17"/>
  <c r="T119" i="17"/>
  <c r="S119" i="17"/>
  <c r="R119" i="17"/>
  <c r="Q119" i="17"/>
  <c r="P119" i="17"/>
  <c r="O119" i="17"/>
  <c r="N119" i="17"/>
  <c r="M119" i="17"/>
  <c r="L119" i="17"/>
  <c r="K119" i="17"/>
  <c r="J119" i="17"/>
  <c r="I119" i="17"/>
  <c r="H119" i="17"/>
  <c r="G119" i="17"/>
  <c r="F119" i="17"/>
  <c r="E119" i="17"/>
  <c r="AH118" i="17"/>
  <c r="AG118" i="17"/>
  <c r="AF118" i="17"/>
  <c r="AE118" i="17"/>
  <c r="AD118" i="17"/>
  <c r="AC118" i="17"/>
  <c r="AB118" i="17"/>
  <c r="AA118" i="17"/>
  <c r="Z118" i="17"/>
  <c r="Y118" i="17"/>
  <c r="X118" i="17"/>
  <c r="W118" i="17"/>
  <c r="V118" i="17"/>
  <c r="U118" i="17"/>
  <c r="T118" i="17"/>
  <c r="S118" i="17"/>
  <c r="R118" i="17"/>
  <c r="Q118" i="17"/>
  <c r="P118" i="17"/>
  <c r="O118" i="17"/>
  <c r="N118" i="17"/>
  <c r="M118" i="17"/>
  <c r="L118" i="17"/>
  <c r="K118" i="17"/>
  <c r="J118" i="17"/>
  <c r="I118" i="17"/>
  <c r="H118" i="17"/>
  <c r="G118" i="17"/>
  <c r="F118" i="17"/>
  <c r="E118" i="17"/>
  <c r="AH116" i="17"/>
  <c r="AG116" i="17"/>
  <c r="AF116" i="17"/>
  <c r="AE116" i="17"/>
  <c r="AD116" i="17"/>
  <c r="AC116" i="17"/>
  <c r="AB116" i="17"/>
  <c r="AA116" i="17"/>
  <c r="Z116" i="17"/>
  <c r="Y116" i="17"/>
  <c r="X116" i="17"/>
  <c r="W116" i="17"/>
  <c r="V116" i="17"/>
  <c r="U116" i="17"/>
  <c r="T116" i="17"/>
  <c r="S116" i="17"/>
  <c r="R116" i="17"/>
  <c r="Q116" i="17"/>
  <c r="P116" i="17"/>
  <c r="O116" i="17"/>
  <c r="N116" i="17"/>
  <c r="M116" i="17"/>
  <c r="L116" i="17"/>
  <c r="K116" i="17"/>
  <c r="J116" i="17"/>
  <c r="I116" i="17"/>
  <c r="H116" i="17"/>
  <c r="G116" i="17"/>
  <c r="F116" i="17"/>
  <c r="E116" i="17"/>
  <c r="AH115" i="17"/>
  <c r="AG115" i="17"/>
  <c r="AF115" i="17"/>
  <c r="AE115" i="17"/>
  <c r="AD115" i="17"/>
  <c r="AC115" i="17"/>
  <c r="AB115" i="17"/>
  <c r="AA115" i="17"/>
  <c r="Z115" i="17"/>
  <c r="Y115" i="17"/>
  <c r="X115" i="17"/>
  <c r="W115" i="17"/>
  <c r="V115" i="17"/>
  <c r="U115" i="17"/>
  <c r="T115" i="17"/>
  <c r="S115" i="17"/>
  <c r="R115" i="17"/>
  <c r="Q115" i="17"/>
  <c r="P115" i="17"/>
  <c r="O115" i="17"/>
  <c r="N115" i="17"/>
  <c r="M115" i="17"/>
  <c r="L115" i="17"/>
  <c r="K115" i="17"/>
  <c r="J115" i="17"/>
  <c r="I115" i="17"/>
  <c r="H115" i="17"/>
  <c r="G115" i="17"/>
  <c r="F115" i="17"/>
  <c r="E115" i="17"/>
  <c r="AH114" i="17"/>
  <c r="AG114" i="17"/>
  <c r="AF114" i="17"/>
  <c r="AE114" i="17"/>
  <c r="AD114" i="17"/>
  <c r="AC114" i="17"/>
  <c r="AB114" i="17"/>
  <c r="AA114" i="17"/>
  <c r="Z114" i="17"/>
  <c r="Y114" i="17"/>
  <c r="X114" i="17"/>
  <c r="W114" i="17"/>
  <c r="V114" i="17"/>
  <c r="U114" i="17"/>
  <c r="T114" i="17"/>
  <c r="S114" i="17"/>
  <c r="R114" i="17"/>
  <c r="Q114" i="17"/>
  <c r="P114" i="17"/>
  <c r="O114" i="17"/>
  <c r="N114" i="17"/>
  <c r="M114" i="17"/>
  <c r="L114" i="17"/>
  <c r="K114" i="17"/>
  <c r="J114" i="17"/>
  <c r="I114" i="17"/>
  <c r="H114" i="17"/>
  <c r="G114" i="17"/>
  <c r="F114" i="17"/>
  <c r="E114" i="17"/>
  <c r="AH112" i="17"/>
  <c r="AG112" i="17"/>
  <c r="AF112" i="17"/>
  <c r="AE112" i="17"/>
  <c r="AD112" i="17"/>
  <c r="AC112" i="17"/>
  <c r="AB112" i="17"/>
  <c r="AA112" i="17"/>
  <c r="Z112" i="17"/>
  <c r="Y112" i="17"/>
  <c r="X112" i="17"/>
  <c r="W112" i="17"/>
  <c r="V112" i="17"/>
  <c r="U112" i="17"/>
  <c r="T112" i="17"/>
  <c r="S112" i="17"/>
  <c r="R112" i="17"/>
  <c r="Q112" i="17"/>
  <c r="P112" i="17"/>
  <c r="O112" i="17"/>
  <c r="N112" i="17"/>
  <c r="M112" i="17"/>
  <c r="L112" i="17"/>
  <c r="K112" i="17"/>
  <c r="J112" i="17"/>
  <c r="I112" i="17"/>
  <c r="H112" i="17"/>
  <c r="G112" i="17"/>
  <c r="F112" i="17"/>
  <c r="E112" i="17"/>
  <c r="AH111" i="17"/>
  <c r="AG111" i="17"/>
  <c r="AF111" i="17"/>
  <c r="AE111" i="17"/>
  <c r="AD111" i="17"/>
  <c r="AC111" i="17"/>
  <c r="AB111" i="17"/>
  <c r="AA111" i="17"/>
  <c r="Z111" i="17"/>
  <c r="Y111" i="17"/>
  <c r="X111" i="17"/>
  <c r="W111" i="17"/>
  <c r="V111" i="17"/>
  <c r="U111" i="17"/>
  <c r="T111" i="17"/>
  <c r="S111" i="17"/>
  <c r="R111" i="17"/>
  <c r="Q111" i="17"/>
  <c r="P111" i="17"/>
  <c r="O111" i="17"/>
  <c r="N111" i="17"/>
  <c r="M111" i="17"/>
  <c r="L111" i="17"/>
  <c r="K111" i="17"/>
  <c r="J111" i="17"/>
  <c r="I111" i="17"/>
  <c r="H111" i="17"/>
  <c r="G111" i="17"/>
  <c r="F111" i="17"/>
  <c r="E111" i="17"/>
  <c r="AH110" i="17"/>
  <c r="AG110" i="17"/>
  <c r="AF110" i="17"/>
  <c r="AE110" i="17"/>
  <c r="AD110" i="17"/>
  <c r="AC110" i="17"/>
  <c r="AB110" i="17"/>
  <c r="AA110" i="17"/>
  <c r="Z110" i="17"/>
  <c r="Y110" i="17"/>
  <c r="X110" i="17"/>
  <c r="W110" i="17"/>
  <c r="V110" i="17"/>
  <c r="U110" i="17"/>
  <c r="T110" i="17"/>
  <c r="S110" i="17"/>
  <c r="R110" i="17"/>
  <c r="Q110" i="17"/>
  <c r="P110" i="17"/>
  <c r="O110" i="17"/>
  <c r="N110" i="17"/>
  <c r="M110" i="17"/>
  <c r="L110" i="17"/>
  <c r="K110" i="17"/>
  <c r="J110" i="17"/>
  <c r="I110" i="17"/>
  <c r="H110" i="17"/>
  <c r="G110" i="17"/>
  <c r="F110" i="17"/>
  <c r="E110" i="17"/>
  <c r="AH108" i="17"/>
  <c r="AG108" i="17"/>
  <c r="AF108" i="17"/>
  <c r="AE108" i="17"/>
  <c r="AD108" i="17"/>
  <c r="AC108" i="17"/>
  <c r="AB108" i="17"/>
  <c r="AA108" i="17"/>
  <c r="Z108" i="17"/>
  <c r="Y108" i="17"/>
  <c r="X108" i="17"/>
  <c r="W108" i="17"/>
  <c r="V108" i="17"/>
  <c r="U108" i="17"/>
  <c r="T108" i="17"/>
  <c r="S108" i="17"/>
  <c r="R108" i="17"/>
  <c r="Q108" i="17"/>
  <c r="P108" i="17"/>
  <c r="O108" i="17"/>
  <c r="N108" i="17"/>
  <c r="M108" i="17"/>
  <c r="L108" i="17"/>
  <c r="K108" i="17"/>
  <c r="J108" i="17"/>
  <c r="I108" i="17"/>
  <c r="H108" i="17"/>
  <c r="G108" i="17"/>
  <c r="F108" i="17"/>
  <c r="E108" i="17"/>
  <c r="AH107" i="17"/>
  <c r="AG107" i="17"/>
  <c r="AF107" i="17"/>
  <c r="AE107" i="17"/>
  <c r="AD107" i="17"/>
  <c r="AC107" i="17"/>
  <c r="AB107" i="17"/>
  <c r="AA107" i="17"/>
  <c r="Z107" i="17"/>
  <c r="Y107" i="17"/>
  <c r="X107" i="17"/>
  <c r="W107" i="17"/>
  <c r="V107" i="17"/>
  <c r="U107" i="17"/>
  <c r="T107" i="17"/>
  <c r="S107" i="17"/>
  <c r="R107" i="17"/>
  <c r="Q107" i="17"/>
  <c r="P107" i="17"/>
  <c r="O107" i="17"/>
  <c r="N107" i="17"/>
  <c r="M107" i="17"/>
  <c r="L107" i="17"/>
  <c r="K107" i="17"/>
  <c r="J107" i="17"/>
  <c r="I107" i="17"/>
  <c r="H107" i="17"/>
  <c r="G107" i="17"/>
  <c r="F107" i="17"/>
  <c r="E107" i="17"/>
  <c r="AH106" i="17"/>
  <c r="AG106" i="17"/>
  <c r="AF106" i="17"/>
  <c r="AE106" i="17"/>
  <c r="AD106" i="17"/>
  <c r="AC106" i="17"/>
  <c r="AB106" i="17"/>
  <c r="AA106" i="17"/>
  <c r="Z106" i="17"/>
  <c r="Y106" i="17"/>
  <c r="X106" i="17"/>
  <c r="W106" i="17"/>
  <c r="V106" i="17"/>
  <c r="U106" i="17"/>
  <c r="T106" i="17"/>
  <c r="S106" i="17"/>
  <c r="R106" i="17"/>
  <c r="Q106" i="17"/>
  <c r="P106" i="17"/>
  <c r="O106" i="17"/>
  <c r="N106" i="17"/>
  <c r="M106" i="17"/>
  <c r="L106" i="17"/>
  <c r="K106" i="17"/>
  <c r="J106" i="17"/>
  <c r="I106" i="17"/>
  <c r="H106" i="17"/>
  <c r="G106" i="17"/>
  <c r="F106" i="17"/>
  <c r="E106" i="17"/>
  <c r="AH104" i="17"/>
  <c r="AG104" i="17"/>
  <c r="AF104" i="17"/>
  <c r="AE104" i="17"/>
  <c r="AD104" i="17"/>
  <c r="AC104" i="17"/>
  <c r="AB104" i="17"/>
  <c r="AA104" i="17"/>
  <c r="Z104" i="17"/>
  <c r="Y104" i="17"/>
  <c r="X104" i="17"/>
  <c r="W104" i="17"/>
  <c r="V104" i="17"/>
  <c r="U104" i="17"/>
  <c r="T104" i="17"/>
  <c r="S104" i="17"/>
  <c r="R104" i="17"/>
  <c r="Q104" i="17"/>
  <c r="P104" i="17"/>
  <c r="O104" i="17"/>
  <c r="N104" i="17"/>
  <c r="M104" i="17"/>
  <c r="L104" i="17"/>
  <c r="K104" i="17"/>
  <c r="J104" i="17"/>
  <c r="I104" i="17"/>
  <c r="H104" i="17"/>
  <c r="G104" i="17"/>
  <c r="F104" i="17"/>
  <c r="E104" i="17"/>
  <c r="AH103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R103" i="17"/>
  <c r="Q103" i="17"/>
  <c r="P103" i="17"/>
  <c r="O103" i="17"/>
  <c r="N103" i="17"/>
  <c r="M103" i="17"/>
  <c r="L103" i="17"/>
  <c r="K103" i="17"/>
  <c r="J103" i="17"/>
  <c r="I103" i="17"/>
  <c r="H103" i="17"/>
  <c r="G103" i="17"/>
  <c r="F103" i="17"/>
  <c r="E103" i="17"/>
  <c r="AH102" i="17"/>
  <c r="AG102" i="17"/>
  <c r="AF102" i="17"/>
  <c r="AE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P102" i="17"/>
  <c r="O102" i="17"/>
  <c r="N102" i="17"/>
  <c r="M102" i="17"/>
  <c r="L102" i="17"/>
  <c r="K102" i="17"/>
  <c r="J102" i="17"/>
  <c r="I102" i="17"/>
  <c r="H102" i="17"/>
  <c r="G102" i="17"/>
  <c r="F102" i="17"/>
  <c r="E102" i="17"/>
  <c r="AH100" i="17"/>
  <c r="AG100" i="17"/>
  <c r="AF100" i="17"/>
  <c r="AE100" i="17"/>
  <c r="AD100" i="17"/>
  <c r="AC100" i="17"/>
  <c r="AB100" i="17"/>
  <c r="AA100" i="17"/>
  <c r="Z100" i="17"/>
  <c r="Y100" i="17"/>
  <c r="X100" i="17"/>
  <c r="W100" i="17"/>
  <c r="V100" i="17"/>
  <c r="U100" i="17"/>
  <c r="T100" i="17"/>
  <c r="S100" i="17"/>
  <c r="R100" i="17"/>
  <c r="Q100" i="17"/>
  <c r="P100" i="17"/>
  <c r="O100" i="17"/>
  <c r="N100" i="17"/>
  <c r="M100" i="17"/>
  <c r="L100" i="17"/>
  <c r="K100" i="17"/>
  <c r="J100" i="17"/>
  <c r="I100" i="17"/>
  <c r="H100" i="17"/>
  <c r="G100" i="17"/>
  <c r="F100" i="17"/>
  <c r="E100" i="17"/>
  <c r="AH99" i="17"/>
  <c r="AG99" i="17"/>
  <c r="AF99" i="17"/>
  <c r="AE99" i="17"/>
  <c r="AD99" i="17"/>
  <c r="AC99" i="17"/>
  <c r="AB99" i="17"/>
  <c r="AA99" i="17"/>
  <c r="Z99" i="17"/>
  <c r="Y99" i="17"/>
  <c r="X99" i="17"/>
  <c r="W99" i="17"/>
  <c r="V99" i="17"/>
  <c r="U99" i="17"/>
  <c r="T99" i="17"/>
  <c r="S99" i="17"/>
  <c r="R99" i="17"/>
  <c r="Q99" i="17"/>
  <c r="P99" i="17"/>
  <c r="O99" i="17"/>
  <c r="N99" i="17"/>
  <c r="M99" i="17"/>
  <c r="L99" i="17"/>
  <c r="K99" i="17"/>
  <c r="J99" i="17"/>
  <c r="I99" i="17"/>
  <c r="H99" i="17"/>
  <c r="G99" i="17"/>
  <c r="F99" i="17"/>
  <c r="E99" i="17"/>
  <c r="AH98" i="17"/>
  <c r="AG98" i="17"/>
  <c r="AF98" i="17"/>
  <c r="AE98" i="17"/>
  <c r="AD98" i="17"/>
  <c r="AC98" i="17"/>
  <c r="AB98" i="17"/>
  <c r="AA98" i="17"/>
  <c r="Z98" i="17"/>
  <c r="Y98" i="17"/>
  <c r="X98" i="17"/>
  <c r="W98" i="17"/>
  <c r="V98" i="17"/>
  <c r="U98" i="17"/>
  <c r="T98" i="17"/>
  <c r="S98" i="17"/>
  <c r="R98" i="17"/>
  <c r="Q98" i="17"/>
  <c r="P98" i="17"/>
  <c r="O98" i="17"/>
  <c r="N98" i="17"/>
  <c r="M98" i="17"/>
  <c r="L98" i="17"/>
  <c r="K98" i="17"/>
  <c r="J98" i="17"/>
  <c r="I98" i="17"/>
  <c r="H98" i="17"/>
  <c r="G98" i="17"/>
  <c r="F98" i="17"/>
  <c r="E98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AH95" i="17"/>
  <c r="AG95" i="17"/>
  <c r="AF95" i="17"/>
  <c r="AE95" i="17"/>
  <c r="AD95" i="17"/>
  <c r="AC95" i="17"/>
  <c r="AB95" i="17"/>
  <c r="AA95" i="17"/>
  <c r="Z95" i="17"/>
  <c r="Y95" i="17"/>
  <c r="X95" i="17"/>
  <c r="W95" i="17"/>
  <c r="V95" i="17"/>
  <c r="U95" i="17"/>
  <c r="T95" i="17"/>
  <c r="S95" i="17"/>
  <c r="R95" i="17"/>
  <c r="Q95" i="17"/>
  <c r="P95" i="17"/>
  <c r="O95" i="17"/>
  <c r="N95" i="17"/>
  <c r="M95" i="17"/>
  <c r="L95" i="17"/>
  <c r="K95" i="17"/>
  <c r="J95" i="17"/>
  <c r="I95" i="17"/>
  <c r="H95" i="17"/>
  <c r="G95" i="17"/>
  <c r="F95" i="17"/>
  <c r="E95" i="17"/>
  <c r="AH94" i="17"/>
  <c r="AG94" i="17"/>
  <c r="AF94" i="17"/>
  <c r="AE94" i="17"/>
  <c r="AD94" i="17"/>
  <c r="AC94" i="17"/>
  <c r="AB94" i="17"/>
  <c r="AA94" i="17"/>
  <c r="Z94" i="17"/>
  <c r="Y94" i="17"/>
  <c r="X94" i="17"/>
  <c r="W94" i="17"/>
  <c r="V94" i="17"/>
  <c r="U94" i="17"/>
  <c r="T94" i="17"/>
  <c r="S94" i="17"/>
  <c r="R94" i="17"/>
  <c r="Q94" i="17"/>
  <c r="P94" i="17"/>
  <c r="O94" i="17"/>
  <c r="N94" i="17"/>
  <c r="M94" i="17"/>
  <c r="L94" i="17"/>
  <c r="K94" i="17"/>
  <c r="J94" i="17"/>
  <c r="I94" i="17"/>
  <c r="H94" i="17"/>
  <c r="G94" i="17"/>
  <c r="F94" i="17"/>
  <c r="E94" i="17"/>
  <c r="AH92" i="17"/>
  <c r="AG92" i="17"/>
  <c r="AF92" i="17"/>
  <c r="AE92" i="17"/>
  <c r="AD92" i="17"/>
  <c r="AC92" i="17"/>
  <c r="AB92" i="17"/>
  <c r="AA92" i="17"/>
  <c r="Z92" i="17"/>
  <c r="Y92" i="17"/>
  <c r="X92" i="17"/>
  <c r="W92" i="17"/>
  <c r="V92" i="17"/>
  <c r="U92" i="17"/>
  <c r="T92" i="17"/>
  <c r="S92" i="17"/>
  <c r="R92" i="17"/>
  <c r="Q92" i="17"/>
  <c r="P92" i="17"/>
  <c r="O92" i="17"/>
  <c r="N92" i="17"/>
  <c r="M92" i="17"/>
  <c r="L92" i="17"/>
  <c r="K92" i="17"/>
  <c r="J92" i="17"/>
  <c r="I92" i="17"/>
  <c r="H92" i="17"/>
  <c r="G92" i="17"/>
  <c r="F92" i="17"/>
  <c r="E92" i="17"/>
  <c r="AH91" i="17"/>
  <c r="AG91" i="17"/>
  <c r="AF91" i="17"/>
  <c r="AE91" i="17"/>
  <c r="AD91" i="17"/>
  <c r="AC91" i="17"/>
  <c r="AB91" i="17"/>
  <c r="AA91" i="17"/>
  <c r="Z91" i="17"/>
  <c r="Y91" i="17"/>
  <c r="X91" i="17"/>
  <c r="W91" i="17"/>
  <c r="V91" i="17"/>
  <c r="U91" i="17"/>
  <c r="T91" i="17"/>
  <c r="S91" i="17"/>
  <c r="R91" i="17"/>
  <c r="Q91" i="17"/>
  <c r="P91" i="17"/>
  <c r="O91" i="17"/>
  <c r="N91" i="17"/>
  <c r="M91" i="17"/>
  <c r="L91" i="17"/>
  <c r="K91" i="17"/>
  <c r="J91" i="17"/>
  <c r="I91" i="17"/>
  <c r="H91" i="17"/>
  <c r="G91" i="17"/>
  <c r="F91" i="17"/>
  <c r="E91" i="17"/>
  <c r="AH90" i="17"/>
  <c r="AG90" i="17"/>
  <c r="AF90" i="17"/>
  <c r="AE90" i="17"/>
  <c r="AD90" i="17"/>
  <c r="AC90" i="17"/>
  <c r="AB90" i="17"/>
  <c r="AA90" i="17"/>
  <c r="Z90" i="17"/>
  <c r="Y90" i="17"/>
  <c r="X90" i="17"/>
  <c r="W90" i="17"/>
  <c r="V90" i="17"/>
  <c r="U90" i="17"/>
  <c r="T90" i="17"/>
  <c r="S90" i="17"/>
  <c r="R90" i="17"/>
  <c r="Q90" i="17"/>
  <c r="P90" i="17"/>
  <c r="O90" i="17"/>
  <c r="N90" i="17"/>
  <c r="M90" i="17"/>
  <c r="L90" i="17"/>
  <c r="K90" i="17"/>
  <c r="J90" i="17"/>
  <c r="I90" i="17"/>
  <c r="H90" i="17"/>
  <c r="G90" i="17"/>
  <c r="F90" i="17"/>
  <c r="E90" i="17"/>
  <c r="AH88" i="17"/>
  <c r="AG88" i="17"/>
  <c r="AF88" i="17"/>
  <c r="AE88" i="17"/>
  <c r="AD88" i="17"/>
  <c r="AC88" i="17"/>
  <c r="AB88" i="17"/>
  <c r="AA88" i="17"/>
  <c r="Z88" i="17"/>
  <c r="Y88" i="17"/>
  <c r="X88" i="17"/>
  <c r="W88" i="17"/>
  <c r="V88" i="17"/>
  <c r="U88" i="17"/>
  <c r="T88" i="17"/>
  <c r="S88" i="17"/>
  <c r="R88" i="17"/>
  <c r="Q88" i="17"/>
  <c r="P88" i="17"/>
  <c r="O88" i="17"/>
  <c r="N88" i="17"/>
  <c r="M88" i="17"/>
  <c r="L88" i="17"/>
  <c r="K88" i="17"/>
  <c r="J88" i="17"/>
  <c r="I88" i="17"/>
  <c r="H88" i="17"/>
  <c r="G88" i="17"/>
  <c r="F88" i="17"/>
  <c r="E88" i="17"/>
  <c r="AH87" i="17"/>
  <c r="AG87" i="17"/>
  <c r="AF87" i="17"/>
  <c r="AE87" i="17"/>
  <c r="AD87" i="17"/>
  <c r="AC87" i="17"/>
  <c r="AB87" i="17"/>
  <c r="AA87" i="17"/>
  <c r="Z87" i="17"/>
  <c r="Y87" i="17"/>
  <c r="X87" i="17"/>
  <c r="W87" i="17"/>
  <c r="V87" i="17"/>
  <c r="U87" i="17"/>
  <c r="T87" i="17"/>
  <c r="S87" i="17"/>
  <c r="R87" i="17"/>
  <c r="Q87" i="17"/>
  <c r="P87" i="17"/>
  <c r="O87" i="17"/>
  <c r="N87" i="17"/>
  <c r="M87" i="17"/>
  <c r="L87" i="17"/>
  <c r="K87" i="17"/>
  <c r="J87" i="17"/>
  <c r="I87" i="17"/>
  <c r="H87" i="17"/>
  <c r="G87" i="17"/>
  <c r="F87" i="17"/>
  <c r="E87" i="17"/>
  <c r="AH86" i="17"/>
  <c r="AG86" i="17"/>
  <c r="AF86" i="17"/>
  <c r="AE86" i="17"/>
  <c r="AD86" i="17"/>
  <c r="AC86" i="17"/>
  <c r="AB86" i="17"/>
  <c r="AA86" i="17"/>
  <c r="Z86" i="17"/>
  <c r="Y86" i="17"/>
  <c r="X86" i="17"/>
  <c r="W86" i="17"/>
  <c r="V86" i="17"/>
  <c r="U86" i="17"/>
  <c r="T86" i="17"/>
  <c r="S86" i="17"/>
  <c r="R86" i="17"/>
  <c r="Q86" i="17"/>
  <c r="P86" i="17"/>
  <c r="O86" i="17"/>
  <c r="N86" i="17"/>
  <c r="M86" i="17"/>
  <c r="L86" i="17"/>
  <c r="K86" i="17"/>
  <c r="J86" i="17"/>
  <c r="I86" i="17"/>
  <c r="H86" i="17"/>
  <c r="G86" i="17"/>
  <c r="F86" i="17"/>
  <c r="E86" i="17"/>
  <c r="AH84" i="17"/>
  <c r="AG84" i="17"/>
  <c r="AF84" i="17"/>
  <c r="AE84" i="17"/>
  <c r="AD84" i="17"/>
  <c r="AC84" i="17"/>
  <c r="AB84" i="17"/>
  <c r="AA84" i="17"/>
  <c r="Z84" i="17"/>
  <c r="Y84" i="17"/>
  <c r="X84" i="17"/>
  <c r="W84" i="17"/>
  <c r="V84" i="17"/>
  <c r="U84" i="17"/>
  <c r="T84" i="17"/>
  <c r="S84" i="17"/>
  <c r="R84" i="17"/>
  <c r="Q84" i="17"/>
  <c r="P84" i="17"/>
  <c r="O84" i="17"/>
  <c r="N84" i="17"/>
  <c r="M84" i="17"/>
  <c r="L84" i="17"/>
  <c r="K84" i="17"/>
  <c r="J84" i="17"/>
  <c r="I84" i="17"/>
  <c r="H84" i="17"/>
  <c r="G84" i="17"/>
  <c r="F84" i="17"/>
  <c r="E84" i="17"/>
  <c r="AH83" i="17"/>
  <c r="AG83" i="17"/>
  <c r="AF83" i="17"/>
  <c r="AE83" i="17"/>
  <c r="AD83" i="17"/>
  <c r="AC83" i="17"/>
  <c r="AB83" i="17"/>
  <c r="AA83" i="17"/>
  <c r="Z83" i="17"/>
  <c r="Y83" i="17"/>
  <c r="X83" i="17"/>
  <c r="W83" i="17"/>
  <c r="V83" i="17"/>
  <c r="U83" i="17"/>
  <c r="T83" i="17"/>
  <c r="S83" i="17"/>
  <c r="R83" i="17"/>
  <c r="Q83" i="17"/>
  <c r="P83" i="17"/>
  <c r="O83" i="17"/>
  <c r="N83" i="17"/>
  <c r="M83" i="17"/>
  <c r="L83" i="17"/>
  <c r="K83" i="17"/>
  <c r="J83" i="17"/>
  <c r="I83" i="17"/>
  <c r="H83" i="17"/>
  <c r="G83" i="17"/>
  <c r="F83" i="17"/>
  <c r="E83" i="17"/>
  <c r="AH82" i="17"/>
  <c r="AG82" i="17"/>
  <c r="AF82" i="17"/>
  <c r="AE82" i="17"/>
  <c r="AD82" i="17"/>
  <c r="AC82" i="17"/>
  <c r="AB82" i="17"/>
  <c r="AA82" i="17"/>
  <c r="Z82" i="17"/>
  <c r="Y82" i="17"/>
  <c r="X82" i="17"/>
  <c r="W82" i="17"/>
  <c r="V82" i="17"/>
  <c r="U82" i="17"/>
  <c r="T82" i="17"/>
  <c r="S82" i="17"/>
  <c r="R82" i="17"/>
  <c r="Q82" i="17"/>
  <c r="P82" i="17"/>
  <c r="O82" i="17"/>
  <c r="N82" i="17"/>
  <c r="M82" i="17"/>
  <c r="L82" i="17"/>
  <c r="K82" i="17"/>
  <c r="J82" i="17"/>
  <c r="I82" i="17"/>
  <c r="H82" i="17"/>
  <c r="G82" i="17"/>
  <c r="F82" i="17"/>
  <c r="E82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S80" i="17"/>
  <c r="R80" i="17"/>
  <c r="Q80" i="17"/>
  <c r="P80" i="17"/>
  <c r="O80" i="17"/>
  <c r="N80" i="17"/>
  <c r="M80" i="17"/>
  <c r="L80" i="17"/>
  <c r="K80" i="17"/>
  <c r="J80" i="17"/>
  <c r="I80" i="17"/>
  <c r="H80" i="17"/>
  <c r="G80" i="17"/>
  <c r="F80" i="17"/>
  <c r="E80" i="17"/>
  <c r="AH79" i="17"/>
  <c r="AG79" i="17"/>
  <c r="AF79" i="17"/>
  <c r="AE79" i="17"/>
  <c r="AD79" i="17"/>
  <c r="AC79" i="17"/>
  <c r="AB79" i="17"/>
  <c r="AA79" i="17"/>
  <c r="Z79" i="17"/>
  <c r="Y79" i="17"/>
  <c r="X79" i="17"/>
  <c r="W79" i="17"/>
  <c r="V79" i="17"/>
  <c r="U79" i="17"/>
  <c r="T79" i="17"/>
  <c r="S79" i="17"/>
  <c r="R79" i="17"/>
  <c r="Q79" i="17"/>
  <c r="P79" i="17"/>
  <c r="O79" i="17"/>
  <c r="N79" i="17"/>
  <c r="M79" i="17"/>
  <c r="L79" i="17"/>
  <c r="K79" i="17"/>
  <c r="J79" i="17"/>
  <c r="I79" i="17"/>
  <c r="H79" i="17"/>
  <c r="G79" i="17"/>
  <c r="F79" i="17"/>
  <c r="E79" i="17"/>
  <c r="AH78" i="17"/>
  <c r="AG78" i="17"/>
  <c r="AF78" i="17"/>
  <c r="AE78" i="17"/>
  <c r="AD78" i="17"/>
  <c r="AC78" i="17"/>
  <c r="AB78" i="17"/>
  <c r="AA78" i="17"/>
  <c r="Z78" i="17"/>
  <c r="Y78" i="17"/>
  <c r="X78" i="17"/>
  <c r="W78" i="17"/>
  <c r="V78" i="17"/>
  <c r="U78" i="17"/>
  <c r="T78" i="17"/>
  <c r="S78" i="17"/>
  <c r="R78" i="17"/>
  <c r="Q78" i="17"/>
  <c r="P78" i="17"/>
  <c r="O78" i="17"/>
  <c r="N78" i="17"/>
  <c r="M78" i="17"/>
  <c r="L78" i="17"/>
  <c r="K78" i="17"/>
  <c r="J78" i="17"/>
  <c r="I78" i="17"/>
  <c r="H78" i="17"/>
  <c r="G78" i="17"/>
  <c r="F78" i="17"/>
  <c r="E78" i="17"/>
  <c r="AH76" i="17"/>
  <c r="AG76" i="17"/>
  <c r="AF76" i="17"/>
  <c r="AE76" i="17"/>
  <c r="AD76" i="17"/>
  <c r="AC76" i="17"/>
  <c r="AB76" i="17"/>
  <c r="AA76" i="17"/>
  <c r="Z76" i="17"/>
  <c r="Y76" i="17"/>
  <c r="X76" i="17"/>
  <c r="W76" i="17"/>
  <c r="V76" i="17"/>
  <c r="U76" i="17"/>
  <c r="T76" i="17"/>
  <c r="S76" i="17"/>
  <c r="R76" i="17"/>
  <c r="Q76" i="17"/>
  <c r="P76" i="17"/>
  <c r="O76" i="17"/>
  <c r="N76" i="17"/>
  <c r="M76" i="17"/>
  <c r="L76" i="17"/>
  <c r="K76" i="17"/>
  <c r="J76" i="17"/>
  <c r="I76" i="17"/>
  <c r="H76" i="17"/>
  <c r="G76" i="17"/>
  <c r="F76" i="17"/>
  <c r="E76" i="17"/>
  <c r="AH75" i="17"/>
  <c r="AG75" i="17"/>
  <c r="AF75" i="17"/>
  <c r="AE75" i="17"/>
  <c r="AD75" i="17"/>
  <c r="AC75" i="17"/>
  <c r="AB75" i="17"/>
  <c r="AA75" i="17"/>
  <c r="Z75" i="17"/>
  <c r="Y75" i="17"/>
  <c r="X75" i="17"/>
  <c r="W75" i="17"/>
  <c r="V75" i="17"/>
  <c r="U75" i="17"/>
  <c r="T75" i="17"/>
  <c r="S75" i="17"/>
  <c r="R75" i="17"/>
  <c r="Q75" i="17"/>
  <c r="P75" i="17"/>
  <c r="O75" i="17"/>
  <c r="N75" i="17"/>
  <c r="M75" i="17"/>
  <c r="L75" i="17"/>
  <c r="K75" i="17"/>
  <c r="J75" i="17"/>
  <c r="I75" i="17"/>
  <c r="H75" i="17"/>
  <c r="G75" i="17"/>
  <c r="F75" i="17"/>
  <c r="E75" i="17"/>
  <c r="AH74" i="17"/>
  <c r="AG74" i="17"/>
  <c r="AF74" i="17"/>
  <c r="AE74" i="17"/>
  <c r="AD74" i="17"/>
  <c r="AC74" i="17"/>
  <c r="AB74" i="17"/>
  <c r="AA74" i="17"/>
  <c r="Z74" i="17"/>
  <c r="Y74" i="17"/>
  <c r="X74" i="17"/>
  <c r="W74" i="17"/>
  <c r="V74" i="17"/>
  <c r="U74" i="17"/>
  <c r="T74" i="17"/>
  <c r="S74" i="17"/>
  <c r="R74" i="17"/>
  <c r="Q74" i="17"/>
  <c r="P74" i="17"/>
  <c r="O74" i="17"/>
  <c r="N74" i="17"/>
  <c r="M74" i="17"/>
  <c r="L74" i="17"/>
  <c r="K74" i="17"/>
  <c r="J74" i="17"/>
  <c r="I74" i="17"/>
  <c r="H74" i="17"/>
  <c r="G74" i="17"/>
  <c r="F74" i="17"/>
  <c r="E74" i="17"/>
  <c r="AH72" i="17"/>
  <c r="AG72" i="17"/>
  <c r="AF72" i="17"/>
  <c r="AE72" i="17"/>
  <c r="AD72" i="17"/>
  <c r="AC72" i="17"/>
  <c r="AB72" i="17"/>
  <c r="AA72" i="17"/>
  <c r="Z72" i="17"/>
  <c r="Y72" i="17"/>
  <c r="X72" i="17"/>
  <c r="W72" i="17"/>
  <c r="V72" i="17"/>
  <c r="U72" i="17"/>
  <c r="T72" i="17"/>
  <c r="S72" i="17"/>
  <c r="R72" i="17"/>
  <c r="Q72" i="17"/>
  <c r="P72" i="17"/>
  <c r="O72" i="17"/>
  <c r="N72" i="17"/>
  <c r="M72" i="17"/>
  <c r="L72" i="17"/>
  <c r="K72" i="17"/>
  <c r="J72" i="17"/>
  <c r="I72" i="17"/>
  <c r="H72" i="17"/>
  <c r="G72" i="17"/>
  <c r="F72" i="17"/>
  <c r="E72" i="17"/>
  <c r="AH71" i="17"/>
  <c r="AG71" i="17"/>
  <c r="AF71" i="17"/>
  <c r="AE71" i="17"/>
  <c r="AD71" i="17"/>
  <c r="AC71" i="17"/>
  <c r="AB71" i="17"/>
  <c r="AA71" i="17"/>
  <c r="Z71" i="17"/>
  <c r="Y71" i="17"/>
  <c r="X71" i="17"/>
  <c r="W71" i="17"/>
  <c r="V71" i="17"/>
  <c r="U71" i="17"/>
  <c r="T71" i="17"/>
  <c r="S71" i="17"/>
  <c r="R71" i="17"/>
  <c r="Q71" i="17"/>
  <c r="P71" i="17"/>
  <c r="O71" i="17"/>
  <c r="N71" i="17"/>
  <c r="M71" i="17"/>
  <c r="L71" i="17"/>
  <c r="K71" i="17"/>
  <c r="J71" i="17"/>
  <c r="I71" i="17"/>
  <c r="H71" i="17"/>
  <c r="G71" i="17"/>
  <c r="F71" i="17"/>
  <c r="E71" i="17"/>
  <c r="AH70" i="17"/>
  <c r="AG70" i="17"/>
  <c r="AF70" i="17"/>
  <c r="AE70" i="17"/>
  <c r="AD70" i="17"/>
  <c r="AC70" i="17"/>
  <c r="AB70" i="17"/>
  <c r="AA70" i="17"/>
  <c r="Z70" i="17"/>
  <c r="Y70" i="17"/>
  <c r="X70" i="17"/>
  <c r="W70" i="17"/>
  <c r="V70" i="17"/>
  <c r="U70" i="17"/>
  <c r="T70" i="17"/>
  <c r="S70" i="17"/>
  <c r="R70" i="17"/>
  <c r="Q70" i="17"/>
  <c r="P70" i="17"/>
  <c r="O70" i="17"/>
  <c r="N70" i="17"/>
  <c r="M70" i="17"/>
  <c r="L70" i="17"/>
  <c r="K70" i="17"/>
  <c r="J70" i="17"/>
  <c r="I70" i="17"/>
  <c r="H70" i="17"/>
  <c r="G70" i="17"/>
  <c r="F70" i="17"/>
  <c r="E70" i="17"/>
  <c r="AH68" i="17"/>
  <c r="AG68" i="17"/>
  <c r="AF68" i="17"/>
  <c r="AE68" i="17"/>
  <c r="AD68" i="17"/>
  <c r="AC68" i="17"/>
  <c r="AB68" i="17"/>
  <c r="AA68" i="17"/>
  <c r="Z68" i="17"/>
  <c r="Y68" i="17"/>
  <c r="X68" i="17"/>
  <c r="W68" i="17"/>
  <c r="V68" i="17"/>
  <c r="U68" i="17"/>
  <c r="T68" i="17"/>
  <c r="S68" i="17"/>
  <c r="R68" i="17"/>
  <c r="Q68" i="17"/>
  <c r="P68" i="17"/>
  <c r="O68" i="17"/>
  <c r="N68" i="17"/>
  <c r="M68" i="17"/>
  <c r="L68" i="17"/>
  <c r="K68" i="17"/>
  <c r="J68" i="17"/>
  <c r="I68" i="17"/>
  <c r="H68" i="17"/>
  <c r="G68" i="17"/>
  <c r="F68" i="17"/>
  <c r="E68" i="17"/>
  <c r="AH67" i="17"/>
  <c r="AG67" i="17"/>
  <c r="AF67" i="17"/>
  <c r="AE67" i="17"/>
  <c r="AD67" i="17"/>
  <c r="AC67" i="17"/>
  <c r="AB67" i="17"/>
  <c r="AA67" i="17"/>
  <c r="Z67" i="17"/>
  <c r="Y67" i="17"/>
  <c r="X67" i="17"/>
  <c r="W67" i="17"/>
  <c r="V67" i="17"/>
  <c r="U67" i="17"/>
  <c r="T67" i="17"/>
  <c r="S67" i="17"/>
  <c r="R67" i="17"/>
  <c r="Q67" i="17"/>
  <c r="P67" i="17"/>
  <c r="O67" i="17"/>
  <c r="N67" i="17"/>
  <c r="M67" i="17"/>
  <c r="L67" i="17"/>
  <c r="K67" i="17"/>
  <c r="J67" i="17"/>
  <c r="I67" i="17"/>
  <c r="H67" i="17"/>
  <c r="G67" i="17"/>
  <c r="F67" i="17"/>
  <c r="E67" i="17"/>
  <c r="AH66" i="17"/>
  <c r="AG66" i="17"/>
  <c r="AF66" i="17"/>
  <c r="AE66" i="17"/>
  <c r="AD66" i="17"/>
  <c r="AC66" i="17"/>
  <c r="AB66" i="17"/>
  <c r="AA66" i="17"/>
  <c r="Z66" i="17"/>
  <c r="Y66" i="17"/>
  <c r="X66" i="17"/>
  <c r="W66" i="17"/>
  <c r="V66" i="17"/>
  <c r="U66" i="17"/>
  <c r="T66" i="17"/>
  <c r="S66" i="17"/>
  <c r="R66" i="17"/>
  <c r="Q66" i="17"/>
  <c r="P66" i="17"/>
  <c r="O66" i="17"/>
  <c r="N66" i="17"/>
  <c r="M66" i="17"/>
  <c r="L66" i="17"/>
  <c r="K66" i="17"/>
  <c r="J66" i="17"/>
  <c r="I66" i="17"/>
  <c r="H66" i="17"/>
  <c r="G66" i="17"/>
  <c r="F66" i="17"/>
  <c r="E66" i="17"/>
  <c r="AH64" i="17"/>
  <c r="AG64" i="17"/>
  <c r="AF64" i="17"/>
  <c r="AE64" i="17"/>
  <c r="AD64" i="17"/>
  <c r="AC64" i="17"/>
  <c r="AB64" i="17"/>
  <c r="AA64" i="17"/>
  <c r="Z64" i="17"/>
  <c r="Y64" i="17"/>
  <c r="X64" i="17"/>
  <c r="W64" i="17"/>
  <c r="V64" i="17"/>
  <c r="U64" i="17"/>
  <c r="T64" i="17"/>
  <c r="S64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F64" i="17"/>
  <c r="E64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AH62" i="17"/>
  <c r="AG62" i="17"/>
  <c r="AF62" i="17"/>
  <c r="AE62" i="17"/>
  <c r="AD62" i="17"/>
  <c r="AC62" i="17"/>
  <c r="AB62" i="17"/>
  <c r="AA62" i="17"/>
  <c r="Z62" i="17"/>
  <c r="Y62" i="17"/>
  <c r="X62" i="17"/>
  <c r="W62" i="17"/>
  <c r="V62" i="17"/>
  <c r="U62" i="17"/>
  <c r="T62" i="17"/>
  <c r="S62" i="17"/>
  <c r="R62" i="17"/>
  <c r="Q62" i="17"/>
  <c r="P62" i="17"/>
  <c r="O62" i="17"/>
  <c r="N62" i="17"/>
  <c r="M62" i="17"/>
  <c r="L62" i="17"/>
  <c r="K62" i="17"/>
  <c r="J62" i="17"/>
  <c r="I62" i="17"/>
  <c r="H62" i="17"/>
  <c r="G62" i="17"/>
  <c r="F62" i="17"/>
  <c r="E62" i="17"/>
  <c r="AH60" i="17"/>
  <c r="AG60" i="17"/>
  <c r="AF60" i="17"/>
  <c r="AE60" i="17"/>
  <c r="AD60" i="17"/>
  <c r="AC60" i="17"/>
  <c r="AB60" i="17"/>
  <c r="AA60" i="17"/>
  <c r="Z60" i="17"/>
  <c r="Y60" i="17"/>
  <c r="X60" i="17"/>
  <c r="W60" i="17"/>
  <c r="V60" i="17"/>
  <c r="U60" i="17"/>
  <c r="T60" i="17"/>
  <c r="S60" i="17"/>
  <c r="R60" i="17"/>
  <c r="Q60" i="17"/>
  <c r="P60" i="17"/>
  <c r="O60" i="17"/>
  <c r="N60" i="17"/>
  <c r="M60" i="17"/>
  <c r="L60" i="17"/>
  <c r="K60" i="17"/>
  <c r="J60" i="17"/>
  <c r="I60" i="17"/>
  <c r="H60" i="17"/>
  <c r="G60" i="17"/>
  <c r="F60" i="17"/>
  <c r="E60" i="17"/>
  <c r="AH59" i="17"/>
  <c r="AG59" i="17"/>
  <c r="AF59" i="17"/>
  <c r="AE59" i="17"/>
  <c r="AD59" i="17"/>
  <c r="AC59" i="17"/>
  <c r="AB59" i="17"/>
  <c r="AA59" i="17"/>
  <c r="Z59" i="17"/>
  <c r="Y59" i="17"/>
  <c r="X59" i="17"/>
  <c r="W59" i="17"/>
  <c r="V59" i="17"/>
  <c r="U59" i="17"/>
  <c r="T59" i="17"/>
  <c r="S59" i="17"/>
  <c r="R59" i="17"/>
  <c r="Q59" i="17"/>
  <c r="P59" i="17"/>
  <c r="O59" i="17"/>
  <c r="N59" i="17"/>
  <c r="M59" i="17"/>
  <c r="L59" i="17"/>
  <c r="K59" i="17"/>
  <c r="J59" i="17"/>
  <c r="I59" i="17"/>
  <c r="H59" i="17"/>
  <c r="G59" i="17"/>
  <c r="F59" i="17"/>
  <c r="E59" i="17"/>
  <c r="AH58" i="17"/>
  <c r="AG58" i="17"/>
  <c r="AF58" i="17"/>
  <c r="AE58" i="17"/>
  <c r="AD58" i="17"/>
  <c r="AC58" i="17"/>
  <c r="AB58" i="17"/>
  <c r="AA58" i="17"/>
  <c r="Z58" i="17"/>
  <c r="Y58" i="17"/>
  <c r="X58" i="17"/>
  <c r="W58" i="17"/>
  <c r="V58" i="17"/>
  <c r="U58" i="17"/>
  <c r="T58" i="17"/>
  <c r="S58" i="17"/>
  <c r="R58" i="17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AH56" i="17"/>
  <c r="AG56" i="17"/>
  <c r="AF56" i="17"/>
  <c r="AE56" i="17"/>
  <c r="AD56" i="17"/>
  <c r="AC56" i="17"/>
  <c r="AB56" i="17"/>
  <c r="AA56" i="17"/>
  <c r="Z56" i="17"/>
  <c r="Y56" i="17"/>
  <c r="X56" i="17"/>
  <c r="W56" i="17"/>
  <c r="V56" i="17"/>
  <c r="U56" i="17"/>
  <c r="T56" i="17"/>
  <c r="S56" i="17"/>
  <c r="R56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AH52" i="17"/>
  <c r="AG52" i="17"/>
  <c r="AF52" i="17"/>
  <c r="AE52" i="17"/>
  <c r="AD52" i="17"/>
  <c r="AC52" i="17"/>
  <c r="AB52" i="17"/>
  <c r="AA52" i="17"/>
  <c r="Z52" i="17"/>
  <c r="Y52" i="17"/>
  <c r="X52" i="17"/>
  <c r="W52" i="17"/>
  <c r="V52" i="17"/>
  <c r="U52" i="17"/>
  <c r="T52" i="17"/>
  <c r="S52" i="17"/>
  <c r="R52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AH51" i="17"/>
  <c r="AG51" i="17"/>
  <c r="AF51" i="17"/>
  <c r="AE51" i="17"/>
  <c r="AD51" i="17"/>
  <c r="AC51" i="17"/>
  <c r="AB51" i="17"/>
  <c r="AA51" i="17"/>
  <c r="Z51" i="17"/>
  <c r="Y51" i="17"/>
  <c r="X51" i="17"/>
  <c r="W51" i="17"/>
  <c r="V51" i="17"/>
  <c r="U51" i="17"/>
  <c r="T51" i="17"/>
  <c r="S51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AH50" i="17"/>
  <c r="AG50" i="17"/>
  <c r="AF50" i="17"/>
  <c r="AE50" i="17"/>
  <c r="AD50" i="17"/>
  <c r="AC50" i="17"/>
  <c r="AB50" i="17"/>
  <c r="AA50" i="17"/>
  <c r="Z50" i="17"/>
  <c r="Y50" i="17"/>
  <c r="X50" i="17"/>
  <c r="W50" i="17"/>
  <c r="V50" i="17"/>
  <c r="U50" i="17"/>
  <c r="T50" i="17"/>
  <c r="S50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AH47" i="17"/>
  <c r="AG47" i="17"/>
  <c r="AF47" i="17"/>
  <c r="AE47" i="17"/>
  <c r="AD47" i="17"/>
  <c r="AC47" i="17"/>
  <c r="AB47" i="17"/>
  <c r="AA47" i="17"/>
  <c r="Z47" i="17"/>
  <c r="Y47" i="17"/>
  <c r="X47" i="17"/>
  <c r="W47" i="17"/>
  <c r="V47" i="17"/>
  <c r="U47" i="17"/>
  <c r="T47" i="17"/>
  <c r="S47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AH46" i="17"/>
  <c r="AG46" i="17"/>
  <c r="AF46" i="17"/>
  <c r="AE46" i="17"/>
  <c r="AD46" i="17"/>
  <c r="AC46" i="17"/>
  <c r="AB46" i="17"/>
  <c r="AA46" i="17"/>
  <c r="Z46" i="17"/>
  <c r="Y46" i="17"/>
  <c r="X46" i="17"/>
  <c r="W46" i="17"/>
  <c r="V46" i="17"/>
  <c r="U46" i="17"/>
  <c r="T46" i="17"/>
  <c r="S46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AH44" i="17"/>
  <c r="AG44" i="17"/>
  <c r="AF44" i="17"/>
  <c r="AE44" i="17"/>
  <c r="AD44" i="17"/>
  <c r="AC44" i="17"/>
  <c r="AB44" i="17"/>
  <c r="AA44" i="17"/>
  <c r="Z44" i="17"/>
  <c r="Y44" i="17"/>
  <c r="X44" i="17"/>
  <c r="W44" i="17"/>
  <c r="V44" i="17"/>
  <c r="U44" i="17"/>
  <c r="T44" i="17"/>
  <c r="S44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AH42" i="17"/>
  <c r="AG42" i="17"/>
  <c r="AF42" i="17"/>
  <c r="AE42" i="17"/>
  <c r="AD42" i="17"/>
  <c r="AC42" i="17"/>
  <c r="AB42" i="17"/>
  <c r="AA42" i="17"/>
  <c r="Z42" i="17"/>
  <c r="Y42" i="17"/>
  <c r="X42" i="17"/>
  <c r="W42" i="17"/>
  <c r="V42" i="17"/>
  <c r="U42" i="17"/>
  <c r="T42" i="17"/>
  <c r="S42" i="17"/>
  <c r="R42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AH40" i="17"/>
  <c r="AG40" i="17"/>
  <c r="AF40" i="17"/>
  <c r="AE40" i="17"/>
  <c r="AD40" i="17"/>
  <c r="AC40" i="17"/>
  <c r="AB40" i="17"/>
  <c r="AA40" i="17"/>
  <c r="Z40" i="17"/>
  <c r="Y40" i="17"/>
  <c r="X40" i="17"/>
  <c r="W40" i="17"/>
  <c r="V40" i="17"/>
  <c r="U40" i="17"/>
  <c r="T40" i="17"/>
  <c r="S40" i="17"/>
  <c r="R40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AH39" i="17"/>
  <c r="AG39" i="17"/>
  <c r="AF39" i="17"/>
  <c r="AE39" i="17"/>
  <c r="AD39" i="17"/>
  <c r="AC39" i="17"/>
  <c r="AB39" i="17"/>
  <c r="AA39" i="17"/>
  <c r="Z39" i="17"/>
  <c r="Y39" i="17"/>
  <c r="X39" i="17"/>
  <c r="W39" i="17"/>
  <c r="V39" i="17"/>
  <c r="U39" i="17"/>
  <c r="T39" i="17"/>
  <c r="S39" i="17"/>
  <c r="R39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AH36" i="17"/>
  <c r="AG36" i="17"/>
  <c r="AF36" i="17"/>
  <c r="AE36" i="17"/>
  <c r="AD36" i="17"/>
  <c r="AC36" i="17"/>
  <c r="AB36" i="17"/>
  <c r="AA36" i="17"/>
  <c r="Z36" i="17"/>
  <c r="Y36" i="17"/>
  <c r="X36" i="17"/>
  <c r="W36" i="17"/>
  <c r="V36" i="17"/>
  <c r="U36" i="17"/>
  <c r="T36" i="17"/>
  <c r="S36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AH35" i="17"/>
  <c r="AG35" i="17"/>
  <c r="AF35" i="17"/>
  <c r="AE35" i="17"/>
  <c r="AD35" i="17"/>
  <c r="AC35" i="17"/>
  <c r="AB35" i="17"/>
  <c r="AA35" i="17"/>
  <c r="Z35" i="17"/>
  <c r="Y35" i="17"/>
  <c r="X35" i="17"/>
  <c r="W35" i="17"/>
  <c r="V35" i="17"/>
  <c r="U35" i="17"/>
  <c r="T35" i="17"/>
  <c r="S35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AH34" i="17"/>
  <c r="AG34" i="17"/>
  <c r="AF34" i="17"/>
  <c r="AE34" i="17"/>
  <c r="AD34" i="17"/>
  <c r="AC34" i="17"/>
  <c r="AB34" i="17"/>
  <c r="AA34" i="17"/>
  <c r="Z34" i="17"/>
  <c r="Y34" i="17"/>
  <c r="X34" i="17"/>
  <c r="W34" i="17"/>
  <c r="V34" i="17"/>
  <c r="U34" i="17"/>
  <c r="T34" i="17"/>
  <c r="S34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AH32" i="17"/>
  <c r="AG32" i="17"/>
  <c r="AF32" i="17"/>
  <c r="AE32" i="17"/>
  <c r="AD32" i="17"/>
  <c r="AC32" i="17"/>
  <c r="AB32" i="17"/>
  <c r="AA32" i="17"/>
  <c r="Z32" i="17"/>
  <c r="Y32" i="17"/>
  <c r="X32" i="17"/>
  <c r="W32" i="17"/>
  <c r="V32" i="17"/>
  <c r="U32" i="17"/>
  <c r="T32" i="17"/>
  <c r="S32" i="17"/>
  <c r="R32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AH30" i="17"/>
  <c r="AG30" i="17"/>
  <c r="AF30" i="17"/>
  <c r="AE30" i="17"/>
  <c r="AD30" i="17"/>
  <c r="AC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AH28" i="17"/>
  <c r="AG28" i="17"/>
  <c r="AF28" i="17"/>
  <c r="AE28" i="17"/>
  <c r="AD28" i="17"/>
  <c r="AC28" i="17"/>
  <c r="AB28" i="17"/>
  <c r="AA28" i="17"/>
  <c r="Z28" i="17"/>
  <c r="Y28" i="17"/>
  <c r="X28" i="17"/>
  <c r="W28" i="17"/>
  <c r="V28" i="17"/>
  <c r="U28" i="17"/>
  <c r="T28" i="17"/>
  <c r="S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AH27" i="17"/>
  <c r="AG27" i="17"/>
  <c r="AF27" i="17"/>
  <c r="AE27" i="17"/>
  <c r="AD27" i="17"/>
  <c r="AC27" i="17"/>
  <c r="AB27" i="17"/>
  <c r="AA27" i="17"/>
  <c r="Z27" i="17"/>
  <c r="Y27" i="17"/>
  <c r="X27" i="17"/>
  <c r="W27" i="17"/>
  <c r="V27" i="17"/>
  <c r="U27" i="17"/>
  <c r="T27" i="17"/>
  <c r="S27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AH26" i="17"/>
  <c r="AG26" i="17"/>
  <c r="AF26" i="17"/>
  <c r="AE26" i="17"/>
  <c r="AD26" i="17"/>
  <c r="AC26" i="17"/>
  <c r="AB26" i="17"/>
  <c r="AA26" i="17"/>
  <c r="Z26" i="17"/>
  <c r="Y26" i="17"/>
  <c r="X26" i="17"/>
  <c r="W26" i="17"/>
  <c r="V26" i="17"/>
  <c r="U26" i="17"/>
  <c r="T26" i="17"/>
  <c r="S26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AH20" i="17"/>
  <c r="AG20" i="17"/>
  <c r="AF20" i="17"/>
  <c r="AE20" i="17"/>
  <c r="AD20" i="17"/>
  <c r="AC20" i="17"/>
  <c r="AB20" i="17"/>
  <c r="AA20" i="17"/>
  <c r="Z20" i="17"/>
  <c r="Y20" i="17"/>
  <c r="X20" i="17"/>
  <c r="W20" i="17"/>
  <c r="V20" i="17"/>
  <c r="U20" i="17"/>
  <c r="T20" i="17"/>
  <c r="S20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AH19" i="17"/>
  <c r="AG19" i="17"/>
  <c r="AF19" i="17"/>
  <c r="AE19" i="17"/>
  <c r="AD19" i="17"/>
  <c r="AC19" i="17"/>
  <c r="AB19" i="17"/>
  <c r="AA19" i="17"/>
  <c r="Z19" i="17"/>
  <c r="Y19" i="17"/>
  <c r="X19" i="17"/>
  <c r="W19" i="17"/>
  <c r="V19" i="17"/>
  <c r="U19" i="17"/>
  <c r="T19" i="17"/>
  <c r="S19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AH18" i="17"/>
  <c r="AG18" i="17"/>
  <c r="AF18" i="17"/>
  <c r="AE18" i="17"/>
  <c r="AD18" i="17"/>
  <c r="AC18" i="17"/>
  <c r="AB18" i="17"/>
  <c r="AA18" i="17"/>
  <c r="Z18" i="17"/>
  <c r="Y18" i="17"/>
  <c r="X18" i="17"/>
  <c r="W18" i="17"/>
  <c r="V18" i="17"/>
  <c r="U18" i="17"/>
  <c r="T18" i="17"/>
  <c r="S18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AH14" i="17"/>
  <c r="AG14" i="17"/>
  <c r="AF14" i="17"/>
  <c r="AE14" i="17"/>
  <c r="AD14" i="17"/>
  <c r="AC14" i="17"/>
  <c r="AB14" i="17"/>
  <c r="AA14" i="17"/>
  <c r="Z14" i="17"/>
  <c r="Y14" i="17"/>
  <c r="X14" i="17"/>
  <c r="W14" i="17"/>
  <c r="V14" i="17"/>
  <c r="U14" i="17"/>
  <c r="T14" i="17"/>
  <c r="S14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AH12" i="17"/>
  <c r="AG12" i="17"/>
  <c r="AF12" i="17"/>
  <c r="AE12" i="17"/>
  <c r="AD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AH11" i="17"/>
  <c r="AG11" i="17"/>
  <c r="AF11" i="17"/>
  <c r="AE11" i="17"/>
  <c r="AD11" i="17"/>
  <c r="AC11" i="17"/>
  <c r="AB11" i="17"/>
  <c r="AA11" i="17"/>
  <c r="Z11" i="17"/>
  <c r="Y11" i="17"/>
  <c r="X11" i="17"/>
  <c r="W11" i="17"/>
  <c r="V11" i="17"/>
  <c r="U11" i="17"/>
  <c r="T11" i="17"/>
  <c r="S11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AH10" i="17"/>
  <c r="AG10" i="17"/>
  <c r="AF10" i="17"/>
  <c r="AE10" i="17"/>
  <c r="AD10" i="17"/>
  <c r="AC10" i="17"/>
  <c r="AB10" i="17"/>
  <c r="AA10" i="17"/>
  <c r="Z10" i="17"/>
  <c r="Y10" i="17"/>
  <c r="X10" i="17"/>
  <c r="W10" i="17"/>
  <c r="V10" i="17"/>
  <c r="U10" i="17"/>
  <c r="T10" i="17"/>
  <c r="S10" i="17"/>
  <c r="R10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AH8" i="17"/>
  <c r="AG8" i="17"/>
  <c r="AF8" i="17"/>
  <c r="AE8" i="17"/>
  <c r="AD8" i="17"/>
  <c r="AC8" i="17"/>
  <c r="AB8" i="17"/>
  <c r="AA8" i="17"/>
  <c r="Z8" i="17"/>
  <c r="Y8" i="17"/>
  <c r="X8" i="17"/>
  <c r="W8" i="17"/>
  <c r="V8" i="17"/>
  <c r="U8" i="17"/>
  <c r="T8" i="17"/>
  <c r="S8" i="17"/>
  <c r="R8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AH6" i="17"/>
  <c r="AG6" i="17"/>
  <c r="AF6" i="17"/>
  <c r="AE6" i="17"/>
  <c r="AD6" i="17"/>
  <c r="AC6" i="17"/>
  <c r="AB6" i="17"/>
  <c r="AA6" i="17"/>
  <c r="Z6" i="17"/>
  <c r="Y6" i="17"/>
  <c r="X6" i="17"/>
  <c r="W6" i="17"/>
  <c r="V6" i="17"/>
  <c r="U6" i="17"/>
  <c r="T6" i="17"/>
  <c r="S6" i="17"/>
  <c r="R6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132" i="17"/>
  <c r="D131" i="17"/>
  <c r="D130" i="17"/>
  <c r="D128" i="17"/>
  <c r="D127" i="17"/>
  <c r="D126" i="17"/>
  <c r="D124" i="17"/>
  <c r="D123" i="17"/>
  <c r="D122" i="17"/>
  <c r="D120" i="17"/>
  <c r="D119" i="17"/>
  <c r="D118" i="17"/>
  <c r="D116" i="17"/>
  <c r="D115" i="17"/>
  <c r="D114" i="17"/>
  <c r="D112" i="17"/>
  <c r="D111" i="17"/>
  <c r="D110" i="17"/>
  <c r="D108" i="17"/>
  <c r="D107" i="17"/>
  <c r="D106" i="17"/>
  <c r="D104" i="17"/>
  <c r="D103" i="17"/>
  <c r="D102" i="17"/>
  <c r="D100" i="17"/>
  <c r="D99" i="17"/>
  <c r="D98" i="17"/>
  <c r="D96" i="17"/>
  <c r="D95" i="17"/>
  <c r="D94" i="17"/>
  <c r="D92" i="17"/>
  <c r="D91" i="17"/>
  <c r="D90" i="17"/>
  <c r="D88" i="17"/>
  <c r="D87" i="17"/>
  <c r="D86" i="17"/>
  <c r="D84" i="17"/>
  <c r="D83" i="17"/>
  <c r="D82" i="17"/>
  <c r="D80" i="17"/>
  <c r="D79" i="17"/>
  <c r="D78" i="17"/>
  <c r="D76" i="17"/>
  <c r="D75" i="17"/>
  <c r="D74" i="17"/>
  <c r="D72" i="17"/>
  <c r="D71" i="17"/>
  <c r="D70" i="17"/>
  <c r="D68" i="17"/>
  <c r="D67" i="17"/>
  <c r="D66" i="17"/>
  <c r="D64" i="17"/>
  <c r="D63" i="17"/>
  <c r="D62" i="17"/>
  <c r="D60" i="17"/>
  <c r="D59" i="17"/>
  <c r="D58" i="17"/>
  <c r="D56" i="17"/>
  <c r="D55" i="17"/>
  <c r="D54" i="17"/>
  <c r="D52" i="17"/>
  <c r="D51" i="17"/>
  <c r="D50" i="17"/>
  <c r="D48" i="17"/>
  <c r="D47" i="17"/>
  <c r="D46" i="17"/>
  <c r="D44" i="17"/>
  <c r="D43" i="17"/>
  <c r="D42" i="17"/>
  <c r="D40" i="17"/>
  <c r="D39" i="17"/>
  <c r="D38" i="17"/>
  <c r="D36" i="17"/>
  <c r="D35" i="17"/>
  <c r="D34" i="17"/>
  <c r="D32" i="17"/>
  <c r="D31" i="17"/>
  <c r="D30" i="17"/>
  <c r="D28" i="17"/>
  <c r="D27" i="17"/>
  <c r="D26" i="17"/>
  <c r="D24" i="17"/>
  <c r="D23" i="17"/>
  <c r="D22" i="17"/>
  <c r="D20" i="17"/>
  <c r="D19" i="17"/>
  <c r="D18" i="17"/>
  <c r="D16" i="17"/>
  <c r="D15" i="17"/>
  <c r="D14" i="17"/>
  <c r="D12" i="17"/>
  <c r="D11" i="17"/>
  <c r="D10" i="17"/>
  <c r="D8" i="17"/>
  <c r="D7" i="17"/>
  <c r="D6" i="17"/>
  <c r="AB45" i="16"/>
  <c r="AB44" i="16"/>
  <c r="AB43" i="16"/>
  <c r="AB42" i="16"/>
  <c r="AB41" i="16"/>
  <c r="AB40" i="16"/>
  <c r="AB39" i="16"/>
  <c r="AB38" i="16"/>
  <c r="AA45" i="16"/>
  <c r="AA44" i="16"/>
  <c r="AA43" i="16"/>
  <c r="AA42" i="16"/>
  <c r="AA41" i="16"/>
  <c r="AA40" i="16"/>
  <c r="AA39" i="16"/>
  <c r="AA38" i="16"/>
  <c r="Y45" i="16"/>
  <c r="Y44" i="16"/>
  <c r="Y43" i="16"/>
  <c r="Y42" i="16"/>
  <c r="Y41" i="16"/>
  <c r="Y40" i="16"/>
  <c r="Y39" i="16"/>
  <c r="Y38" i="16"/>
  <c r="W45" i="16"/>
  <c r="W44" i="16"/>
  <c r="W43" i="16"/>
  <c r="W42" i="16"/>
  <c r="W41" i="16"/>
  <c r="W40" i="16"/>
  <c r="W39" i="16"/>
  <c r="W38" i="16"/>
  <c r="U45" i="16"/>
  <c r="U44" i="16"/>
  <c r="U43" i="16"/>
  <c r="U42" i="16"/>
  <c r="U41" i="16"/>
  <c r="U40" i="16"/>
  <c r="U39" i="16"/>
  <c r="U38" i="16"/>
  <c r="S45" i="16"/>
  <c r="S44" i="16"/>
  <c r="S43" i="16"/>
  <c r="S42" i="16"/>
  <c r="S41" i="16"/>
  <c r="S40" i="16"/>
  <c r="S39" i="16"/>
  <c r="S38" i="16"/>
  <c r="Q45" i="16"/>
  <c r="Q44" i="16"/>
  <c r="Q43" i="16"/>
  <c r="Q42" i="16"/>
  <c r="Q41" i="16"/>
  <c r="Q40" i="16"/>
  <c r="Q39" i="16"/>
  <c r="Q38" i="16"/>
  <c r="O45" i="16"/>
  <c r="O44" i="16"/>
  <c r="O43" i="16"/>
  <c r="O42" i="16"/>
  <c r="O41" i="16"/>
  <c r="O40" i="16"/>
  <c r="O39" i="16"/>
  <c r="O38" i="16"/>
  <c r="K45" i="16"/>
  <c r="K44" i="16"/>
  <c r="K43" i="16"/>
  <c r="K42" i="16"/>
  <c r="K41" i="16"/>
  <c r="K40" i="16"/>
  <c r="K39" i="16"/>
  <c r="K38" i="16"/>
  <c r="M45" i="16"/>
  <c r="M44" i="16"/>
  <c r="M43" i="16"/>
  <c r="M42" i="16"/>
  <c r="M41" i="16"/>
  <c r="M40" i="16"/>
  <c r="M39" i="16"/>
  <c r="M38" i="16"/>
  <c r="I45" i="16"/>
  <c r="I44" i="16"/>
  <c r="I43" i="16"/>
  <c r="I42" i="16"/>
  <c r="I41" i="16"/>
  <c r="I40" i="16"/>
  <c r="I39" i="16"/>
  <c r="I38" i="16"/>
  <c r="G45" i="16"/>
  <c r="G44" i="16"/>
  <c r="G43" i="16"/>
  <c r="G42" i="16"/>
  <c r="G41" i="16"/>
  <c r="G40" i="16"/>
  <c r="G39" i="16"/>
  <c r="G38" i="16"/>
  <c r="E45" i="16"/>
  <c r="AC45" i="16" s="1"/>
  <c r="E44" i="16"/>
  <c r="AC44" i="16" s="1"/>
  <c r="E43" i="16"/>
  <c r="AC43" i="16" s="1"/>
  <c r="E42" i="16"/>
  <c r="AC42" i="16" s="1"/>
  <c r="E41" i="16"/>
  <c r="AC41" i="16" s="1"/>
  <c r="E40" i="16"/>
  <c r="AC40" i="16" s="1"/>
  <c r="E39" i="16"/>
  <c r="AC39" i="16" s="1"/>
  <c r="E38" i="16"/>
  <c r="AC38" i="16" s="1"/>
  <c r="O130" i="4"/>
  <c r="Z37" i="16" s="1"/>
  <c r="AA37" i="16" s="1"/>
  <c r="N130" i="4"/>
  <c r="X37" i="16" s="1"/>
  <c r="Y37" i="16" s="1"/>
  <c r="M130" i="4"/>
  <c r="V37" i="16" s="1"/>
  <c r="W37" i="16" s="1"/>
  <c r="L130" i="4"/>
  <c r="T37" i="16" s="1"/>
  <c r="U37" i="16" s="1"/>
  <c r="K130" i="4"/>
  <c r="R37" i="16" s="1"/>
  <c r="S37" i="16" s="1"/>
  <c r="J130" i="4"/>
  <c r="P37" i="16" s="1"/>
  <c r="Q37" i="16" s="1"/>
  <c r="I130" i="4"/>
  <c r="N37" i="16" s="1"/>
  <c r="O37" i="16" s="1"/>
  <c r="H130" i="4"/>
  <c r="L37" i="16" s="1"/>
  <c r="M37" i="16" s="1"/>
  <c r="G130" i="4"/>
  <c r="J37" i="16" s="1"/>
  <c r="K37" i="16" s="1"/>
  <c r="F130" i="4"/>
  <c r="H37" i="16" s="1"/>
  <c r="I37" i="16" s="1"/>
  <c r="E130" i="4"/>
  <c r="F37" i="16" s="1"/>
  <c r="G37" i="16" s="1"/>
  <c r="O126" i="4"/>
  <c r="Z36" i="16" s="1"/>
  <c r="AA36" i="16" s="1"/>
  <c r="N126" i="4"/>
  <c r="X36" i="16" s="1"/>
  <c r="Y36" i="16" s="1"/>
  <c r="M126" i="4"/>
  <c r="V36" i="16" s="1"/>
  <c r="W36" i="16" s="1"/>
  <c r="L126" i="4"/>
  <c r="T36" i="16" s="1"/>
  <c r="U36" i="16" s="1"/>
  <c r="K126" i="4"/>
  <c r="R36" i="16" s="1"/>
  <c r="S36" i="16" s="1"/>
  <c r="J126" i="4"/>
  <c r="P36" i="16" s="1"/>
  <c r="Q36" i="16" s="1"/>
  <c r="I126" i="4"/>
  <c r="N36" i="16" s="1"/>
  <c r="O36" i="16" s="1"/>
  <c r="H126" i="4"/>
  <c r="L36" i="16" s="1"/>
  <c r="M36" i="16" s="1"/>
  <c r="G126" i="4"/>
  <c r="J36" i="16" s="1"/>
  <c r="K36" i="16" s="1"/>
  <c r="F126" i="4"/>
  <c r="H36" i="16" s="1"/>
  <c r="I36" i="16" s="1"/>
  <c r="E126" i="4"/>
  <c r="F36" i="16" s="1"/>
  <c r="G36" i="16" s="1"/>
  <c r="O122" i="4"/>
  <c r="Z35" i="16" s="1"/>
  <c r="AA35" i="16" s="1"/>
  <c r="N122" i="4"/>
  <c r="X35" i="16" s="1"/>
  <c r="Y35" i="16" s="1"/>
  <c r="M122" i="4"/>
  <c r="V35" i="16" s="1"/>
  <c r="W35" i="16" s="1"/>
  <c r="L122" i="4"/>
  <c r="T35" i="16" s="1"/>
  <c r="U35" i="16" s="1"/>
  <c r="K122" i="4"/>
  <c r="R35" i="16" s="1"/>
  <c r="S35" i="16" s="1"/>
  <c r="J122" i="4"/>
  <c r="P35" i="16" s="1"/>
  <c r="Q35" i="16" s="1"/>
  <c r="I122" i="4"/>
  <c r="N35" i="16" s="1"/>
  <c r="O35" i="16" s="1"/>
  <c r="H122" i="4"/>
  <c r="L35" i="16" s="1"/>
  <c r="M35" i="16" s="1"/>
  <c r="G122" i="4"/>
  <c r="J35" i="16" s="1"/>
  <c r="K35" i="16" s="1"/>
  <c r="F122" i="4"/>
  <c r="H35" i="16" s="1"/>
  <c r="I35" i="16" s="1"/>
  <c r="E122" i="4"/>
  <c r="F35" i="16" s="1"/>
  <c r="O118" i="4"/>
  <c r="Z34" i="16" s="1"/>
  <c r="AA34" i="16" s="1"/>
  <c r="N118" i="4"/>
  <c r="X34" i="16" s="1"/>
  <c r="Y34" i="16" s="1"/>
  <c r="M118" i="4"/>
  <c r="V34" i="16" s="1"/>
  <c r="W34" i="16" s="1"/>
  <c r="L118" i="4"/>
  <c r="T34" i="16" s="1"/>
  <c r="U34" i="16" s="1"/>
  <c r="K118" i="4"/>
  <c r="R34" i="16" s="1"/>
  <c r="S34" i="16" s="1"/>
  <c r="J118" i="4"/>
  <c r="P34" i="16" s="1"/>
  <c r="Q34" i="16" s="1"/>
  <c r="I118" i="4"/>
  <c r="N34" i="16" s="1"/>
  <c r="O34" i="16" s="1"/>
  <c r="H118" i="4"/>
  <c r="L34" i="16" s="1"/>
  <c r="M34" i="16" s="1"/>
  <c r="G118" i="4"/>
  <c r="J34" i="16" s="1"/>
  <c r="K34" i="16" s="1"/>
  <c r="F118" i="4"/>
  <c r="H34" i="16" s="1"/>
  <c r="I34" i="16" s="1"/>
  <c r="E118" i="4"/>
  <c r="F34" i="16" s="1"/>
  <c r="G34" i="16" s="1"/>
  <c r="O114" i="4"/>
  <c r="Z33" i="16" s="1"/>
  <c r="AA33" i="16" s="1"/>
  <c r="N114" i="4"/>
  <c r="X33" i="16" s="1"/>
  <c r="Y33" i="16" s="1"/>
  <c r="M114" i="4"/>
  <c r="V33" i="16" s="1"/>
  <c r="W33" i="16" s="1"/>
  <c r="L114" i="4"/>
  <c r="T33" i="16" s="1"/>
  <c r="U33" i="16" s="1"/>
  <c r="K114" i="4"/>
  <c r="R33" i="16" s="1"/>
  <c r="S33" i="16" s="1"/>
  <c r="J114" i="4"/>
  <c r="P33" i="16" s="1"/>
  <c r="Q33" i="16" s="1"/>
  <c r="I114" i="4"/>
  <c r="N33" i="16" s="1"/>
  <c r="O33" i="16" s="1"/>
  <c r="H114" i="4"/>
  <c r="L33" i="16" s="1"/>
  <c r="M33" i="16" s="1"/>
  <c r="G114" i="4"/>
  <c r="J33" i="16" s="1"/>
  <c r="K33" i="16" s="1"/>
  <c r="F114" i="4"/>
  <c r="H33" i="16" s="1"/>
  <c r="I33" i="16" s="1"/>
  <c r="E114" i="4"/>
  <c r="F33" i="16" s="1"/>
  <c r="G33" i="16" s="1"/>
  <c r="O110" i="4"/>
  <c r="Z32" i="16" s="1"/>
  <c r="AA32" i="16" s="1"/>
  <c r="N110" i="4"/>
  <c r="X32" i="16" s="1"/>
  <c r="Y32" i="16" s="1"/>
  <c r="M110" i="4"/>
  <c r="V32" i="16" s="1"/>
  <c r="W32" i="16" s="1"/>
  <c r="L110" i="4"/>
  <c r="T32" i="16" s="1"/>
  <c r="U32" i="16" s="1"/>
  <c r="K110" i="4"/>
  <c r="R32" i="16" s="1"/>
  <c r="S32" i="16" s="1"/>
  <c r="J110" i="4"/>
  <c r="P32" i="16" s="1"/>
  <c r="Q32" i="16" s="1"/>
  <c r="I110" i="4"/>
  <c r="N32" i="16" s="1"/>
  <c r="O32" i="16" s="1"/>
  <c r="H110" i="4"/>
  <c r="L32" i="16" s="1"/>
  <c r="M32" i="16" s="1"/>
  <c r="G110" i="4"/>
  <c r="J32" i="16" s="1"/>
  <c r="K32" i="16" s="1"/>
  <c r="F110" i="4"/>
  <c r="H32" i="16" s="1"/>
  <c r="I32" i="16" s="1"/>
  <c r="E110" i="4"/>
  <c r="F32" i="16" s="1"/>
  <c r="G32" i="16" s="1"/>
  <c r="O106" i="4"/>
  <c r="Z31" i="16" s="1"/>
  <c r="AA31" i="16" s="1"/>
  <c r="N106" i="4"/>
  <c r="X31" i="16" s="1"/>
  <c r="Y31" i="16" s="1"/>
  <c r="M106" i="4"/>
  <c r="V31" i="16" s="1"/>
  <c r="W31" i="16" s="1"/>
  <c r="L106" i="4"/>
  <c r="T31" i="16" s="1"/>
  <c r="U31" i="16" s="1"/>
  <c r="K106" i="4"/>
  <c r="R31" i="16" s="1"/>
  <c r="S31" i="16" s="1"/>
  <c r="J106" i="4"/>
  <c r="P31" i="16" s="1"/>
  <c r="Q31" i="16" s="1"/>
  <c r="I106" i="4"/>
  <c r="N31" i="16" s="1"/>
  <c r="O31" i="16" s="1"/>
  <c r="H106" i="4"/>
  <c r="L31" i="16" s="1"/>
  <c r="M31" i="16" s="1"/>
  <c r="G106" i="4"/>
  <c r="J31" i="16" s="1"/>
  <c r="K31" i="16" s="1"/>
  <c r="F106" i="4"/>
  <c r="H31" i="16" s="1"/>
  <c r="I31" i="16" s="1"/>
  <c r="E106" i="4"/>
  <c r="F31" i="16" s="1"/>
  <c r="O102" i="4"/>
  <c r="Z30" i="16" s="1"/>
  <c r="AA30" i="16" s="1"/>
  <c r="N102" i="4"/>
  <c r="X30" i="16" s="1"/>
  <c r="Y30" i="16" s="1"/>
  <c r="M102" i="4"/>
  <c r="V30" i="16" s="1"/>
  <c r="W30" i="16" s="1"/>
  <c r="L102" i="4"/>
  <c r="T30" i="16" s="1"/>
  <c r="U30" i="16" s="1"/>
  <c r="K102" i="4"/>
  <c r="R30" i="16" s="1"/>
  <c r="S30" i="16" s="1"/>
  <c r="J102" i="4"/>
  <c r="P30" i="16" s="1"/>
  <c r="Q30" i="16" s="1"/>
  <c r="I102" i="4"/>
  <c r="N30" i="16" s="1"/>
  <c r="O30" i="16" s="1"/>
  <c r="H102" i="4"/>
  <c r="L30" i="16" s="1"/>
  <c r="M30" i="16" s="1"/>
  <c r="G102" i="4"/>
  <c r="J30" i="16" s="1"/>
  <c r="K30" i="16" s="1"/>
  <c r="F102" i="4"/>
  <c r="H30" i="16" s="1"/>
  <c r="I30" i="16" s="1"/>
  <c r="E102" i="4"/>
  <c r="F30" i="16" s="1"/>
  <c r="G30" i="16" s="1"/>
  <c r="O98" i="4"/>
  <c r="Z29" i="16" s="1"/>
  <c r="AA29" i="16" s="1"/>
  <c r="N98" i="4"/>
  <c r="X29" i="16" s="1"/>
  <c r="Y29" i="16" s="1"/>
  <c r="M98" i="4"/>
  <c r="V29" i="16" s="1"/>
  <c r="W29" i="16" s="1"/>
  <c r="L98" i="4"/>
  <c r="T29" i="16" s="1"/>
  <c r="U29" i="16" s="1"/>
  <c r="K98" i="4"/>
  <c r="R29" i="16" s="1"/>
  <c r="S29" i="16" s="1"/>
  <c r="J98" i="4"/>
  <c r="P29" i="16" s="1"/>
  <c r="Q29" i="16" s="1"/>
  <c r="I98" i="4"/>
  <c r="N29" i="16" s="1"/>
  <c r="O29" i="16" s="1"/>
  <c r="H98" i="4"/>
  <c r="L29" i="16" s="1"/>
  <c r="M29" i="16" s="1"/>
  <c r="G98" i="4"/>
  <c r="J29" i="16" s="1"/>
  <c r="K29" i="16" s="1"/>
  <c r="F98" i="4"/>
  <c r="H29" i="16" s="1"/>
  <c r="I29" i="16" s="1"/>
  <c r="E98" i="4"/>
  <c r="F29" i="16" s="1"/>
  <c r="G29" i="16" s="1"/>
  <c r="O94" i="4"/>
  <c r="Z28" i="16" s="1"/>
  <c r="AA28" i="16" s="1"/>
  <c r="N94" i="4"/>
  <c r="X28" i="16" s="1"/>
  <c r="Y28" i="16" s="1"/>
  <c r="M94" i="4"/>
  <c r="V28" i="16" s="1"/>
  <c r="W28" i="16" s="1"/>
  <c r="L94" i="4"/>
  <c r="T28" i="16" s="1"/>
  <c r="U28" i="16" s="1"/>
  <c r="K94" i="4"/>
  <c r="R28" i="16" s="1"/>
  <c r="S28" i="16" s="1"/>
  <c r="J94" i="4"/>
  <c r="P28" i="16" s="1"/>
  <c r="Q28" i="16" s="1"/>
  <c r="I94" i="4"/>
  <c r="N28" i="16" s="1"/>
  <c r="O28" i="16" s="1"/>
  <c r="H94" i="4"/>
  <c r="L28" i="16" s="1"/>
  <c r="M28" i="16" s="1"/>
  <c r="G94" i="4"/>
  <c r="J28" i="16" s="1"/>
  <c r="K28" i="16" s="1"/>
  <c r="F94" i="4"/>
  <c r="H28" i="16" s="1"/>
  <c r="I28" i="16" s="1"/>
  <c r="E94" i="4"/>
  <c r="F28" i="16" s="1"/>
  <c r="G28" i="16" s="1"/>
  <c r="O90" i="4"/>
  <c r="Z27" i="16" s="1"/>
  <c r="AA27" i="16" s="1"/>
  <c r="N90" i="4"/>
  <c r="X27" i="16" s="1"/>
  <c r="Y27" i="16" s="1"/>
  <c r="M90" i="4"/>
  <c r="V27" i="16" s="1"/>
  <c r="W27" i="16" s="1"/>
  <c r="L90" i="4"/>
  <c r="T27" i="16" s="1"/>
  <c r="U27" i="16" s="1"/>
  <c r="K90" i="4"/>
  <c r="R27" i="16" s="1"/>
  <c r="S27" i="16" s="1"/>
  <c r="J90" i="4"/>
  <c r="P27" i="16" s="1"/>
  <c r="Q27" i="16" s="1"/>
  <c r="I90" i="4"/>
  <c r="N27" i="16" s="1"/>
  <c r="O27" i="16" s="1"/>
  <c r="H90" i="4"/>
  <c r="L27" i="16" s="1"/>
  <c r="M27" i="16" s="1"/>
  <c r="G90" i="4"/>
  <c r="J27" i="16" s="1"/>
  <c r="K27" i="16" s="1"/>
  <c r="F90" i="4"/>
  <c r="H27" i="16" s="1"/>
  <c r="I27" i="16" s="1"/>
  <c r="E90" i="4"/>
  <c r="F27" i="16" s="1"/>
  <c r="O86" i="4"/>
  <c r="Z26" i="16" s="1"/>
  <c r="AA26" i="16" s="1"/>
  <c r="N86" i="4"/>
  <c r="X26" i="16" s="1"/>
  <c r="Y26" i="16" s="1"/>
  <c r="M86" i="4"/>
  <c r="V26" i="16" s="1"/>
  <c r="W26" i="16" s="1"/>
  <c r="L86" i="4"/>
  <c r="T26" i="16" s="1"/>
  <c r="U26" i="16" s="1"/>
  <c r="K86" i="4"/>
  <c r="R26" i="16" s="1"/>
  <c r="S26" i="16" s="1"/>
  <c r="J86" i="4"/>
  <c r="P26" i="16" s="1"/>
  <c r="Q26" i="16" s="1"/>
  <c r="I86" i="4"/>
  <c r="N26" i="16" s="1"/>
  <c r="O26" i="16" s="1"/>
  <c r="H86" i="4"/>
  <c r="L26" i="16" s="1"/>
  <c r="M26" i="16" s="1"/>
  <c r="G86" i="4"/>
  <c r="J26" i="16" s="1"/>
  <c r="K26" i="16" s="1"/>
  <c r="F86" i="4"/>
  <c r="H26" i="16" s="1"/>
  <c r="I26" i="16" s="1"/>
  <c r="E86" i="4"/>
  <c r="F26" i="16" s="1"/>
  <c r="G26" i="16" s="1"/>
  <c r="O82" i="4"/>
  <c r="Z25" i="16" s="1"/>
  <c r="AA25" i="16" s="1"/>
  <c r="N82" i="4"/>
  <c r="X25" i="16" s="1"/>
  <c r="Y25" i="16" s="1"/>
  <c r="M82" i="4"/>
  <c r="V25" i="16" s="1"/>
  <c r="W25" i="16" s="1"/>
  <c r="L82" i="4"/>
  <c r="T25" i="16" s="1"/>
  <c r="U25" i="16" s="1"/>
  <c r="K82" i="4"/>
  <c r="R25" i="16" s="1"/>
  <c r="S25" i="16" s="1"/>
  <c r="J82" i="4"/>
  <c r="P25" i="16" s="1"/>
  <c r="Q25" i="16" s="1"/>
  <c r="I82" i="4"/>
  <c r="N25" i="16" s="1"/>
  <c r="O25" i="16" s="1"/>
  <c r="H82" i="4"/>
  <c r="L25" i="16" s="1"/>
  <c r="M25" i="16" s="1"/>
  <c r="G82" i="4"/>
  <c r="J25" i="16" s="1"/>
  <c r="K25" i="16" s="1"/>
  <c r="F82" i="4"/>
  <c r="H25" i="16" s="1"/>
  <c r="I25" i="16" s="1"/>
  <c r="E82" i="4"/>
  <c r="F25" i="16" s="1"/>
  <c r="G25" i="16" s="1"/>
  <c r="O78" i="4"/>
  <c r="Z24" i="16" s="1"/>
  <c r="AA24" i="16" s="1"/>
  <c r="N78" i="4"/>
  <c r="X24" i="16" s="1"/>
  <c r="Y24" i="16" s="1"/>
  <c r="M78" i="4"/>
  <c r="V24" i="16" s="1"/>
  <c r="W24" i="16" s="1"/>
  <c r="L78" i="4"/>
  <c r="T24" i="16" s="1"/>
  <c r="U24" i="16" s="1"/>
  <c r="K78" i="4"/>
  <c r="R24" i="16" s="1"/>
  <c r="S24" i="16" s="1"/>
  <c r="J78" i="4"/>
  <c r="P24" i="16" s="1"/>
  <c r="Q24" i="16" s="1"/>
  <c r="I78" i="4"/>
  <c r="N24" i="16" s="1"/>
  <c r="O24" i="16" s="1"/>
  <c r="H78" i="4"/>
  <c r="L24" i="16" s="1"/>
  <c r="M24" i="16" s="1"/>
  <c r="G78" i="4"/>
  <c r="J24" i="16" s="1"/>
  <c r="K24" i="16" s="1"/>
  <c r="F78" i="4"/>
  <c r="H24" i="16" s="1"/>
  <c r="I24" i="16" s="1"/>
  <c r="E78" i="4"/>
  <c r="F24" i="16" s="1"/>
  <c r="G24" i="16" s="1"/>
  <c r="O74" i="4"/>
  <c r="Z23" i="16" s="1"/>
  <c r="AA23" i="16" s="1"/>
  <c r="N74" i="4"/>
  <c r="X23" i="16" s="1"/>
  <c r="Y23" i="16" s="1"/>
  <c r="M74" i="4"/>
  <c r="V23" i="16" s="1"/>
  <c r="W23" i="16" s="1"/>
  <c r="L74" i="4"/>
  <c r="T23" i="16" s="1"/>
  <c r="U23" i="16" s="1"/>
  <c r="K74" i="4"/>
  <c r="R23" i="16" s="1"/>
  <c r="S23" i="16" s="1"/>
  <c r="J74" i="4"/>
  <c r="P23" i="16" s="1"/>
  <c r="Q23" i="16" s="1"/>
  <c r="I74" i="4"/>
  <c r="N23" i="16" s="1"/>
  <c r="O23" i="16" s="1"/>
  <c r="H74" i="4"/>
  <c r="L23" i="16" s="1"/>
  <c r="M23" i="16" s="1"/>
  <c r="G74" i="4"/>
  <c r="J23" i="16" s="1"/>
  <c r="K23" i="16" s="1"/>
  <c r="F74" i="4"/>
  <c r="H23" i="16" s="1"/>
  <c r="I23" i="16" s="1"/>
  <c r="E74" i="4"/>
  <c r="F23" i="16" s="1"/>
  <c r="O70" i="4"/>
  <c r="Z22" i="16" s="1"/>
  <c r="AA22" i="16" s="1"/>
  <c r="N70" i="4"/>
  <c r="X22" i="16" s="1"/>
  <c r="Y22" i="16" s="1"/>
  <c r="M70" i="4"/>
  <c r="V22" i="16" s="1"/>
  <c r="W22" i="16" s="1"/>
  <c r="L70" i="4"/>
  <c r="T22" i="16" s="1"/>
  <c r="U22" i="16" s="1"/>
  <c r="K70" i="4"/>
  <c r="R22" i="16" s="1"/>
  <c r="S22" i="16" s="1"/>
  <c r="J70" i="4"/>
  <c r="P22" i="16" s="1"/>
  <c r="Q22" i="16" s="1"/>
  <c r="I70" i="4"/>
  <c r="N22" i="16" s="1"/>
  <c r="O22" i="16" s="1"/>
  <c r="H70" i="4"/>
  <c r="L22" i="16" s="1"/>
  <c r="M22" i="16" s="1"/>
  <c r="G70" i="4"/>
  <c r="J22" i="16" s="1"/>
  <c r="K22" i="16" s="1"/>
  <c r="F70" i="4"/>
  <c r="H22" i="16" s="1"/>
  <c r="I22" i="16" s="1"/>
  <c r="E70" i="4"/>
  <c r="F22" i="16" s="1"/>
  <c r="G22" i="16" s="1"/>
  <c r="O66" i="4"/>
  <c r="Z21" i="16" s="1"/>
  <c r="AA21" i="16" s="1"/>
  <c r="N66" i="4"/>
  <c r="X21" i="16" s="1"/>
  <c r="Y21" i="16" s="1"/>
  <c r="M66" i="4"/>
  <c r="V21" i="16" s="1"/>
  <c r="W21" i="16" s="1"/>
  <c r="L66" i="4"/>
  <c r="T21" i="16" s="1"/>
  <c r="U21" i="16" s="1"/>
  <c r="K66" i="4"/>
  <c r="R21" i="16" s="1"/>
  <c r="S21" i="16" s="1"/>
  <c r="J66" i="4"/>
  <c r="P21" i="16" s="1"/>
  <c r="Q21" i="16" s="1"/>
  <c r="I66" i="4"/>
  <c r="N21" i="16" s="1"/>
  <c r="O21" i="16" s="1"/>
  <c r="H66" i="4"/>
  <c r="L21" i="16" s="1"/>
  <c r="M21" i="16" s="1"/>
  <c r="G66" i="4"/>
  <c r="J21" i="16" s="1"/>
  <c r="K21" i="16" s="1"/>
  <c r="F66" i="4"/>
  <c r="H21" i="16" s="1"/>
  <c r="I21" i="16" s="1"/>
  <c r="E66" i="4"/>
  <c r="F21" i="16" s="1"/>
  <c r="G21" i="16" s="1"/>
  <c r="O62" i="4"/>
  <c r="Z20" i="16" s="1"/>
  <c r="AA20" i="16" s="1"/>
  <c r="N62" i="4"/>
  <c r="X20" i="16" s="1"/>
  <c r="Y20" i="16" s="1"/>
  <c r="M62" i="4"/>
  <c r="V20" i="16" s="1"/>
  <c r="W20" i="16" s="1"/>
  <c r="L62" i="4"/>
  <c r="T20" i="16" s="1"/>
  <c r="U20" i="16" s="1"/>
  <c r="K62" i="4"/>
  <c r="R20" i="16" s="1"/>
  <c r="S20" i="16" s="1"/>
  <c r="J62" i="4"/>
  <c r="P20" i="16" s="1"/>
  <c r="Q20" i="16" s="1"/>
  <c r="I62" i="4"/>
  <c r="N20" i="16" s="1"/>
  <c r="O20" i="16" s="1"/>
  <c r="H62" i="4"/>
  <c r="L20" i="16" s="1"/>
  <c r="M20" i="16" s="1"/>
  <c r="G62" i="4"/>
  <c r="J20" i="16" s="1"/>
  <c r="K20" i="16" s="1"/>
  <c r="F62" i="4"/>
  <c r="H20" i="16" s="1"/>
  <c r="I20" i="16" s="1"/>
  <c r="E62" i="4"/>
  <c r="F20" i="16" s="1"/>
  <c r="G20" i="16" s="1"/>
  <c r="O58" i="4"/>
  <c r="Z19" i="16" s="1"/>
  <c r="AA19" i="16" s="1"/>
  <c r="N58" i="4"/>
  <c r="X19" i="16" s="1"/>
  <c r="Y19" i="16" s="1"/>
  <c r="M58" i="4"/>
  <c r="V19" i="16" s="1"/>
  <c r="W19" i="16" s="1"/>
  <c r="L58" i="4"/>
  <c r="T19" i="16" s="1"/>
  <c r="U19" i="16" s="1"/>
  <c r="K58" i="4"/>
  <c r="R19" i="16" s="1"/>
  <c r="S19" i="16" s="1"/>
  <c r="J58" i="4"/>
  <c r="P19" i="16" s="1"/>
  <c r="Q19" i="16" s="1"/>
  <c r="I58" i="4"/>
  <c r="N19" i="16" s="1"/>
  <c r="O19" i="16" s="1"/>
  <c r="H58" i="4"/>
  <c r="L19" i="16" s="1"/>
  <c r="M19" i="16" s="1"/>
  <c r="G58" i="4"/>
  <c r="J19" i="16" s="1"/>
  <c r="K19" i="16" s="1"/>
  <c r="F58" i="4"/>
  <c r="H19" i="16" s="1"/>
  <c r="I19" i="16" s="1"/>
  <c r="E58" i="4"/>
  <c r="F19" i="16" s="1"/>
  <c r="O54" i="4"/>
  <c r="Z18" i="16" s="1"/>
  <c r="AA18" i="16" s="1"/>
  <c r="N54" i="4"/>
  <c r="X18" i="16" s="1"/>
  <c r="Y18" i="16" s="1"/>
  <c r="M54" i="4"/>
  <c r="V18" i="16" s="1"/>
  <c r="W18" i="16" s="1"/>
  <c r="L54" i="4"/>
  <c r="T18" i="16" s="1"/>
  <c r="U18" i="16" s="1"/>
  <c r="K54" i="4"/>
  <c r="R18" i="16" s="1"/>
  <c r="S18" i="16" s="1"/>
  <c r="J54" i="4"/>
  <c r="P18" i="16" s="1"/>
  <c r="Q18" i="16" s="1"/>
  <c r="I54" i="4"/>
  <c r="N18" i="16" s="1"/>
  <c r="O18" i="16" s="1"/>
  <c r="H54" i="4"/>
  <c r="L18" i="16" s="1"/>
  <c r="M18" i="16" s="1"/>
  <c r="G54" i="4"/>
  <c r="J18" i="16" s="1"/>
  <c r="K18" i="16" s="1"/>
  <c r="F54" i="4"/>
  <c r="H18" i="16" s="1"/>
  <c r="I18" i="16" s="1"/>
  <c r="E54" i="4"/>
  <c r="F18" i="16" s="1"/>
  <c r="G18" i="16" s="1"/>
  <c r="O50" i="4"/>
  <c r="Z17" i="16" s="1"/>
  <c r="AA17" i="16" s="1"/>
  <c r="N50" i="4"/>
  <c r="X17" i="16" s="1"/>
  <c r="Y17" i="16" s="1"/>
  <c r="M50" i="4"/>
  <c r="V17" i="16" s="1"/>
  <c r="W17" i="16" s="1"/>
  <c r="L50" i="4"/>
  <c r="T17" i="16" s="1"/>
  <c r="U17" i="16" s="1"/>
  <c r="K50" i="4"/>
  <c r="R17" i="16" s="1"/>
  <c r="S17" i="16" s="1"/>
  <c r="J50" i="4"/>
  <c r="P17" i="16" s="1"/>
  <c r="Q17" i="16" s="1"/>
  <c r="I50" i="4"/>
  <c r="N17" i="16" s="1"/>
  <c r="O17" i="16" s="1"/>
  <c r="H50" i="4"/>
  <c r="L17" i="16" s="1"/>
  <c r="M17" i="16" s="1"/>
  <c r="G50" i="4"/>
  <c r="J17" i="16" s="1"/>
  <c r="K17" i="16" s="1"/>
  <c r="F50" i="4"/>
  <c r="H17" i="16" s="1"/>
  <c r="I17" i="16" s="1"/>
  <c r="E50" i="4"/>
  <c r="F17" i="16" s="1"/>
  <c r="G17" i="16" s="1"/>
  <c r="O46" i="4"/>
  <c r="Z16" i="16" s="1"/>
  <c r="AA16" i="16" s="1"/>
  <c r="N46" i="4"/>
  <c r="X16" i="16" s="1"/>
  <c r="Y16" i="16" s="1"/>
  <c r="M46" i="4"/>
  <c r="V16" i="16" s="1"/>
  <c r="W16" i="16" s="1"/>
  <c r="L46" i="4"/>
  <c r="T16" i="16" s="1"/>
  <c r="U16" i="16" s="1"/>
  <c r="K46" i="4"/>
  <c r="R16" i="16" s="1"/>
  <c r="S16" i="16" s="1"/>
  <c r="J46" i="4"/>
  <c r="P16" i="16" s="1"/>
  <c r="Q16" i="16" s="1"/>
  <c r="I46" i="4"/>
  <c r="N16" i="16" s="1"/>
  <c r="O16" i="16" s="1"/>
  <c r="H46" i="4"/>
  <c r="L16" i="16" s="1"/>
  <c r="M16" i="16" s="1"/>
  <c r="G46" i="4"/>
  <c r="J16" i="16" s="1"/>
  <c r="K16" i="16" s="1"/>
  <c r="F46" i="4"/>
  <c r="H16" i="16" s="1"/>
  <c r="I16" i="16" s="1"/>
  <c r="E46" i="4"/>
  <c r="F16" i="16" s="1"/>
  <c r="G16" i="16" s="1"/>
  <c r="O42" i="4"/>
  <c r="Z15" i="16" s="1"/>
  <c r="AA15" i="16" s="1"/>
  <c r="N42" i="4"/>
  <c r="X15" i="16" s="1"/>
  <c r="Y15" i="16" s="1"/>
  <c r="M42" i="4"/>
  <c r="V15" i="16" s="1"/>
  <c r="W15" i="16" s="1"/>
  <c r="L42" i="4"/>
  <c r="T15" i="16" s="1"/>
  <c r="U15" i="16" s="1"/>
  <c r="K42" i="4"/>
  <c r="R15" i="16" s="1"/>
  <c r="S15" i="16" s="1"/>
  <c r="J42" i="4"/>
  <c r="P15" i="16" s="1"/>
  <c r="Q15" i="16" s="1"/>
  <c r="I42" i="4"/>
  <c r="N15" i="16" s="1"/>
  <c r="O15" i="16" s="1"/>
  <c r="H42" i="4"/>
  <c r="L15" i="16" s="1"/>
  <c r="M15" i="16" s="1"/>
  <c r="G42" i="4"/>
  <c r="J15" i="16" s="1"/>
  <c r="K15" i="16" s="1"/>
  <c r="F42" i="4"/>
  <c r="H15" i="16" s="1"/>
  <c r="I15" i="16" s="1"/>
  <c r="E42" i="4"/>
  <c r="F15" i="16" s="1"/>
  <c r="O38" i="4"/>
  <c r="Z14" i="16" s="1"/>
  <c r="AA14" i="16" s="1"/>
  <c r="N38" i="4"/>
  <c r="X14" i="16" s="1"/>
  <c r="Y14" i="16" s="1"/>
  <c r="M38" i="4"/>
  <c r="V14" i="16" s="1"/>
  <c r="W14" i="16" s="1"/>
  <c r="L38" i="4"/>
  <c r="T14" i="16" s="1"/>
  <c r="U14" i="16" s="1"/>
  <c r="K38" i="4"/>
  <c r="R14" i="16" s="1"/>
  <c r="S14" i="16" s="1"/>
  <c r="J38" i="4"/>
  <c r="P14" i="16" s="1"/>
  <c r="Q14" i="16" s="1"/>
  <c r="I38" i="4"/>
  <c r="N14" i="16" s="1"/>
  <c r="O14" i="16" s="1"/>
  <c r="H38" i="4"/>
  <c r="L14" i="16" s="1"/>
  <c r="M14" i="16" s="1"/>
  <c r="G38" i="4"/>
  <c r="J14" i="16" s="1"/>
  <c r="K14" i="16" s="1"/>
  <c r="F38" i="4"/>
  <c r="H14" i="16" s="1"/>
  <c r="I14" i="16" s="1"/>
  <c r="E38" i="4"/>
  <c r="F14" i="16" s="1"/>
  <c r="G14" i="16" s="1"/>
  <c r="O34" i="4"/>
  <c r="Z13" i="16" s="1"/>
  <c r="AA13" i="16" s="1"/>
  <c r="N34" i="4"/>
  <c r="X13" i="16" s="1"/>
  <c r="Y13" i="16" s="1"/>
  <c r="M34" i="4"/>
  <c r="V13" i="16" s="1"/>
  <c r="W13" i="16" s="1"/>
  <c r="L34" i="4"/>
  <c r="T13" i="16" s="1"/>
  <c r="U13" i="16" s="1"/>
  <c r="K34" i="4"/>
  <c r="R13" i="16" s="1"/>
  <c r="S13" i="16" s="1"/>
  <c r="J34" i="4"/>
  <c r="P13" i="16" s="1"/>
  <c r="Q13" i="16" s="1"/>
  <c r="I34" i="4"/>
  <c r="N13" i="16" s="1"/>
  <c r="O13" i="16" s="1"/>
  <c r="H34" i="4"/>
  <c r="L13" i="16" s="1"/>
  <c r="M13" i="16" s="1"/>
  <c r="G34" i="4"/>
  <c r="J13" i="16" s="1"/>
  <c r="K13" i="16" s="1"/>
  <c r="F34" i="4"/>
  <c r="H13" i="16" s="1"/>
  <c r="I13" i="16" s="1"/>
  <c r="E34" i="4"/>
  <c r="F13" i="16" s="1"/>
  <c r="G13" i="16" s="1"/>
  <c r="O30" i="4"/>
  <c r="Z12" i="16" s="1"/>
  <c r="AA12" i="16" s="1"/>
  <c r="N30" i="4"/>
  <c r="X12" i="16" s="1"/>
  <c r="Y12" i="16" s="1"/>
  <c r="M30" i="4"/>
  <c r="V12" i="16" s="1"/>
  <c r="W12" i="16" s="1"/>
  <c r="L30" i="4"/>
  <c r="T12" i="16" s="1"/>
  <c r="U12" i="16" s="1"/>
  <c r="K30" i="4"/>
  <c r="R12" i="16" s="1"/>
  <c r="S12" i="16" s="1"/>
  <c r="J30" i="4"/>
  <c r="P12" i="16" s="1"/>
  <c r="Q12" i="16" s="1"/>
  <c r="I30" i="4"/>
  <c r="N12" i="16" s="1"/>
  <c r="O12" i="16" s="1"/>
  <c r="H30" i="4"/>
  <c r="L12" i="16" s="1"/>
  <c r="M12" i="16" s="1"/>
  <c r="G30" i="4"/>
  <c r="J12" i="16" s="1"/>
  <c r="K12" i="16" s="1"/>
  <c r="F30" i="4"/>
  <c r="H12" i="16" s="1"/>
  <c r="I12" i="16" s="1"/>
  <c r="E30" i="4"/>
  <c r="F12" i="16" s="1"/>
  <c r="G12" i="16" s="1"/>
  <c r="O26" i="4"/>
  <c r="Z11" i="16" s="1"/>
  <c r="AA11" i="16" s="1"/>
  <c r="N26" i="4"/>
  <c r="X11" i="16" s="1"/>
  <c r="Y11" i="16" s="1"/>
  <c r="M26" i="4"/>
  <c r="V11" i="16" s="1"/>
  <c r="W11" i="16" s="1"/>
  <c r="L26" i="4"/>
  <c r="T11" i="16" s="1"/>
  <c r="U11" i="16" s="1"/>
  <c r="K26" i="4"/>
  <c r="R11" i="16" s="1"/>
  <c r="S11" i="16" s="1"/>
  <c r="J26" i="4"/>
  <c r="P11" i="16" s="1"/>
  <c r="Q11" i="16" s="1"/>
  <c r="I26" i="4"/>
  <c r="N11" i="16" s="1"/>
  <c r="O11" i="16" s="1"/>
  <c r="H26" i="4"/>
  <c r="L11" i="16" s="1"/>
  <c r="M11" i="16" s="1"/>
  <c r="G26" i="4"/>
  <c r="J11" i="16" s="1"/>
  <c r="K11" i="16" s="1"/>
  <c r="F26" i="4"/>
  <c r="H11" i="16" s="1"/>
  <c r="I11" i="16" s="1"/>
  <c r="E26" i="4"/>
  <c r="F11" i="16" s="1"/>
  <c r="O22" i="4"/>
  <c r="Z10" i="16" s="1"/>
  <c r="AA10" i="16" s="1"/>
  <c r="N22" i="4"/>
  <c r="X10" i="16" s="1"/>
  <c r="Y10" i="16" s="1"/>
  <c r="M22" i="4"/>
  <c r="V10" i="16" s="1"/>
  <c r="W10" i="16" s="1"/>
  <c r="L22" i="4"/>
  <c r="T10" i="16" s="1"/>
  <c r="U10" i="16" s="1"/>
  <c r="K22" i="4"/>
  <c r="R10" i="16" s="1"/>
  <c r="S10" i="16" s="1"/>
  <c r="J22" i="4"/>
  <c r="P10" i="16" s="1"/>
  <c r="Q10" i="16" s="1"/>
  <c r="I22" i="4"/>
  <c r="N10" i="16" s="1"/>
  <c r="O10" i="16" s="1"/>
  <c r="H22" i="4"/>
  <c r="L10" i="16" s="1"/>
  <c r="M10" i="16" s="1"/>
  <c r="G22" i="4"/>
  <c r="J10" i="16" s="1"/>
  <c r="K10" i="16" s="1"/>
  <c r="F22" i="4"/>
  <c r="H10" i="16" s="1"/>
  <c r="I10" i="16" s="1"/>
  <c r="E22" i="4"/>
  <c r="F10" i="16" s="1"/>
  <c r="G10" i="16" s="1"/>
  <c r="O18" i="4"/>
  <c r="Z9" i="16" s="1"/>
  <c r="N18" i="4"/>
  <c r="X9" i="16" s="1"/>
  <c r="Y9" i="16" s="1"/>
  <c r="M18" i="4"/>
  <c r="V9" i="16" s="1"/>
  <c r="W9" i="16" s="1"/>
  <c r="L18" i="4"/>
  <c r="T9" i="16" s="1"/>
  <c r="U9" i="16" s="1"/>
  <c r="K18" i="4"/>
  <c r="R9" i="16" s="1"/>
  <c r="J18" i="4"/>
  <c r="P9" i="16" s="1"/>
  <c r="Q9" i="16" s="1"/>
  <c r="I18" i="4"/>
  <c r="N9" i="16" s="1"/>
  <c r="O9" i="16" s="1"/>
  <c r="H18" i="4"/>
  <c r="L9" i="16" s="1"/>
  <c r="M9" i="16" s="1"/>
  <c r="G18" i="4"/>
  <c r="J9" i="16" s="1"/>
  <c r="F18" i="4"/>
  <c r="H9" i="16" s="1"/>
  <c r="I9" i="16" s="1"/>
  <c r="E18" i="4"/>
  <c r="F9" i="16" s="1"/>
  <c r="G9" i="16" s="1"/>
  <c r="O14" i="4"/>
  <c r="Z8" i="16" s="1"/>
  <c r="AA8" i="16" s="1"/>
  <c r="N14" i="4"/>
  <c r="X8" i="16" s="1"/>
  <c r="Y8" i="16" s="1"/>
  <c r="M14" i="4"/>
  <c r="V8" i="16" s="1"/>
  <c r="W8" i="16" s="1"/>
  <c r="L14" i="4"/>
  <c r="T8" i="16" s="1"/>
  <c r="U8" i="16" s="1"/>
  <c r="K14" i="4"/>
  <c r="R8" i="16" s="1"/>
  <c r="S8" i="16" s="1"/>
  <c r="J14" i="4"/>
  <c r="P8" i="16" s="1"/>
  <c r="Q8" i="16" s="1"/>
  <c r="I14" i="4"/>
  <c r="N8" i="16" s="1"/>
  <c r="O8" i="16" s="1"/>
  <c r="H14" i="4"/>
  <c r="L8" i="16" s="1"/>
  <c r="M8" i="16" s="1"/>
  <c r="G14" i="4"/>
  <c r="J8" i="16" s="1"/>
  <c r="K8" i="16" s="1"/>
  <c r="F14" i="4"/>
  <c r="H8" i="16" s="1"/>
  <c r="I8" i="16" s="1"/>
  <c r="E14" i="4"/>
  <c r="F8" i="16" s="1"/>
  <c r="G8" i="16" s="1"/>
  <c r="O10" i="4"/>
  <c r="Z7" i="16" s="1"/>
  <c r="AA7" i="16" s="1"/>
  <c r="N10" i="4"/>
  <c r="X7" i="16" s="1"/>
  <c r="Y7" i="16" s="1"/>
  <c r="M10" i="4"/>
  <c r="V7" i="16" s="1"/>
  <c r="L10" i="4"/>
  <c r="T7" i="16" s="1"/>
  <c r="U7" i="16" s="1"/>
  <c r="K10" i="4"/>
  <c r="R7" i="16" s="1"/>
  <c r="S7" i="16" s="1"/>
  <c r="J10" i="4"/>
  <c r="P7" i="16" s="1"/>
  <c r="Q7" i="16" s="1"/>
  <c r="I10" i="4"/>
  <c r="N7" i="16" s="1"/>
  <c r="H10" i="4"/>
  <c r="L7" i="16" s="1"/>
  <c r="M7" i="16" s="1"/>
  <c r="G10" i="4"/>
  <c r="J7" i="16" s="1"/>
  <c r="K7" i="16" s="1"/>
  <c r="F10" i="4"/>
  <c r="H7" i="16" s="1"/>
  <c r="I7" i="16" s="1"/>
  <c r="E10" i="4"/>
  <c r="F7" i="16" s="1"/>
  <c r="O6" i="4"/>
  <c r="N6" i="4"/>
  <c r="N166" i="4" s="1"/>
  <c r="N172" i="4" s="1"/>
  <c r="M6" i="4"/>
  <c r="L6" i="4"/>
  <c r="K6" i="4"/>
  <c r="R6" i="16" s="1"/>
  <c r="S6" i="16" s="1"/>
  <c r="J6" i="4"/>
  <c r="I6" i="4"/>
  <c r="H6" i="4"/>
  <c r="G6" i="4"/>
  <c r="F6" i="4"/>
  <c r="E6" i="4"/>
  <c r="J166" i="4" l="1"/>
  <c r="J172" i="4" s="1"/>
  <c r="D20" i="30"/>
  <c r="C22" i="30" s="1"/>
  <c r="F9" i="30"/>
  <c r="H9" i="30" s="1"/>
  <c r="C20" i="30"/>
  <c r="F8" i="30"/>
  <c r="H8" i="30" s="1"/>
  <c r="E20" i="30"/>
  <c r="D22" i="30" s="1"/>
  <c r="O166" i="4"/>
  <c r="O172" i="4" s="1"/>
  <c r="V6" i="16"/>
  <c r="W6" i="16" s="1"/>
  <c r="M166" i="4"/>
  <c r="M172" i="4" s="1"/>
  <c r="T6" i="16"/>
  <c r="T46" i="16" s="1"/>
  <c r="L166" i="4"/>
  <c r="L172" i="4" s="1"/>
  <c r="K166" i="4"/>
  <c r="K172" i="4" s="1"/>
  <c r="N6" i="16"/>
  <c r="O6" i="16" s="1"/>
  <c r="I166" i="4"/>
  <c r="I172" i="4" s="1"/>
  <c r="L6" i="16"/>
  <c r="H166" i="4"/>
  <c r="H172" i="4" s="1"/>
  <c r="G166" i="4"/>
  <c r="G172" i="4" s="1"/>
  <c r="F166" i="4"/>
  <c r="F172" i="4" s="1"/>
  <c r="E166" i="17"/>
  <c r="E172" i="17" s="1"/>
  <c r="I166" i="17"/>
  <c r="I172" i="17" s="1"/>
  <c r="M166" i="17"/>
  <c r="M172" i="17" s="1"/>
  <c r="Q166" i="17"/>
  <c r="Q172" i="17" s="1"/>
  <c r="U166" i="17"/>
  <c r="U172" i="17" s="1"/>
  <c r="Y166" i="17"/>
  <c r="Y172" i="17" s="1"/>
  <c r="AC166" i="17"/>
  <c r="AC172" i="17" s="1"/>
  <c r="AG166" i="17"/>
  <c r="AG172" i="17" s="1"/>
  <c r="G167" i="17"/>
  <c r="G173" i="17" s="1"/>
  <c r="K167" i="17"/>
  <c r="K173" i="17" s="1"/>
  <c r="O167" i="17"/>
  <c r="O173" i="17" s="1"/>
  <c r="S167" i="17"/>
  <c r="S173" i="17" s="1"/>
  <c r="W167" i="17"/>
  <c r="W173" i="17" s="1"/>
  <c r="AA167" i="17"/>
  <c r="AA173" i="17" s="1"/>
  <c r="AE167" i="17"/>
  <c r="AE173" i="17" s="1"/>
  <c r="E168" i="17"/>
  <c r="E174" i="17" s="1"/>
  <c r="I168" i="17"/>
  <c r="I174" i="17" s="1"/>
  <c r="M168" i="17"/>
  <c r="M174" i="17" s="1"/>
  <c r="Q168" i="17"/>
  <c r="Q174" i="17" s="1"/>
  <c r="U168" i="17"/>
  <c r="U174" i="17" s="1"/>
  <c r="Y168" i="17"/>
  <c r="Y174" i="17" s="1"/>
  <c r="AC168" i="17"/>
  <c r="AC174" i="17" s="1"/>
  <c r="AG168" i="17"/>
  <c r="AG174" i="17" s="1"/>
  <c r="F6" i="16"/>
  <c r="G6" i="16" s="1"/>
  <c r="E166" i="4"/>
  <c r="E172" i="4" s="1"/>
  <c r="H166" i="17"/>
  <c r="H172" i="17" s="1"/>
  <c r="L166" i="17"/>
  <c r="L172" i="17" s="1"/>
  <c r="P166" i="17"/>
  <c r="P172" i="17" s="1"/>
  <c r="T166" i="17"/>
  <c r="T172" i="17" s="1"/>
  <c r="X166" i="17"/>
  <c r="X172" i="17" s="1"/>
  <c r="AB166" i="17"/>
  <c r="AB172" i="17" s="1"/>
  <c r="AF166" i="17"/>
  <c r="AF172" i="17" s="1"/>
  <c r="F167" i="17"/>
  <c r="F173" i="17" s="1"/>
  <c r="J167" i="17"/>
  <c r="J173" i="17" s="1"/>
  <c r="N167" i="17"/>
  <c r="N173" i="17" s="1"/>
  <c r="R167" i="17"/>
  <c r="R173" i="17" s="1"/>
  <c r="V167" i="17"/>
  <c r="V173" i="17" s="1"/>
  <c r="Z167" i="17"/>
  <c r="Z173" i="17" s="1"/>
  <c r="AD167" i="17"/>
  <c r="AD173" i="17" s="1"/>
  <c r="AH167" i="17"/>
  <c r="AH173" i="17" s="1"/>
  <c r="H168" i="17"/>
  <c r="H174" i="17" s="1"/>
  <c r="L168" i="17"/>
  <c r="L174" i="17" s="1"/>
  <c r="P168" i="17"/>
  <c r="P174" i="17" s="1"/>
  <c r="T168" i="17"/>
  <c r="T174" i="17" s="1"/>
  <c r="X168" i="17"/>
  <c r="X174" i="17" s="1"/>
  <c r="AB168" i="17"/>
  <c r="AB174" i="17" s="1"/>
  <c r="AF168" i="17"/>
  <c r="AF174" i="17" s="1"/>
  <c r="F166" i="17"/>
  <c r="F172" i="17" s="1"/>
  <c r="J166" i="17"/>
  <c r="J172" i="17" s="1"/>
  <c r="N166" i="17"/>
  <c r="N172" i="17" s="1"/>
  <c r="R166" i="17"/>
  <c r="R172" i="17" s="1"/>
  <c r="V166" i="17"/>
  <c r="V172" i="17" s="1"/>
  <c r="Z166" i="17"/>
  <c r="Z172" i="17" s="1"/>
  <c r="AD166" i="17"/>
  <c r="AD172" i="17" s="1"/>
  <c r="AH166" i="17"/>
  <c r="AH172" i="17" s="1"/>
  <c r="H167" i="17"/>
  <c r="H173" i="17" s="1"/>
  <c r="L167" i="17"/>
  <c r="L173" i="17" s="1"/>
  <c r="P167" i="17"/>
  <c r="P173" i="17" s="1"/>
  <c r="T167" i="17"/>
  <c r="T173" i="17" s="1"/>
  <c r="X167" i="17"/>
  <c r="X173" i="17" s="1"/>
  <c r="AB167" i="17"/>
  <c r="AB173" i="17" s="1"/>
  <c r="AF167" i="17"/>
  <c r="AF173" i="17" s="1"/>
  <c r="F168" i="17"/>
  <c r="F174" i="17" s="1"/>
  <c r="J168" i="17"/>
  <c r="J174" i="17" s="1"/>
  <c r="N168" i="17"/>
  <c r="N174" i="17" s="1"/>
  <c r="R168" i="17"/>
  <c r="R174" i="17" s="1"/>
  <c r="V168" i="17"/>
  <c r="V174" i="17" s="1"/>
  <c r="Z168" i="17"/>
  <c r="Z174" i="17" s="1"/>
  <c r="AD168" i="17"/>
  <c r="AD174" i="17" s="1"/>
  <c r="AH168" i="17"/>
  <c r="AH174" i="17" s="1"/>
  <c r="G166" i="17"/>
  <c r="G172" i="17" s="1"/>
  <c r="K166" i="17"/>
  <c r="K172" i="17" s="1"/>
  <c r="O166" i="17"/>
  <c r="O172" i="17" s="1"/>
  <c r="S166" i="17"/>
  <c r="S172" i="17" s="1"/>
  <c r="W166" i="17"/>
  <c r="W172" i="17" s="1"/>
  <c r="AA166" i="17"/>
  <c r="AA172" i="17" s="1"/>
  <c r="AE166" i="17"/>
  <c r="AE172" i="17" s="1"/>
  <c r="E167" i="17"/>
  <c r="E173" i="17" s="1"/>
  <c r="I167" i="17"/>
  <c r="I173" i="17" s="1"/>
  <c r="M167" i="17"/>
  <c r="M173" i="17" s="1"/>
  <c r="Q167" i="17"/>
  <c r="Q173" i="17" s="1"/>
  <c r="U167" i="17"/>
  <c r="U173" i="17" s="1"/>
  <c r="Y167" i="17"/>
  <c r="Y173" i="17" s="1"/>
  <c r="AC167" i="17"/>
  <c r="AC173" i="17" s="1"/>
  <c r="AG167" i="17"/>
  <c r="AG173" i="17" s="1"/>
  <c r="G168" i="17"/>
  <c r="G174" i="17" s="1"/>
  <c r="K168" i="17"/>
  <c r="K174" i="17" s="1"/>
  <c r="O168" i="17"/>
  <c r="O174" i="17" s="1"/>
  <c r="S168" i="17"/>
  <c r="S174" i="17" s="1"/>
  <c r="W168" i="17"/>
  <c r="W174" i="17" s="1"/>
  <c r="AA168" i="17"/>
  <c r="AA174" i="17" s="1"/>
  <c r="AE168" i="17"/>
  <c r="AE174" i="17" s="1"/>
  <c r="D167" i="17"/>
  <c r="D173" i="17" s="1"/>
  <c r="D166" i="17"/>
  <c r="D172" i="17" s="1"/>
  <c r="D168" i="17"/>
  <c r="D174" i="17" s="1"/>
  <c r="Z6" i="16"/>
  <c r="AA6" i="16" s="1"/>
  <c r="X6" i="16"/>
  <c r="Y6" i="16" s="1"/>
  <c r="Y46" i="16" s="1"/>
  <c r="P6" i="16"/>
  <c r="Q6" i="16" s="1"/>
  <c r="J6" i="16"/>
  <c r="K6" i="16" s="1"/>
  <c r="H6" i="16"/>
  <c r="I6" i="16" s="1"/>
  <c r="G9" i="17"/>
  <c r="K9" i="17"/>
  <c r="O9" i="17"/>
  <c r="S9" i="17"/>
  <c r="W9" i="17"/>
  <c r="E13" i="17"/>
  <c r="I13" i="17"/>
  <c r="M13" i="17"/>
  <c r="Q13" i="17"/>
  <c r="U13" i="17"/>
  <c r="Y13" i="17"/>
  <c r="AC13" i="17"/>
  <c r="AG13" i="17"/>
  <c r="G17" i="17"/>
  <c r="K17" i="17"/>
  <c r="O17" i="17"/>
  <c r="S17" i="17"/>
  <c r="W17" i="17"/>
  <c r="AA17" i="17"/>
  <c r="AE17" i="17"/>
  <c r="E21" i="17"/>
  <c r="I21" i="17"/>
  <c r="M21" i="17"/>
  <c r="Q21" i="17"/>
  <c r="U21" i="17"/>
  <c r="Y21" i="17"/>
  <c r="AC21" i="17"/>
  <c r="AG21" i="17"/>
  <c r="G25" i="17"/>
  <c r="K25" i="17"/>
  <c r="O25" i="17"/>
  <c r="S25" i="17"/>
  <c r="W25" i="17"/>
  <c r="AA25" i="17"/>
  <c r="AE25" i="17"/>
  <c r="I29" i="17"/>
  <c r="M29" i="17"/>
  <c r="Q29" i="17"/>
  <c r="U29" i="17"/>
  <c r="Y29" i="17"/>
  <c r="AC29" i="17"/>
  <c r="AG29" i="17"/>
  <c r="G33" i="17"/>
  <c r="AI56" i="17"/>
  <c r="K33" i="17"/>
  <c r="O33" i="17"/>
  <c r="S33" i="17"/>
  <c r="W33" i="17"/>
  <c r="AA33" i="17"/>
  <c r="AE33" i="17"/>
  <c r="E37" i="17"/>
  <c r="I37" i="17"/>
  <c r="M37" i="17"/>
  <c r="Q37" i="17"/>
  <c r="U37" i="17"/>
  <c r="Y37" i="17"/>
  <c r="AC37" i="17"/>
  <c r="AG37" i="17"/>
  <c r="G41" i="17"/>
  <c r="K41" i="17"/>
  <c r="O41" i="17"/>
  <c r="S41" i="17"/>
  <c r="W41" i="17"/>
  <c r="AA41" i="17"/>
  <c r="AE41" i="17"/>
  <c r="AG77" i="17"/>
  <c r="AI55" i="17"/>
  <c r="AI87" i="17"/>
  <c r="AI92" i="17"/>
  <c r="AI119" i="17"/>
  <c r="AI124" i="17"/>
  <c r="E89" i="17"/>
  <c r="I89" i="17"/>
  <c r="M89" i="17"/>
  <c r="Q89" i="17"/>
  <c r="U89" i="17"/>
  <c r="Y89" i="17"/>
  <c r="AC89" i="17"/>
  <c r="AG89" i="17"/>
  <c r="G93" i="17"/>
  <c r="K93" i="17"/>
  <c r="O93" i="17"/>
  <c r="S93" i="17"/>
  <c r="W93" i="17"/>
  <c r="AE93" i="17"/>
  <c r="G101" i="17"/>
  <c r="K101" i="17"/>
  <c r="O101" i="17"/>
  <c r="S101" i="17"/>
  <c r="W101" i="17"/>
  <c r="AA101" i="17"/>
  <c r="AE101" i="17"/>
  <c r="G109" i="17"/>
  <c r="K109" i="17"/>
  <c r="O109" i="17"/>
  <c r="S109" i="17"/>
  <c r="W109" i="17"/>
  <c r="AA109" i="17"/>
  <c r="AI68" i="17"/>
  <c r="AI74" i="17"/>
  <c r="AI90" i="17"/>
  <c r="AI100" i="17"/>
  <c r="F25" i="17"/>
  <c r="J25" i="17"/>
  <c r="N25" i="17"/>
  <c r="R25" i="17"/>
  <c r="V25" i="17"/>
  <c r="Z25" i="17"/>
  <c r="AD25" i="17"/>
  <c r="AH25" i="17"/>
  <c r="AH41" i="17"/>
  <c r="AH57" i="17"/>
  <c r="F73" i="17"/>
  <c r="J73" i="17"/>
  <c r="N73" i="17"/>
  <c r="R73" i="17"/>
  <c r="V73" i="17"/>
  <c r="Z73" i="17"/>
  <c r="AD73" i="17"/>
  <c r="AH73" i="17"/>
  <c r="Z17" i="17"/>
  <c r="F29" i="17"/>
  <c r="J29" i="17"/>
  <c r="N29" i="17"/>
  <c r="R29" i="17"/>
  <c r="V29" i="17"/>
  <c r="Z29" i="17"/>
  <c r="AD29" i="17"/>
  <c r="AH29" i="17"/>
  <c r="H33" i="17"/>
  <c r="L33" i="17"/>
  <c r="P33" i="17"/>
  <c r="T33" i="17"/>
  <c r="X33" i="17"/>
  <c r="AB33" i="17"/>
  <c r="AF33" i="17"/>
  <c r="F45" i="17"/>
  <c r="J45" i="17"/>
  <c r="N45" i="17"/>
  <c r="R45" i="17"/>
  <c r="V45" i="17"/>
  <c r="Z45" i="17"/>
  <c r="AD45" i="17"/>
  <c r="AH45" i="17"/>
  <c r="H49" i="17"/>
  <c r="L49" i="17"/>
  <c r="P49" i="17"/>
  <c r="T49" i="17"/>
  <c r="X49" i="17"/>
  <c r="AB49" i="17"/>
  <c r="AF49" i="17"/>
  <c r="F53" i="17"/>
  <c r="J53" i="17"/>
  <c r="N53" i="17"/>
  <c r="R53" i="17"/>
  <c r="V53" i="17"/>
  <c r="Z53" i="17"/>
  <c r="AD53" i="17"/>
  <c r="AH53" i="17"/>
  <c r="H57" i="17"/>
  <c r="L57" i="17"/>
  <c r="P57" i="17"/>
  <c r="T57" i="17"/>
  <c r="X57" i="17"/>
  <c r="AB57" i="17"/>
  <c r="AF57" i="17"/>
  <c r="F61" i="17"/>
  <c r="J61" i="17"/>
  <c r="N61" i="17"/>
  <c r="R61" i="17"/>
  <c r="V61" i="17"/>
  <c r="Z61" i="17"/>
  <c r="AD61" i="17"/>
  <c r="AH61" i="17"/>
  <c r="H65" i="17"/>
  <c r="L65" i="17"/>
  <c r="P65" i="17"/>
  <c r="T65" i="17"/>
  <c r="AH69" i="17"/>
  <c r="J77" i="17"/>
  <c r="R77" i="17"/>
  <c r="Z77" i="17"/>
  <c r="I85" i="17"/>
  <c r="Q85" i="17"/>
  <c r="Y85" i="17"/>
  <c r="AI88" i="17"/>
  <c r="AI110" i="17"/>
  <c r="AI126" i="17"/>
  <c r="Q33" i="17"/>
  <c r="Q41" i="17"/>
  <c r="I49" i="17"/>
  <c r="Q49" i="17"/>
  <c r="Y49" i="17"/>
  <c r="Q57" i="17"/>
  <c r="I65" i="17"/>
  <c r="Q65" i="17"/>
  <c r="AC65" i="17"/>
  <c r="E73" i="17"/>
  <c r="I73" i="17"/>
  <c r="M73" i="17"/>
  <c r="Q73" i="17"/>
  <c r="U73" i="17"/>
  <c r="Y73" i="17"/>
  <c r="AC73" i="17"/>
  <c r="AG73" i="17"/>
  <c r="G77" i="17"/>
  <c r="K77" i="17"/>
  <c r="O77" i="17"/>
  <c r="S77" i="17"/>
  <c r="W77" i="17"/>
  <c r="AA77" i="17"/>
  <c r="AE77" i="17"/>
  <c r="D29" i="17"/>
  <c r="D45" i="17"/>
  <c r="D61" i="17"/>
  <c r="D77" i="17"/>
  <c r="D93" i="17"/>
  <c r="D125" i="17"/>
  <c r="AI36" i="17"/>
  <c r="E53" i="17"/>
  <c r="I53" i="17"/>
  <c r="M53" i="17"/>
  <c r="Q53" i="17"/>
  <c r="U53" i="17"/>
  <c r="Y53" i="17"/>
  <c r="AC53" i="17"/>
  <c r="AG53" i="17"/>
  <c r="G57" i="17"/>
  <c r="K57" i="17"/>
  <c r="O57" i="17"/>
  <c r="S57" i="17"/>
  <c r="W57" i="17"/>
  <c r="AA57" i="17"/>
  <c r="AE57" i="17"/>
  <c r="I69" i="17"/>
  <c r="Q69" i="17"/>
  <c r="Y69" i="17"/>
  <c r="F81" i="17"/>
  <c r="J81" i="17"/>
  <c r="N81" i="17"/>
  <c r="R81" i="17"/>
  <c r="V81" i="17"/>
  <c r="Z81" i="17"/>
  <c r="AD81" i="17"/>
  <c r="AH81" i="17"/>
  <c r="H85" i="17"/>
  <c r="L85" i="17"/>
  <c r="P85" i="17"/>
  <c r="T85" i="17"/>
  <c r="X85" i="17"/>
  <c r="AB85" i="17"/>
  <c r="AF85" i="17"/>
  <c r="F89" i="17"/>
  <c r="J89" i="17"/>
  <c r="N89" i="17"/>
  <c r="R89" i="17"/>
  <c r="V89" i="17"/>
  <c r="Z89" i="17"/>
  <c r="AD89" i="17"/>
  <c r="AH89" i="17"/>
  <c r="H93" i="17"/>
  <c r="L93" i="17"/>
  <c r="P93" i="17"/>
  <c r="T93" i="17"/>
  <c r="X93" i="17"/>
  <c r="AF93" i="17"/>
  <c r="AG41" i="17"/>
  <c r="D9" i="17"/>
  <c r="AI20" i="17"/>
  <c r="AI24" i="17"/>
  <c r="Q25" i="17"/>
  <c r="I33" i="17"/>
  <c r="Y33" i="17"/>
  <c r="F37" i="17"/>
  <c r="J37" i="17"/>
  <c r="N37" i="17"/>
  <c r="R37" i="17"/>
  <c r="V37" i="17"/>
  <c r="Q17" i="17"/>
  <c r="AG17" i="17"/>
  <c r="AH33" i="17"/>
  <c r="AI43" i="17"/>
  <c r="AI78" i="17"/>
  <c r="I41" i="17"/>
  <c r="Y41" i="17"/>
  <c r="E45" i="17"/>
  <c r="I45" i="17"/>
  <c r="M45" i="17"/>
  <c r="Q45" i="17"/>
  <c r="U45" i="17"/>
  <c r="Y45" i="17"/>
  <c r="AC45" i="17"/>
  <c r="AG45" i="17"/>
  <c r="G49" i="17"/>
  <c r="K49" i="17"/>
  <c r="O49" i="17"/>
  <c r="S49" i="17"/>
  <c r="W49" i="17"/>
  <c r="AA49" i="17"/>
  <c r="AE49" i="17"/>
  <c r="AG49" i="17"/>
  <c r="AI72" i="17"/>
  <c r="AI76" i="17"/>
  <c r="AI12" i="17"/>
  <c r="AH85" i="17"/>
  <c r="AI84" i="17"/>
  <c r="AD9" i="17"/>
  <c r="F17" i="17"/>
  <c r="J17" i="17"/>
  <c r="N17" i="17"/>
  <c r="R17" i="17"/>
  <c r="V17" i="17"/>
  <c r="AD17" i="17"/>
  <c r="AH17" i="17"/>
  <c r="AG33" i="17"/>
  <c r="AH49" i="17"/>
  <c r="AG57" i="17"/>
  <c r="G69" i="17"/>
  <c r="K69" i="17"/>
  <c r="O69" i="17"/>
  <c r="S69" i="17"/>
  <c r="W69" i="17"/>
  <c r="AA69" i="17"/>
  <c r="AE69" i="17"/>
  <c r="AG69" i="17"/>
  <c r="H77" i="17"/>
  <c r="L77" i="17"/>
  <c r="P77" i="17"/>
  <c r="T77" i="17"/>
  <c r="X77" i="17"/>
  <c r="AB77" i="17"/>
  <c r="AF77" i="17"/>
  <c r="AH77" i="17"/>
  <c r="Z37" i="17"/>
  <c r="AD37" i="17"/>
  <c r="AH37" i="17"/>
  <c r="L41" i="17"/>
  <c r="P41" i="17"/>
  <c r="T41" i="17"/>
  <c r="X41" i="17"/>
  <c r="AB41" i="17"/>
  <c r="AF41" i="17"/>
  <c r="I57" i="17"/>
  <c r="Y57" i="17"/>
  <c r="E61" i="17"/>
  <c r="I61" i="17"/>
  <c r="M61" i="17"/>
  <c r="Q61" i="17"/>
  <c r="U61" i="17"/>
  <c r="Y61" i="17"/>
  <c r="AC61" i="17"/>
  <c r="AG61" i="17"/>
  <c r="G65" i="17"/>
  <c r="K65" i="17"/>
  <c r="O65" i="17"/>
  <c r="S65" i="17"/>
  <c r="H69" i="17"/>
  <c r="L69" i="17"/>
  <c r="P69" i="17"/>
  <c r="T69" i="17"/>
  <c r="X69" i="17"/>
  <c r="AB69" i="17"/>
  <c r="AF69" i="17"/>
  <c r="E81" i="17"/>
  <c r="I81" i="17"/>
  <c r="M81" i="17"/>
  <c r="Q81" i="17"/>
  <c r="U81" i="17"/>
  <c r="Y81" i="17"/>
  <c r="AC81" i="17"/>
  <c r="AG81" i="17"/>
  <c r="G85" i="17"/>
  <c r="K85" i="17"/>
  <c r="O85" i="17"/>
  <c r="S85" i="17"/>
  <c r="W85" i="17"/>
  <c r="AA85" i="17"/>
  <c r="AE85" i="17"/>
  <c r="AG85" i="17"/>
  <c r="J93" i="17"/>
  <c r="H97" i="17"/>
  <c r="L97" i="17"/>
  <c r="P97" i="17"/>
  <c r="T97" i="17"/>
  <c r="X97" i="17"/>
  <c r="AB97" i="17"/>
  <c r="AF97" i="17"/>
  <c r="H105" i="17"/>
  <c r="L105" i="17"/>
  <c r="P105" i="17"/>
  <c r="T105" i="17"/>
  <c r="X105" i="17"/>
  <c r="AB105" i="17"/>
  <c r="AF105" i="17"/>
  <c r="H113" i="17"/>
  <c r="L113" i="17"/>
  <c r="P113" i="17"/>
  <c r="T113" i="17"/>
  <c r="X113" i="17"/>
  <c r="AB113" i="17"/>
  <c r="AF113" i="17"/>
  <c r="AE109" i="17"/>
  <c r="G117" i="17"/>
  <c r="K117" i="17"/>
  <c r="O117" i="17"/>
  <c r="S117" i="17"/>
  <c r="W117" i="17"/>
  <c r="AA117" i="17"/>
  <c r="AE117" i="17"/>
  <c r="G125" i="17"/>
  <c r="K125" i="17"/>
  <c r="O125" i="17"/>
  <c r="S125" i="17"/>
  <c r="W125" i="17"/>
  <c r="AA125" i="17"/>
  <c r="AE125" i="17"/>
  <c r="G133" i="17"/>
  <c r="K133" i="17"/>
  <c r="O133" i="17"/>
  <c r="S133" i="17"/>
  <c r="W133" i="17"/>
  <c r="AA133" i="17"/>
  <c r="AE133" i="17"/>
  <c r="H121" i="17"/>
  <c r="L121" i="17"/>
  <c r="P121" i="17"/>
  <c r="T121" i="17"/>
  <c r="X121" i="17"/>
  <c r="AB121" i="17"/>
  <c r="AF121" i="17"/>
  <c r="H129" i="17"/>
  <c r="L129" i="17"/>
  <c r="P129" i="17"/>
  <c r="T129" i="17"/>
  <c r="X129" i="17"/>
  <c r="AB129" i="17"/>
  <c r="AF129" i="17"/>
  <c r="H20" i="30"/>
  <c r="F22" i="30" s="1"/>
  <c r="I22" i="30" s="1"/>
  <c r="F20" i="30"/>
  <c r="D13" i="17"/>
  <c r="AI11" i="17"/>
  <c r="D109" i="17"/>
  <c r="AI107" i="17"/>
  <c r="R33" i="17"/>
  <c r="R65" i="17"/>
  <c r="AI71" i="17"/>
  <c r="D17" i="17"/>
  <c r="D33" i="17"/>
  <c r="D49" i="17"/>
  <c r="D65" i="17"/>
  <c r="D81" i="17"/>
  <c r="D97" i="17"/>
  <c r="D113" i="17"/>
  <c r="D129" i="17"/>
  <c r="R69" i="17"/>
  <c r="R49" i="17"/>
  <c r="AI23" i="17"/>
  <c r="AI75" i="17"/>
  <c r="AI91" i="17"/>
  <c r="Q77" i="17"/>
  <c r="R85" i="17"/>
  <c r="AI14" i="17"/>
  <c r="D21" i="17"/>
  <c r="AI30" i="17"/>
  <c r="D37" i="17"/>
  <c r="AI46" i="17"/>
  <c r="D53" i="17"/>
  <c r="AI62" i="17"/>
  <c r="D69" i="17"/>
  <c r="D85" i="17"/>
  <c r="AI94" i="17"/>
  <c r="D101" i="17"/>
  <c r="D117" i="17"/>
  <c r="D133" i="17"/>
  <c r="AI7" i="17"/>
  <c r="M9" i="17"/>
  <c r="U9" i="17"/>
  <c r="AC9" i="17"/>
  <c r="AI8" i="17"/>
  <c r="I17" i="17"/>
  <c r="Y17" i="17"/>
  <c r="I25" i="17"/>
  <c r="AG25" i="17"/>
  <c r="H41" i="17"/>
  <c r="AI39" i="17"/>
  <c r="R41" i="17"/>
  <c r="R57" i="17"/>
  <c r="E17" i="17"/>
  <c r="M17" i="17"/>
  <c r="U17" i="17"/>
  <c r="AC17" i="17"/>
  <c r="E25" i="17"/>
  <c r="M25" i="17"/>
  <c r="U25" i="17"/>
  <c r="Y25" i="17"/>
  <c r="AC25" i="17"/>
  <c r="AI26" i="17"/>
  <c r="AI27" i="17"/>
  <c r="AI28" i="17"/>
  <c r="AI42" i="17"/>
  <c r="AI44" i="17"/>
  <c r="AI52" i="17"/>
  <c r="AI58" i="17"/>
  <c r="AI60" i="17"/>
  <c r="I77" i="17"/>
  <c r="Y77" i="17"/>
  <c r="I93" i="17"/>
  <c r="D25" i="17"/>
  <c r="D41" i="17"/>
  <c r="D57" i="17"/>
  <c r="AI66" i="17"/>
  <c r="D73" i="17"/>
  <c r="AI82" i="17"/>
  <c r="D89" i="17"/>
  <c r="D105" i="17"/>
  <c r="D121" i="17"/>
  <c r="H9" i="17"/>
  <c r="L9" i="17"/>
  <c r="P9" i="17"/>
  <c r="T9" i="17"/>
  <c r="X9" i="17"/>
  <c r="F13" i="17"/>
  <c r="J13" i="17"/>
  <c r="N13" i="17"/>
  <c r="R13" i="17"/>
  <c r="V13" i="17"/>
  <c r="Z13" i="17"/>
  <c r="AD13" i="17"/>
  <c r="AH13" i="17"/>
  <c r="H17" i="17"/>
  <c r="L17" i="17"/>
  <c r="P17" i="17"/>
  <c r="T17" i="17"/>
  <c r="X17" i="17"/>
  <c r="AB17" i="17"/>
  <c r="AF17" i="17"/>
  <c r="F21" i="17"/>
  <c r="J21" i="17"/>
  <c r="N21" i="17"/>
  <c r="R21" i="17"/>
  <c r="V21" i="17"/>
  <c r="Z21" i="17"/>
  <c r="AD21" i="17"/>
  <c r="AH21" i="17"/>
  <c r="H25" i="17"/>
  <c r="L25" i="17"/>
  <c r="P25" i="17"/>
  <c r="T25" i="17"/>
  <c r="X25" i="17"/>
  <c r="AB25" i="17"/>
  <c r="AF25" i="17"/>
  <c r="J33" i="17"/>
  <c r="Z33" i="17"/>
  <c r="J41" i="17"/>
  <c r="Z41" i="17"/>
  <c r="J49" i="17"/>
  <c r="Z49" i="17"/>
  <c r="J57" i="17"/>
  <c r="Z57" i="17"/>
  <c r="J65" i="17"/>
  <c r="AD65" i="17"/>
  <c r="J69" i="17"/>
  <c r="Z69" i="17"/>
  <c r="J85" i="17"/>
  <c r="Z85" i="17"/>
  <c r="F33" i="17"/>
  <c r="N33" i="17"/>
  <c r="V33" i="17"/>
  <c r="AD33" i="17"/>
  <c r="F41" i="17"/>
  <c r="N41" i="17"/>
  <c r="V41" i="17"/>
  <c r="AD41" i="17"/>
  <c r="AI40" i="17"/>
  <c r="F49" i="17"/>
  <c r="N49" i="17"/>
  <c r="V49" i="17"/>
  <c r="AD49" i="17"/>
  <c r="F57" i="17"/>
  <c r="N57" i="17"/>
  <c r="V57" i="17"/>
  <c r="AD57" i="17"/>
  <c r="F65" i="17"/>
  <c r="N65" i="17"/>
  <c r="V65" i="17"/>
  <c r="Z65" i="17"/>
  <c r="AH65" i="17"/>
  <c r="F69" i="17"/>
  <c r="N69" i="17"/>
  <c r="V69" i="17"/>
  <c r="AD69" i="17"/>
  <c r="F77" i="17"/>
  <c r="N77" i="17"/>
  <c r="V77" i="17"/>
  <c r="AD77" i="17"/>
  <c r="F85" i="17"/>
  <c r="N85" i="17"/>
  <c r="V85" i="17"/>
  <c r="AD85" i="17"/>
  <c r="F93" i="17"/>
  <c r="N93" i="17"/>
  <c r="R93" i="17"/>
  <c r="V93" i="17"/>
  <c r="Z93" i="17"/>
  <c r="AD93" i="17"/>
  <c r="AH93" i="17"/>
  <c r="AB93" i="17"/>
  <c r="AI106" i="17"/>
  <c r="AI108" i="17"/>
  <c r="AI116" i="17"/>
  <c r="AI122" i="17"/>
  <c r="AI132" i="17"/>
  <c r="E33" i="17"/>
  <c r="M33" i="17"/>
  <c r="U33" i="17"/>
  <c r="AC33" i="17"/>
  <c r="E41" i="17"/>
  <c r="M41" i="17"/>
  <c r="U41" i="17"/>
  <c r="AC41" i="17"/>
  <c r="E49" i="17"/>
  <c r="M49" i="17"/>
  <c r="U49" i="17"/>
  <c r="AC49" i="17"/>
  <c r="E57" i="17"/>
  <c r="M57" i="17"/>
  <c r="U57" i="17"/>
  <c r="AC57" i="17"/>
  <c r="E65" i="17"/>
  <c r="M65" i="17"/>
  <c r="U65" i="17"/>
  <c r="Y65" i="17"/>
  <c r="AG65" i="17"/>
  <c r="E69" i="17"/>
  <c r="M69" i="17"/>
  <c r="U69" i="17"/>
  <c r="AC69" i="17"/>
  <c r="E77" i="17"/>
  <c r="M77" i="17"/>
  <c r="U77" i="17"/>
  <c r="AC77" i="17"/>
  <c r="E85" i="17"/>
  <c r="M85" i="17"/>
  <c r="U85" i="17"/>
  <c r="AC85" i="17"/>
  <c r="E93" i="17"/>
  <c r="M93" i="17"/>
  <c r="Q93" i="17"/>
  <c r="U93" i="17"/>
  <c r="Y93" i="17"/>
  <c r="AC93" i="17"/>
  <c r="AG93" i="17"/>
  <c r="AA93" i="17"/>
  <c r="H101" i="17"/>
  <c r="L101" i="17"/>
  <c r="P101" i="17"/>
  <c r="T101" i="17"/>
  <c r="X101" i="17"/>
  <c r="AB101" i="17"/>
  <c r="AF101" i="17"/>
  <c r="H109" i="17"/>
  <c r="L109" i="17"/>
  <c r="P109" i="17"/>
  <c r="T109" i="17"/>
  <c r="X109" i="17"/>
  <c r="AB109" i="17"/>
  <c r="AF109" i="17"/>
  <c r="H117" i="17"/>
  <c r="L117" i="17"/>
  <c r="P117" i="17"/>
  <c r="T117" i="17"/>
  <c r="X117" i="17"/>
  <c r="AB117" i="17"/>
  <c r="AF117" i="17"/>
  <c r="H125" i="17"/>
  <c r="L125" i="17"/>
  <c r="P125" i="17"/>
  <c r="T125" i="17"/>
  <c r="X125" i="17"/>
  <c r="AB125" i="17"/>
  <c r="AF125" i="17"/>
  <c r="H133" i="17"/>
  <c r="L133" i="17"/>
  <c r="P133" i="17"/>
  <c r="T133" i="17"/>
  <c r="X133" i="17"/>
  <c r="AB133" i="17"/>
  <c r="AF133" i="17"/>
  <c r="G97" i="17"/>
  <c r="K97" i="17"/>
  <c r="O97" i="17"/>
  <c r="W97" i="17"/>
  <c r="AA97" i="17"/>
  <c r="AE97" i="17"/>
  <c r="G105" i="17"/>
  <c r="K105" i="17"/>
  <c r="O105" i="17"/>
  <c r="S105" i="17"/>
  <c r="W105" i="17"/>
  <c r="AA105" i="17"/>
  <c r="AE105" i="17"/>
  <c r="AI104" i="17"/>
  <c r="G113" i="17"/>
  <c r="K113" i="17"/>
  <c r="O113" i="17"/>
  <c r="S113" i="17"/>
  <c r="W113" i="17"/>
  <c r="AA113" i="17"/>
  <c r="AE113" i="17"/>
  <c r="AI112" i="17"/>
  <c r="G121" i="17"/>
  <c r="K121" i="17"/>
  <c r="O121" i="17"/>
  <c r="S121" i="17"/>
  <c r="W121" i="17"/>
  <c r="AA121" i="17"/>
  <c r="AE121" i="17"/>
  <c r="AI120" i="17"/>
  <c r="G129" i="17"/>
  <c r="K129" i="17"/>
  <c r="O129" i="17"/>
  <c r="S129" i="17"/>
  <c r="W129" i="17"/>
  <c r="AA129" i="17"/>
  <c r="AE129" i="17"/>
  <c r="AI128" i="17"/>
  <c r="E9" i="17"/>
  <c r="Q9" i="17"/>
  <c r="E29" i="17"/>
  <c r="AI6" i="17"/>
  <c r="F9" i="17"/>
  <c r="J9" i="17"/>
  <c r="N9" i="17"/>
  <c r="R9" i="17"/>
  <c r="V9" i="17"/>
  <c r="Z9" i="17"/>
  <c r="AH9" i="17"/>
  <c r="AI59" i="17"/>
  <c r="AI16" i="17"/>
  <c r="AI22" i="17"/>
  <c r="AI32" i="17"/>
  <c r="AI38" i="17"/>
  <c r="AI48" i="17"/>
  <c r="AI54" i="17"/>
  <c r="AI64" i="17"/>
  <c r="AI70" i="17"/>
  <c r="AI80" i="17"/>
  <c r="AI86" i="17"/>
  <c r="AI96" i="17"/>
  <c r="AI102" i="17"/>
  <c r="AI118" i="17"/>
  <c r="AA9" i="17"/>
  <c r="AE9" i="17"/>
  <c r="G13" i="17"/>
  <c r="K13" i="17"/>
  <c r="O13" i="17"/>
  <c r="S13" i="17"/>
  <c r="W13" i="17"/>
  <c r="AA13" i="17"/>
  <c r="AE13" i="17"/>
  <c r="G21" i="17"/>
  <c r="K21" i="17"/>
  <c r="O21" i="17"/>
  <c r="S21" i="17"/>
  <c r="W21" i="17"/>
  <c r="AA21" i="17"/>
  <c r="AE21" i="17"/>
  <c r="G29" i="17"/>
  <c r="K29" i="17"/>
  <c r="O29" i="17"/>
  <c r="S29" i="17"/>
  <c r="W29" i="17"/>
  <c r="AA29" i="17"/>
  <c r="AE29" i="17"/>
  <c r="G37" i="17"/>
  <c r="K37" i="17"/>
  <c r="O37" i="17"/>
  <c r="S37" i="17"/>
  <c r="W37" i="17"/>
  <c r="AA37" i="17"/>
  <c r="AE37" i="17"/>
  <c r="G45" i="17"/>
  <c r="K45" i="17"/>
  <c r="O45" i="17"/>
  <c r="S45" i="17"/>
  <c r="W45" i="17"/>
  <c r="AA45" i="17"/>
  <c r="AE45" i="17"/>
  <c r="G53" i="17"/>
  <c r="K53" i="17"/>
  <c r="O53" i="17"/>
  <c r="S53" i="17"/>
  <c r="W53" i="17"/>
  <c r="AA53" i="17"/>
  <c r="AE53" i="17"/>
  <c r="G61" i="17"/>
  <c r="K61" i="17"/>
  <c r="O61" i="17"/>
  <c r="S61" i="17"/>
  <c r="W61" i="17"/>
  <c r="AA61" i="17"/>
  <c r="AE61" i="17"/>
  <c r="S97" i="17"/>
  <c r="I9" i="17"/>
  <c r="Y9" i="17"/>
  <c r="AG9" i="17"/>
  <c r="AI103" i="17"/>
  <c r="AI10" i="17"/>
  <c r="AI123" i="17"/>
  <c r="AI18" i="17"/>
  <c r="AI34" i="17"/>
  <c r="AI50" i="17"/>
  <c r="AI98" i="17"/>
  <c r="AI114" i="17"/>
  <c r="AI130" i="17"/>
  <c r="AB9" i="17"/>
  <c r="AF9" i="17"/>
  <c r="H13" i="17"/>
  <c r="L13" i="17"/>
  <c r="P13" i="17"/>
  <c r="T13" i="17"/>
  <c r="X13" i="17"/>
  <c r="AB13" i="17"/>
  <c r="AF13" i="17"/>
  <c r="H21" i="17"/>
  <c r="L21" i="17"/>
  <c r="P21" i="17"/>
  <c r="T21" i="17"/>
  <c r="X21" i="17"/>
  <c r="AB21" i="17"/>
  <c r="AF21" i="17"/>
  <c r="H29" i="17"/>
  <c r="L29" i="17"/>
  <c r="P29" i="17"/>
  <c r="T29" i="17"/>
  <c r="X29" i="17"/>
  <c r="AB29" i="17"/>
  <c r="AF29" i="17"/>
  <c r="H37" i="17"/>
  <c r="L37" i="17"/>
  <c r="P37" i="17"/>
  <c r="T37" i="17"/>
  <c r="X37" i="17"/>
  <c r="AB37" i="17"/>
  <c r="AF37" i="17"/>
  <c r="H45" i="17"/>
  <c r="L45" i="17"/>
  <c r="P45" i="17"/>
  <c r="T45" i="17"/>
  <c r="X45" i="17"/>
  <c r="AB45" i="17"/>
  <c r="AF45" i="17"/>
  <c r="H53" i="17"/>
  <c r="L53" i="17"/>
  <c r="P53" i="17"/>
  <c r="T53" i="17"/>
  <c r="X53" i="17"/>
  <c r="AB53" i="17"/>
  <c r="AF53" i="17"/>
  <c r="H61" i="17"/>
  <c r="L61" i="17"/>
  <c r="P61" i="17"/>
  <c r="T61" i="17"/>
  <c r="X61" i="17"/>
  <c r="AB61" i="17"/>
  <c r="AF61" i="17"/>
  <c r="W65" i="17"/>
  <c r="AA65" i="17"/>
  <c r="AE65" i="17"/>
  <c r="G73" i="17"/>
  <c r="K73" i="17"/>
  <c r="O73" i="17"/>
  <c r="S73" i="17"/>
  <c r="W73" i="17"/>
  <c r="AA73" i="17"/>
  <c r="AE73" i="17"/>
  <c r="G81" i="17"/>
  <c r="K81" i="17"/>
  <c r="O81" i="17"/>
  <c r="S81" i="17"/>
  <c r="W81" i="17"/>
  <c r="AA81" i="17"/>
  <c r="AE81" i="17"/>
  <c r="G89" i="17"/>
  <c r="K89" i="17"/>
  <c r="O89" i="17"/>
  <c r="S89" i="17"/>
  <c r="W89" i="17"/>
  <c r="AA89" i="17"/>
  <c r="AE89" i="17"/>
  <c r="X65" i="17"/>
  <c r="AB65" i="17"/>
  <c r="AF65" i="17"/>
  <c r="H73" i="17"/>
  <c r="L73" i="17"/>
  <c r="P73" i="17"/>
  <c r="T73" i="17"/>
  <c r="X73" i="17"/>
  <c r="AB73" i="17"/>
  <c r="AF73" i="17"/>
  <c r="H81" i="17"/>
  <c r="L81" i="17"/>
  <c r="P81" i="17"/>
  <c r="T81" i="17"/>
  <c r="X81" i="17"/>
  <c r="AB81" i="17"/>
  <c r="AF81" i="17"/>
  <c r="H89" i="17"/>
  <c r="L89" i="17"/>
  <c r="P89" i="17"/>
  <c r="T89" i="17"/>
  <c r="X89" i="17"/>
  <c r="AB89" i="17"/>
  <c r="AF89" i="17"/>
  <c r="E97" i="17"/>
  <c r="I97" i="17"/>
  <c r="M97" i="17"/>
  <c r="Q97" i="17"/>
  <c r="U97" i="17"/>
  <c r="Y97" i="17"/>
  <c r="AC97" i="17"/>
  <c r="AG97" i="17"/>
  <c r="E101" i="17"/>
  <c r="I101" i="17"/>
  <c r="M101" i="17"/>
  <c r="Q101" i="17"/>
  <c r="U101" i="17"/>
  <c r="Y101" i="17"/>
  <c r="AC101" i="17"/>
  <c r="AG101" i="17"/>
  <c r="E105" i="17"/>
  <c r="I105" i="17"/>
  <c r="M105" i="17"/>
  <c r="Q105" i="17"/>
  <c r="U105" i="17"/>
  <c r="Y105" i="17"/>
  <c r="AC105" i="17"/>
  <c r="AG105" i="17"/>
  <c r="E109" i="17"/>
  <c r="I109" i="17"/>
  <c r="M109" i="17"/>
  <c r="Q109" i="17"/>
  <c r="U109" i="17"/>
  <c r="Y109" i="17"/>
  <c r="AC109" i="17"/>
  <c r="AG109" i="17"/>
  <c r="E113" i="17"/>
  <c r="I113" i="17"/>
  <c r="M113" i="17"/>
  <c r="Q113" i="17"/>
  <c r="U113" i="17"/>
  <c r="Y113" i="17"/>
  <c r="AC113" i="17"/>
  <c r="AG113" i="17"/>
  <c r="E117" i="17"/>
  <c r="I117" i="17"/>
  <c r="M117" i="17"/>
  <c r="Q117" i="17"/>
  <c r="U117" i="17"/>
  <c r="Y117" i="17"/>
  <c r="AC117" i="17"/>
  <c r="AG117" i="17"/>
  <c r="E121" i="17"/>
  <c r="I121" i="17"/>
  <c r="M121" i="17"/>
  <c r="Q121" i="17"/>
  <c r="U121" i="17"/>
  <c r="Y121" i="17"/>
  <c r="AC121" i="17"/>
  <c r="AG121" i="17"/>
  <c r="E125" i="17"/>
  <c r="I125" i="17"/>
  <c r="M125" i="17"/>
  <c r="Q125" i="17"/>
  <c r="U125" i="17"/>
  <c r="Y125" i="17"/>
  <c r="AC125" i="17"/>
  <c r="AG125" i="17"/>
  <c r="E129" i="17"/>
  <c r="I129" i="17"/>
  <c r="M129" i="17"/>
  <c r="Q129" i="17"/>
  <c r="U129" i="17"/>
  <c r="Y129" i="17"/>
  <c r="AC129" i="17"/>
  <c r="AG129" i="17"/>
  <c r="E133" i="17"/>
  <c r="I133" i="17"/>
  <c r="M133" i="17"/>
  <c r="Q133" i="17"/>
  <c r="U133" i="17"/>
  <c r="Y133" i="17"/>
  <c r="AC133" i="17"/>
  <c r="AG133" i="17"/>
  <c r="F97" i="17"/>
  <c r="J97" i="17"/>
  <c r="N97" i="17"/>
  <c r="R97" i="17"/>
  <c r="V97" i="17"/>
  <c r="Z97" i="17"/>
  <c r="AD97" i="17"/>
  <c r="AH97" i="17"/>
  <c r="F101" i="17"/>
  <c r="J101" i="17"/>
  <c r="N101" i="17"/>
  <c r="R101" i="17"/>
  <c r="V101" i="17"/>
  <c r="Z101" i="17"/>
  <c r="AD101" i="17"/>
  <c r="AH101" i="17"/>
  <c r="F105" i="17"/>
  <c r="J105" i="17"/>
  <c r="N105" i="17"/>
  <c r="R105" i="17"/>
  <c r="V105" i="17"/>
  <c r="Z105" i="17"/>
  <c r="AD105" i="17"/>
  <c r="AH105" i="17"/>
  <c r="F109" i="17"/>
  <c r="J109" i="17"/>
  <c r="N109" i="17"/>
  <c r="R109" i="17"/>
  <c r="V109" i="17"/>
  <c r="Z109" i="17"/>
  <c r="AD109" i="17"/>
  <c r="AH109" i="17"/>
  <c r="F113" i="17"/>
  <c r="J113" i="17"/>
  <c r="N113" i="17"/>
  <c r="R113" i="17"/>
  <c r="V113" i="17"/>
  <c r="Z113" i="17"/>
  <c r="AD113" i="17"/>
  <c r="AH113" i="17"/>
  <c r="F117" i="17"/>
  <c r="J117" i="17"/>
  <c r="N117" i="17"/>
  <c r="R117" i="17"/>
  <c r="V117" i="17"/>
  <c r="Z117" i="17"/>
  <c r="AD117" i="17"/>
  <c r="AH117" i="17"/>
  <c r="F121" i="17"/>
  <c r="J121" i="17"/>
  <c r="N121" i="17"/>
  <c r="R121" i="17"/>
  <c r="V121" i="17"/>
  <c r="Z121" i="17"/>
  <c r="AD121" i="17"/>
  <c r="AH121" i="17"/>
  <c r="F125" i="17"/>
  <c r="J125" i="17"/>
  <c r="N125" i="17"/>
  <c r="R125" i="17"/>
  <c r="V125" i="17"/>
  <c r="Z125" i="17"/>
  <c r="AD125" i="17"/>
  <c r="AH125" i="17"/>
  <c r="F129" i="17"/>
  <c r="J129" i="17"/>
  <c r="N129" i="17"/>
  <c r="R129" i="17"/>
  <c r="V129" i="17"/>
  <c r="Z129" i="17"/>
  <c r="AD129" i="17"/>
  <c r="AH129" i="17"/>
  <c r="F133" i="17"/>
  <c r="J133" i="17"/>
  <c r="N133" i="17"/>
  <c r="R133" i="17"/>
  <c r="V133" i="17"/>
  <c r="Z133" i="17"/>
  <c r="AD133" i="17"/>
  <c r="AH133" i="17"/>
  <c r="AI15" i="17"/>
  <c r="AI47" i="17"/>
  <c r="AI63" i="17"/>
  <c r="AI79" i="17"/>
  <c r="AI95" i="17"/>
  <c r="AI111" i="17"/>
  <c r="AI127" i="17"/>
  <c r="AI31" i="17"/>
  <c r="AI19" i="17"/>
  <c r="AI35" i="17"/>
  <c r="AI51" i="17"/>
  <c r="AI67" i="17"/>
  <c r="AI83" i="17"/>
  <c r="AI99" i="17"/>
  <c r="AI115" i="17"/>
  <c r="AI131" i="17"/>
  <c r="U6" i="16"/>
  <c r="U46" i="16" s="1"/>
  <c r="O7" i="16"/>
  <c r="O46" i="16" s="1"/>
  <c r="N46" i="16"/>
  <c r="S9" i="16"/>
  <c r="R46" i="16"/>
  <c r="AA9" i="16"/>
  <c r="G11" i="16"/>
  <c r="G15" i="16"/>
  <c r="G23" i="16"/>
  <c r="G31" i="16"/>
  <c r="I46" i="16"/>
  <c r="Q46" i="16"/>
  <c r="X46" i="16"/>
  <c r="AA46" i="16"/>
  <c r="M6" i="16"/>
  <c r="M46" i="16" s="1"/>
  <c r="L46" i="16"/>
  <c r="G7" i="16"/>
  <c r="W7" i="16"/>
  <c r="W46" i="16" s="1"/>
  <c r="V46" i="16"/>
  <c r="K9" i="16"/>
  <c r="K46" i="16" s="1"/>
  <c r="G19" i="16"/>
  <c r="G27" i="16"/>
  <c r="G35" i="16"/>
  <c r="S46" i="16"/>
  <c r="O131" i="4"/>
  <c r="O128" i="4"/>
  <c r="O124" i="4"/>
  <c r="O120" i="4"/>
  <c r="O115" i="4"/>
  <c r="O112" i="4"/>
  <c r="O108" i="4"/>
  <c r="O104" i="4"/>
  <c r="O99" i="4"/>
  <c r="O96" i="4"/>
  <c r="O92" i="4"/>
  <c r="O88" i="4"/>
  <c r="O83" i="4"/>
  <c r="O80" i="4"/>
  <c r="O76" i="4"/>
  <c r="O72" i="4"/>
  <c r="O67" i="4"/>
  <c r="O64" i="4"/>
  <c r="O60" i="4"/>
  <c r="O56" i="4"/>
  <c r="O51" i="4"/>
  <c r="O48" i="4"/>
  <c r="O44" i="4"/>
  <c r="O40" i="4"/>
  <c r="O35" i="4"/>
  <c r="O32" i="4"/>
  <c r="O28" i="4"/>
  <c r="O24" i="4"/>
  <c r="O19" i="4"/>
  <c r="O16" i="4"/>
  <c r="O12" i="4"/>
  <c r="O8" i="4"/>
  <c r="N131" i="4"/>
  <c r="N128" i="4"/>
  <c r="N124" i="4"/>
  <c r="N120" i="4"/>
  <c r="N115" i="4"/>
  <c r="N112" i="4"/>
  <c r="N108" i="4"/>
  <c r="N104" i="4"/>
  <c r="N99" i="4"/>
  <c r="N96" i="4"/>
  <c r="N92" i="4"/>
  <c r="N88" i="4"/>
  <c r="N83" i="4"/>
  <c r="N80" i="4"/>
  <c r="N76" i="4"/>
  <c r="N72" i="4"/>
  <c r="N67" i="4"/>
  <c r="N64" i="4"/>
  <c r="N60" i="4"/>
  <c r="N56" i="4"/>
  <c r="N51" i="4"/>
  <c r="N48" i="4"/>
  <c r="N44" i="4"/>
  <c r="N40" i="4"/>
  <c r="N35" i="4"/>
  <c r="N32" i="4"/>
  <c r="N28" i="4"/>
  <c r="N24" i="4"/>
  <c r="N19" i="4"/>
  <c r="N16" i="4"/>
  <c r="N12" i="4"/>
  <c r="N8" i="4"/>
  <c r="M132" i="4"/>
  <c r="M128" i="4"/>
  <c r="M124" i="4"/>
  <c r="M120" i="4"/>
  <c r="M116" i="4"/>
  <c r="M112" i="4"/>
  <c r="M108" i="4"/>
  <c r="M104" i="4"/>
  <c r="M100" i="4"/>
  <c r="M96" i="4"/>
  <c r="M92" i="4"/>
  <c r="M88" i="4"/>
  <c r="M84" i="4"/>
  <c r="M80" i="4"/>
  <c r="M76" i="4"/>
  <c r="M72" i="4"/>
  <c r="M68" i="4"/>
  <c r="M64" i="4"/>
  <c r="M60" i="4"/>
  <c r="M56" i="4"/>
  <c r="M52" i="4"/>
  <c r="M48" i="4"/>
  <c r="M44" i="4"/>
  <c r="M40" i="4"/>
  <c r="M36" i="4"/>
  <c r="M32" i="4"/>
  <c r="M28" i="4"/>
  <c r="M24" i="4"/>
  <c r="M23" i="4"/>
  <c r="M19" i="4"/>
  <c r="M15" i="4"/>
  <c r="M11" i="4"/>
  <c r="M7" i="4"/>
  <c r="L132" i="4"/>
  <c r="L128" i="4"/>
  <c r="L124" i="4"/>
  <c r="L120" i="4"/>
  <c r="L116" i="4"/>
  <c r="L112" i="4"/>
  <c r="L108" i="4"/>
  <c r="L104" i="4"/>
  <c r="L100" i="4"/>
  <c r="L96" i="4"/>
  <c r="L92" i="4"/>
  <c r="L88" i="4"/>
  <c r="L84" i="4"/>
  <c r="L80" i="4"/>
  <c r="L76" i="4"/>
  <c r="L72" i="4"/>
  <c r="L68" i="4"/>
  <c r="L64" i="4"/>
  <c r="L60" i="4"/>
  <c r="L56" i="4"/>
  <c r="L52" i="4"/>
  <c r="L48" i="4"/>
  <c r="L44" i="4"/>
  <c r="L40" i="4"/>
  <c r="L36" i="4"/>
  <c r="L32" i="4"/>
  <c r="L28" i="4"/>
  <c r="L24" i="4"/>
  <c r="L20" i="4"/>
  <c r="L16" i="4"/>
  <c r="L12" i="4"/>
  <c r="L7" i="4"/>
  <c r="K131" i="4"/>
  <c r="K128" i="4"/>
  <c r="K124" i="4"/>
  <c r="K120" i="4"/>
  <c r="K115" i="4"/>
  <c r="K112" i="4"/>
  <c r="K108" i="4"/>
  <c r="K104" i="4"/>
  <c r="K99" i="4"/>
  <c r="K96" i="4"/>
  <c r="K92" i="4"/>
  <c r="K88" i="4"/>
  <c r="K83" i="4"/>
  <c r="K80" i="4"/>
  <c r="K76" i="4"/>
  <c r="K72" i="4"/>
  <c r="K67" i="4"/>
  <c r="K64" i="4"/>
  <c r="K60" i="4"/>
  <c r="K56" i="4"/>
  <c r="K51" i="4"/>
  <c r="K48" i="4"/>
  <c r="K44" i="4"/>
  <c r="K40" i="4"/>
  <c r="K35" i="4"/>
  <c r="K32" i="4"/>
  <c r="K28" i="4"/>
  <c r="K24" i="4"/>
  <c r="K19" i="4"/>
  <c r="K16" i="4"/>
  <c r="K12" i="4"/>
  <c r="K8" i="4"/>
  <c r="J131" i="4"/>
  <c r="J128" i="4"/>
  <c r="J124" i="4"/>
  <c r="J120" i="4"/>
  <c r="J115" i="4"/>
  <c r="J112" i="4"/>
  <c r="J108" i="4"/>
  <c r="J104" i="4"/>
  <c r="J99" i="4"/>
  <c r="J96" i="4"/>
  <c r="J92" i="4"/>
  <c r="J88" i="4"/>
  <c r="J83" i="4"/>
  <c r="J80" i="4"/>
  <c r="J76" i="4"/>
  <c r="J72" i="4"/>
  <c r="J67" i="4"/>
  <c r="J64" i="4"/>
  <c r="J60" i="4"/>
  <c r="J56" i="4"/>
  <c r="J51" i="4"/>
  <c r="J48" i="4"/>
  <c r="J44" i="4"/>
  <c r="J40" i="4"/>
  <c r="J35" i="4"/>
  <c r="J32" i="4"/>
  <c r="J28" i="4"/>
  <c r="J24" i="4"/>
  <c r="J19" i="4"/>
  <c r="J16" i="4"/>
  <c r="J12" i="4"/>
  <c r="J8" i="4"/>
  <c r="I131" i="4"/>
  <c r="I128" i="4"/>
  <c r="I124" i="4"/>
  <c r="I120" i="4"/>
  <c r="I115" i="4"/>
  <c r="I112" i="4"/>
  <c r="I108" i="4"/>
  <c r="I104" i="4"/>
  <c r="I99" i="4"/>
  <c r="I96" i="4"/>
  <c r="I92" i="4"/>
  <c r="I88" i="4"/>
  <c r="I83" i="4"/>
  <c r="I80" i="4"/>
  <c r="I76" i="4"/>
  <c r="I72" i="4"/>
  <c r="I67" i="4"/>
  <c r="I64" i="4"/>
  <c r="I60" i="4"/>
  <c r="I56" i="4"/>
  <c r="I51" i="4"/>
  <c r="I48" i="4"/>
  <c r="I44" i="4"/>
  <c r="I40" i="4"/>
  <c r="I35" i="4"/>
  <c r="I32" i="4"/>
  <c r="I28" i="4"/>
  <c r="I24" i="4"/>
  <c r="I19" i="4"/>
  <c r="I16" i="4"/>
  <c r="I12" i="4"/>
  <c r="I8" i="4"/>
  <c r="H132" i="4"/>
  <c r="H128" i="4"/>
  <c r="H124" i="4"/>
  <c r="H120" i="4"/>
  <c r="H116" i="4"/>
  <c r="H112" i="4"/>
  <c r="H108" i="4"/>
  <c r="H104" i="4"/>
  <c r="H100" i="4"/>
  <c r="H96" i="4"/>
  <c r="H92" i="4"/>
  <c r="H88" i="4"/>
  <c r="H84" i="4"/>
  <c r="H80" i="4"/>
  <c r="H76" i="4"/>
  <c r="H72" i="4"/>
  <c r="H68" i="4"/>
  <c r="H64" i="4"/>
  <c r="H60" i="4"/>
  <c r="H56" i="4"/>
  <c r="H52" i="4"/>
  <c r="H48" i="4"/>
  <c r="H44" i="4"/>
  <c r="H40" i="4"/>
  <c r="H36" i="4"/>
  <c r="H32" i="4"/>
  <c r="H28" i="4"/>
  <c r="H24" i="4"/>
  <c r="H20" i="4"/>
  <c r="H16" i="4"/>
  <c r="H12" i="4"/>
  <c r="G132" i="4"/>
  <c r="G128" i="4"/>
  <c r="G124" i="4"/>
  <c r="G120" i="4"/>
  <c r="G116" i="4"/>
  <c r="G112" i="4"/>
  <c r="G108" i="4"/>
  <c r="G104" i="4"/>
  <c r="G100" i="4"/>
  <c r="G96" i="4"/>
  <c r="G92" i="4"/>
  <c r="G88" i="4"/>
  <c r="G84" i="4"/>
  <c r="G80" i="4"/>
  <c r="G76" i="4"/>
  <c r="G72" i="4"/>
  <c r="G68" i="4"/>
  <c r="G64" i="4"/>
  <c r="G60" i="4"/>
  <c r="G56" i="4"/>
  <c r="G52" i="4"/>
  <c r="G48" i="4"/>
  <c r="G44" i="4"/>
  <c r="G40" i="4"/>
  <c r="G36" i="4"/>
  <c r="G32" i="4"/>
  <c r="G28" i="4"/>
  <c r="G24" i="4"/>
  <c r="G20" i="4"/>
  <c r="G16" i="4"/>
  <c r="G12" i="4"/>
  <c r="F131" i="4"/>
  <c r="F128" i="4"/>
  <c r="F124" i="4"/>
  <c r="F120" i="4"/>
  <c r="F115" i="4"/>
  <c r="F112" i="4"/>
  <c r="F108" i="4"/>
  <c r="F104" i="4"/>
  <c r="F99" i="4"/>
  <c r="F96" i="4"/>
  <c r="F92" i="4"/>
  <c r="F88" i="4"/>
  <c r="F83" i="4"/>
  <c r="F80" i="4"/>
  <c r="F76" i="4"/>
  <c r="F72" i="4"/>
  <c r="F67" i="4"/>
  <c r="F64" i="4"/>
  <c r="F60" i="4"/>
  <c r="F56" i="4"/>
  <c r="F51" i="4"/>
  <c r="F48" i="4"/>
  <c r="F44" i="4"/>
  <c r="F40" i="4"/>
  <c r="F35" i="4"/>
  <c r="F32" i="4"/>
  <c r="F28" i="4"/>
  <c r="F24" i="4"/>
  <c r="F19" i="4"/>
  <c r="F16" i="4"/>
  <c r="F12" i="4"/>
  <c r="F8" i="4"/>
  <c r="E131" i="4"/>
  <c r="E128" i="4"/>
  <c r="E124" i="4"/>
  <c r="E120" i="4"/>
  <c r="E115" i="4"/>
  <c r="E112" i="4"/>
  <c r="E108" i="4"/>
  <c r="E104" i="4"/>
  <c r="E99" i="4"/>
  <c r="E96" i="4"/>
  <c r="E92" i="4"/>
  <c r="E88" i="4"/>
  <c r="E83" i="4"/>
  <c r="E80" i="4"/>
  <c r="E76" i="4"/>
  <c r="E72" i="4"/>
  <c r="E67" i="4"/>
  <c r="E64" i="4"/>
  <c r="E60" i="4"/>
  <c r="E56" i="4"/>
  <c r="E51" i="4"/>
  <c r="E48" i="4"/>
  <c r="E44" i="4"/>
  <c r="E40" i="4"/>
  <c r="E35" i="4"/>
  <c r="E32" i="4"/>
  <c r="E28" i="4"/>
  <c r="E24" i="4"/>
  <c r="E19" i="4"/>
  <c r="E16" i="4"/>
  <c r="E12" i="4"/>
  <c r="E8" i="4"/>
  <c r="D133" i="3"/>
  <c r="P170" i="3"/>
  <c r="AH133" i="3"/>
  <c r="AG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F133" i="3"/>
  <c r="E133" i="3"/>
  <c r="D131" i="4"/>
  <c r="D130" i="4"/>
  <c r="AH129" i="3"/>
  <c r="AG129" i="3"/>
  <c r="AF129" i="3"/>
  <c r="AE129" i="3"/>
  <c r="AD129" i="3"/>
  <c r="AC129" i="3"/>
  <c r="AB129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O129" i="3"/>
  <c r="N129" i="3"/>
  <c r="M129" i="3"/>
  <c r="L129" i="3"/>
  <c r="K129" i="3"/>
  <c r="J129" i="3"/>
  <c r="I129" i="3"/>
  <c r="H129" i="3"/>
  <c r="G129" i="3"/>
  <c r="F129" i="3"/>
  <c r="E129" i="3"/>
  <c r="D129" i="3"/>
  <c r="D128" i="4"/>
  <c r="D126" i="4"/>
  <c r="AH125" i="3"/>
  <c r="AG125" i="3"/>
  <c r="AF125" i="3"/>
  <c r="AE125" i="3"/>
  <c r="AD125" i="3"/>
  <c r="AC125" i="3"/>
  <c r="AB125" i="3"/>
  <c r="AA125" i="3"/>
  <c r="Z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D123" i="4"/>
  <c r="D122" i="4"/>
  <c r="AH121" i="3"/>
  <c r="AG121" i="3"/>
  <c r="AF121" i="3"/>
  <c r="AE121" i="3"/>
  <c r="AD121" i="3"/>
  <c r="AC121" i="3"/>
  <c r="AB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D120" i="4"/>
  <c r="D118" i="4"/>
  <c r="AH117" i="3"/>
  <c r="AG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D115" i="4"/>
  <c r="D114" i="4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N113" i="3"/>
  <c r="M113" i="3"/>
  <c r="L113" i="3"/>
  <c r="K113" i="3"/>
  <c r="J113" i="3"/>
  <c r="I113" i="3"/>
  <c r="H113" i="3"/>
  <c r="G113" i="3"/>
  <c r="F113" i="3"/>
  <c r="E113" i="3"/>
  <c r="D113" i="3"/>
  <c r="AI112" i="3"/>
  <c r="AI111" i="3"/>
  <c r="AI110" i="3"/>
  <c r="D110" i="4" s="1"/>
  <c r="AH109" i="3"/>
  <c r="AG109" i="3"/>
  <c r="AF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AI108" i="3"/>
  <c r="AI107" i="3"/>
  <c r="AI106" i="3"/>
  <c r="D106" i="4" s="1"/>
  <c r="AH105" i="3"/>
  <c r="AG105" i="3"/>
  <c r="AF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AI104" i="3"/>
  <c r="AI103" i="3"/>
  <c r="AI102" i="3"/>
  <c r="D102" i="4" s="1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AI100" i="3"/>
  <c r="D100" i="4" s="1"/>
  <c r="AI99" i="3"/>
  <c r="AI30" i="33" s="1"/>
  <c r="AJ30" i="33" s="1"/>
  <c r="AI98" i="3"/>
  <c r="D98" i="4" s="1"/>
  <c r="AH97" i="3"/>
  <c r="AG97" i="3"/>
  <c r="AF97" i="3"/>
  <c r="AE97" i="3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D97" i="3"/>
  <c r="AI96" i="3"/>
  <c r="D96" i="4" s="1"/>
  <c r="AI95" i="3"/>
  <c r="AI29" i="33" s="1"/>
  <c r="AJ29" i="33" s="1"/>
  <c r="AI94" i="3"/>
  <c r="D94" i="4" s="1"/>
  <c r="AH93" i="3"/>
  <c r="AG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F93" i="3"/>
  <c r="E93" i="3"/>
  <c r="D93" i="3"/>
  <c r="AI92" i="3"/>
  <c r="AI91" i="3"/>
  <c r="AI90" i="3"/>
  <c r="D90" i="4" s="1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AI88" i="3"/>
  <c r="AI87" i="3"/>
  <c r="AI86" i="3"/>
  <c r="D86" i="4" s="1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AI84" i="3"/>
  <c r="AI83" i="3"/>
  <c r="AI82" i="3"/>
  <c r="D82" i="4" s="1"/>
  <c r="AH81" i="3"/>
  <c r="AG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F81" i="3"/>
  <c r="E81" i="3"/>
  <c r="D81" i="3"/>
  <c r="AI80" i="3"/>
  <c r="AI79" i="3"/>
  <c r="AI78" i="3"/>
  <c r="D78" i="4" s="1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AI76" i="3"/>
  <c r="D76" i="4" s="1"/>
  <c r="AI75" i="3"/>
  <c r="AI24" i="33" s="1"/>
  <c r="AJ24" i="33" s="1"/>
  <c r="AI74" i="3"/>
  <c r="D74" i="4" s="1"/>
  <c r="AH73" i="3"/>
  <c r="AG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D73" i="3"/>
  <c r="AI72" i="3"/>
  <c r="AI71" i="3"/>
  <c r="AI70" i="3"/>
  <c r="D70" i="4" s="1"/>
  <c r="AH69" i="3"/>
  <c r="AG69" i="3"/>
  <c r="AF69" i="3"/>
  <c r="AE69" i="3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AI68" i="3"/>
  <c r="D68" i="4" s="1"/>
  <c r="AI67" i="3"/>
  <c r="AI22" i="33" s="1"/>
  <c r="AJ22" i="33" s="1"/>
  <c r="AI66" i="3"/>
  <c r="D66" i="4" s="1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AI64" i="3"/>
  <c r="AI63" i="3"/>
  <c r="AI62" i="3"/>
  <c r="D62" i="4" s="1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D61" i="3"/>
  <c r="AI60" i="3"/>
  <c r="D60" i="4" s="1"/>
  <c r="AI59" i="3"/>
  <c r="AI20" i="33" s="1"/>
  <c r="AJ20" i="33" s="1"/>
  <c r="AI58" i="3"/>
  <c r="D58" i="4" s="1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D57" i="3"/>
  <c r="AI56" i="3"/>
  <c r="AI55" i="3"/>
  <c r="AI54" i="3"/>
  <c r="D54" i="4" s="1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AI52" i="3"/>
  <c r="AI51" i="3"/>
  <c r="AI50" i="3"/>
  <c r="D50" i="4" s="1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D49" i="3"/>
  <c r="AI48" i="3"/>
  <c r="AI47" i="3"/>
  <c r="AI46" i="3"/>
  <c r="D46" i="4" s="1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AI44" i="3"/>
  <c r="D44" i="4" s="1"/>
  <c r="AI43" i="3"/>
  <c r="AI16" i="33" s="1"/>
  <c r="AJ16" i="33" s="1"/>
  <c r="AI42" i="3"/>
  <c r="D42" i="4" s="1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AI40" i="3"/>
  <c r="D40" i="4" s="1"/>
  <c r="AI39" i="3"/>
  <c r="AI15" i="33" s="1"/>
  <c r="AJ15" i="33" s="1"/>
  <c r="AI38" i="3"/>
  <c r="D38" i="4" s="1"/>
  <c r="AH37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AI36" i="3"/>
  <c r="AI35" i="3"/>
  <c r="AI34" i="3"/>
  <c r="D34" i="4" s="1"/>
  <c r="AH33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AI32" i="3"/>
  <c r="D32" i="4" s="1"/>
  <c r="AI31" i="3"/>
  <c r="AI13" i="33" s="1"/>
  <c r="AJ13" i="33" s="1"/>
  <c r="AI30" i="3"/>
  <c r="D30" i="4" s="1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AI28" i="3"/>
  <c r="AI27" i="3"/>
  <c r="AI26" i="3"/>
  <c r="D26" i="4" s="1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AI24" i="3"/>
  <c r="AI23" i="3"/>
  <c r="AI22" i="3"/>
  <c r="D22" i="4" s="1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AI20" i="3"/>
  <c r="AI19" i="3"/>
  <c r="AI18" i="3"/>
  <c r="D18" i="4" s="1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AI16" i="3"/>
  <c r="D16" i="4" s="1"/>
  <c r="AI15" i="3"/>
  <c r="AI14" i="3"/>
  <c r="D14" i="4" s="1"/>
  <c r="AH13" i="3"/>
  <c r="AG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AI12" i="3"/>
  <c r="D12" i="4" s="1"/>
  <c r="AI11" i="3"/>
  <c r="AI8" i="33" s="1"/>
  <c r="AJ8" i="33" s="1"/>
  <c r="AI10" i="3"/>
  <c r="D10" i="4" s="1"/>
  <c r="AI8" i="3"/>
  <c r="AI7" i="3"/>
  <c r="AI7" i="33" s="1"/>
  <c r="AJ7" i="33" s="1"/>
  <c r="AI6" i="3"/>
  <c r="AH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AI9" i="3" l="1"/>
  <c r="AJ6" i="3" s="1"/>
  <c r="D23" i="4"/>
  <c r="AI11" i="33"/>
  <c r="AJ11" i="33" s="1"/>
  <c r="C8" i="18"/>
  <c r="C9" i="18"/>
  <c r="C10" i="18"/>
  <c r="C12" i="18"/>
  <c r="C16" i="18"/>
  <c r="C17" i="18"/>
  <c r="C20" i="18"/>
  <c r="C21" i="18"/>
  <c r="C24" i="18"/>
  <c r="C25" i="18"/>
  <c r="C28" i="18"/>
  <c r="C29" i="18"/>
  <c r="C32" i="18"/>
  <c r="C33" i="18"/>
  <c r="C36" i="18"/>
  <c r="C37" i="18"/>
  <c r="D25" i="18"/>
  <c r="F14" i="18"/>
  <c r="F15" i="18"/>
  <c r="F19" i="18"/>
  <c r="F23" i="18"/>
  <c r="F27" i="18"/>
  <c r="F30" i="18"/>
  <c r="F31" i="18"/>
  <c r="F34" i="18"/>
  <c r="F35" i="18"/>
  <c r="F7" i="18"/>
  <c r="C7" i="18"/>
  <c r="F46" i="16"/>
  <c r="D111" i="4"/>
  <c r="AI33" i="33"/>
  <c r="AJ33" i="33" s="1"/>
  <c r="D107" i="4"/>
  <c r="AI32" i="33"/>
  <c r="AJ32" i="33" s="1"/>
  <c r="D103" i="4"/>
  <c r="AI31" i="33"/>
  <c r="AJ31" i="33" s="1"/>
  <c r="D91" i="4"/>
  <c r="AI28" i="33"/>
  <c r="AJ28" i="33" s="1"/>
  <c r="D87" i="4"/>
  <c r="AI27" i="33"/>
  <c r="AJ27" i="33" s="1"/>
  <c r="D83" i="4"/>
  <c r="AI26" i="33"/>
  <c r="AJ26" i="33" s="1"/>
  <c r="D79" i="4"/>
  <c r="AI25" i="33"/>
  <c r="AJ25" i="33" s="1"/>
  <c r="D71" i="4"/>
  <c r="AI23" i="33"/>
  <c r="AJ23" i="33" s="1"/>
  <c r="D63" i="4"/>
  <c r="AI21" i="33"/>
  <c r="AJ21" i="33" s="1"/>
  <c r="D55" i="4"/>
  <c r="AI19" i="33"/>
  <c r="AJ19" i="33" s="1"/>
  <c r="D51" i="4"/>
  <c r="AI18" i="33"/>
  <c r="AJ18" i="33" s="1"/>
  <c r="D47" i="4"/>
  <c r="AI17" i="33"/>
  <c r="AJ17" i="33" s="1"/>
  <c r="D35" i="4"/>
  <c r="AI14" i="33"/>
  <c r="AJ14" i="33" s="1"/>
  <c r="D27" i="4"/>
  <c r="AI12" i="33"/>
  <c r="AJ12" i="33" s="1"/>
  <c r="D19" i="4"/>
  <c r="AI10" i="33"/>
  <c r="AJ10" i="33" s="1"/>
  <c r="AI9" i="33"/>
  <c r="AJ9" i="33" s="1"/>
  <c r="AI168" i="17"/>
  <c r="AI174" i="17" s="1"/>
  <c r="AI167" i="17"/>
  <c r="AI173" i="17" s="1"/>
  <c r="AI166" i="17"/>
  <c r="AI172" i="17" s="1"/>
  <c r="AI166" i="3"/>
  <c r="D8" i="4"/>
  <c r="AI168" i="3"/>
  <c r="AI174" i="3" s="1"/>
  <c r="D7" i="4"/>
  <c r="AI167" i="3"/>
  <c r="AI173" i="3" s="1"/>
  <c r="O7" i="4"/>
  <c r="O15" i="4"/>
  <c r="O23" i="4"/>
  <c r="O31" i="4"/>
  <c r="O39" i="4"/>
  <c r="O47" i="4"/>
  <c r="O55" i="4"/>
  <c r="O63" i="4"/>
  <c r="O71" i="4"/>
  <c r="O79" i="4"/>
  <c r="O87" i="4"/>
  <c r="O95" i="4"/>
  <c r="O103" i="4"/>
  <c r="O111" i="4"/>
  <c r="O119" i="4"/>
  <c r="O127" i="4"/>
  <c r="O11" i="4"/>
  <c r="O27" i="4"/>
  <c r="O43" i="4"/>
  <c r="O59" i="4"/>
  <c r="O75" i="4"/>
  <c r="O91" i="4"/>
  <c r="O107" i="4"/>
  <c r="O123" i="4"/>
  <c r="O20" i="4"/>
  <c r="O36" i="4"/>
  <c r="O52" i="4"/>
  <c r="O68" i="4"/>
  <c r="O84" i="4"/>
  <c r="O100" i="4"/>
  <c r="O116" i="4"/>
  <c r="O132" i="4"/>
  <c r="Z46" i="16"/>
  <c r="N7" i="4"/>
  <c r="N15" i="4"/>
  <c r="N23" i="4"/>
  <c r="N31" i="4"/>
  <c r="N39" i="4"/>
  <c r="N47" i="4"/>
  <c r="N55" i="4"/>
  <c r="N63" i="4"/>
  <c r="N71" i="4"/>
  <c r="N79" i="4"/>
  <c r="N87" i="4"/>
  <c r="N95" i="4"/>
  <c r="N103" i="4"/>
  <c r="N111" i="4"/>
  <c r="N119" i="4"/>
  <c r="N127" i="4"/>
  <c r="N11" i="4"/>
  <c r="N27" i="4"/>
  <c r="N43" i="4"/>
  <c r="N59" i="4"/>
  <c r="N75" i="4"/>
  <c r="N91" i="4"/>
  <c r="N107" i="4"/>
  <c r="N123" i="4"/>
  <c r="N20" i="4"/>
  <c r="N36" i="4"/>
  <c r="N52" i="4"/>
  <c r="N68" i="4"/>
  <c r="N84" i="4"/>
  <c r="N100" i="4"/>
  <c r="N116" i="4"/>
  <c r="N132" i="4"/>
  <c r="M8" i="4"/>
  <c r="M31" i="4"/>
  <c r="M95" i="4"/>
  <c r="M115" i="4"/>
  <c r="M59" i="4"/>
  <c r="M71" i="4"/>
  <c r="M103" i="4"/>
  <c r="M123" i="4"/>
  <c r="M12" i="4"/>
  <c r="P12" i="4" s="1"/>
  <c r="M20" i="4"/>
  <c r="M35" i="4"/>
  <c r="M47" i="4"/>
  <c r="M67" i="4"/>
  <c r="M79" i="4"/>
  <c r="M99" i="4"/>
  <c r="M111" i="4"/>
  <c r="M131" i="4"/>
  <c r="M16" i="4"/>
  <c r="P16" i="4" s="1"/>
  <c r="M51" i="4"/>
  <c r="M63" i="4"/>
  <c r="M83" i="4"/>
  <c r="M127" i="4"/>
  <c r="M27" i="4"/>
  <c r="M39" i="4"/>
  <c r="M91" i="4"/>
  <c r="M43" i="4"/>
  <c r="M55" i="4"/>
  <c r="M75" i="4"/>
  <c r="M87" i="4"/>
  <c r="M107" i="4"/>
  <c r="M119" i="4"/>
  <c r="L111" i="4"/>
  <c r="L11" i="4"/>
  <c r="L31" i="4"/>
  <c r="L83" i="4"/>
  <c r="L27" i="4"/>
  <c r="L59" i="4"/>
  <c r="L91" i="4"/>
  <c r="L103" i="4"/>
  <c r="L115" i="4"/>
  <c r="L8" i="4"/>
  <c r="L43" i="4"/>
  <c r="L75" i="4"/>
  <c r="L123" i="4"/>
  <c r="L19" i="4"/>
  <c r="L39" i="4"/>
  <c r="L51" i="4"/>
  <c r="L63" i="4"/>
  <c r="L71" i="4"/>
  <c r="L95" i="4"/>
  <c r="L107" i="4"/>
  <c r="L119" i="4"/>
  <c r="L131" i="4"/>
  <c r="L15" i="4"/>
  <c r="L23" i="4"/>
  <c r="L35" i="4"/>
  <c r="L47" i="4"/>
  <c r="L55" i="4"/>
  <c r="L67" i="4"/>
  <c r="L79" i="4"/>
  <c r="L87" i="4"/>
  <c r="L99" i="4"/>
  <c r="L127" i="4"/>
  <c r="K20" i="4"/>
  <c r="K36" i="4"/>
  <c r="K52" i="4"/>
  <c r="K68" i="4"/>
  <c r="K84" i="4"/>
  <c r="K100" i="4"/>
  <c r="K116" i="4"/>
  <c r="K132" i="4"/>
  <c r="K7" i="4"/>
  <c r="K15" i="4"/>
  <c r="K23" i="4"/>
  <c r="K31" i="4"/>
  <c r="K39" i="4"/>
  <c r="K47" i="4"/>
  <c r="K55" i="4"/>
  <c r="K63" i="4"/>
  <c r="K71" i="4"/>
  <c r="K79" i="4"/>
  <c r="K87" i="4"/>
  <c r="K95" i="4"/>
  <c r="K103" i="4"/>
  <c r="K111" i="4"/>
  <c r="K119" i="4"/>
  <c r="K127" i="4"/>
  <c r="K11" i="4"/>
  <c r="K27" i="4"/>
  <c r="K43" i="4"/>
  <c r="K59" i="4"/>
  <c r="K75" i="4"/>
  <c r="K91" i="4"/>
  <c r="K107" i="4"/>
  <c r="K123" i="4"/>
  <c r="J43" i="4"/>
  <c r="J59" i="4"/>
  <c r="J75" i="4"/>
  <c r="J123" i="4"/>
  <c r="P40" i="4"/>
  <c r="P120" i="4"/>
  <c r="P128" i="4"/>
  <c r="J20" i="4"/>
  <c r="J36" i="4"/>
  <c r="J52" i="4"/>
  <c r="J68" i="4"/>
  <c r="J84" i="4"/>
  <c r="J100" i="4"/>
  <c r="J116" i="4"/>
  <c r="J132" i="4"/>
  <c r="J11" i="4"/>
  <c r="J27" i="4"/>
  <c r="J91" i="4"/>
  <c r="J107" i="4"/>
  <c r="P46" i="16"/>
  <c r="J7" i="4"/>
  <c r="J15" i="4"/>
  <c r="J23" i="4"/>
  <c r="J31" i="4"/>
  <c r="J39" i="4"/>
  <c r="J47" i="4"/>
  <c r="J55" i="4"/>
  <c r="J63" i="4"/>
  <c r="J71" i="4"/>
  <c r="J79" i="4"/>
  <c r="J87" i="4"/>
  <c r="J95" i="4"/>
  <c r="J103" i="4"/>
  <c r="J111" i="4"/>
  <c r="J119" i="4"/>
  <c r="J127" i="4"/>
  <c r="I7" i="4"/>
  <c r="I15" i="4"/>
  <c r="I23" i="4"/>
  <c r="I31" i="4"/>
  <c r="I39" i="4"/>
  <c r="I47" i="4"/>
  <c r="I55" i="4"/>
  <c r="I63" i="4"/>
  <c r="I71" i="4"/>
  <c r="I79" i="4"/>
  <c r="I87" i="4"/>
  <c r="I95" i="4"/>
  <c r="I103" i="4"/>
  <c r="I111" i="4"/>
  <c r="I119" i="4"/>
  <c r="I127" i="4"/>
  <c r="I11" i="4"/>
  <c r="I27" i="4"/>
  <c r="I43" i="4"/>
  <c r="I59" i="4"/>
  <c r="I75" i="4"/>
  <c r="I91" i="4"/>
  <c r="I107" i="4"/>
  <c r="I123" i="4"/>
  <c r="I20" i="4"/>
  <c r="I36" i="4"/>
  <c r="I52" i="4"/>
  <c r="I68" i="4"/>
  <c r="I84" i="4"/>
  <c r="I100" i="4"/>
  <c r="I116" i="4"/>
  <c r="I132" i="4"/>
  <c r="H27" i="4"/>
  <c r="H55" i="4"/>
  <c r="H79" i="4"/>
  <c r="H119" i="4"/>
  <c r="H131" i="4"/>
  <c r="H11" i="4"/>
  <c r="H19" i="4"/>
  <c r="H31" i="4"/>
  <c r="H43" i="4"/>
  <c r="H71" i="4"/>
  <c r="H83" i="4"/>
  <c r="H95" i="4"/>
  <c r="H107" i="4"/>
  <c r="H67" i="4"/>
  <c r="H91" i="4"/>
  <c r="P32" i="4"/>
  <c r="P96" i="4"/>
  <c r="H7" i="4"/>
  <c r="H15" i="4"/>
  <c r="H39" i="4"/>
  <c r="H51" i="4"/>
  <c r="H63" i="4"/>
  <c r="H75" i="4"/>
  <c r="H103" i="4"/>
  <c r="H115" i="4"/>
  <c r="H127" i="4"/>
  <c r="H8" i="4"/>
  <c r="H23" i="4"/>
  <c r="H35" i="4"/>
  <c r="H47" i="4"/>
  <c r="H59" i="4"/>
  <c r="H87" i="4"/>
  <c r="H99" i="4"/>
  <c r="H111" i="4"/>
  <c r="H123" i="4"/>
  <c r="G7" i="4"/>
  <c r="G15" i="4"/>
  <c r="G39" i="4"/>
  <c r="G11" i="4"/>
  <c r="G19" i="4"/>
  <c r="G31" i="4"/>
  <c r="G43" i="4"/>
  <c r="G71" i="4"/>
  <c r="G83" i="4"/>
  <c r="G95" i="4"/>
  <c r="G107" i="4"/>
  <c r="G27" i="4"/>
  <c r="G55" i="4"/>
  <c r="G67" i="4"/>
  <c r="G79" i="4"/>
  <c r="G91" i="4"/>
  <c r="G119" i="4"/>
  <c r="G131" i="4"/>
  <c r="G51" i="4"/>
  <c r="G63" i="4"/>
  <c r="G75" i="4"/>
  <c r="G103" i="4"/>
  <c r="G115" i="4"/>
  <c r="G127" i="4"/>
  <c r="G8" i="4"/>
  <c r="G23" i="4"/>
  <c r="G35" i="4"/>
  <c r="G47" i="4"/>
  <c r="G59" i="4"/>
  <c r="G87" i="4"/>
  <c r="G99" i="4"/>
  <c r="G111" i="4"/>
  <c r="G123" i="4"/>
  <c r="J46" i="16"/>
  <c r="F7" i="4"/>
  <c r="F31" i="4"/>
  <c r="F39" i="4"/>
  <c r="F63" i="4"/>
  <c r="F71" i="4"/>
  <c r="F87" i="4"/>
  <c r="F111" i="4"/>
  <c r="F127" i="4"/>
  <c r="F20" i="4"/>
  <c r="F36" i="4"/>
  <c r="F52" i="4"/>
  <c r="F68" i="4"/>
  <c r="F84" i="4"/>
  <c r="F100" i="4"/>
  <c r="F116" i="4"/>
  <c r="F132" i="4"/>
  <c r="F15" i="4"/>
  <c r="F23" i="4"/>
  <c r="F47" i="4"/>
  <c r="F55" i="4"/>
  <c r="F79" i="4"/>
  <c r="F95" i="4"/>
  <c r="F103" i="4"/>
  <c r="F119" i="4"/>
  <c r="AI93" i="17"/>
  <c r="AJ90" i="17" s="1"/>
  <c r="P44" i="4"/>
  <c r="P60" i="4"/>
  <c r="P76" i="4"/>
  <c r="F11" i="4"/>
  <c r="F27" i="4"/>
  <c r="F43" i="4"/>
  <c r="F59" i="4"/>
  <c r="F75" i="4"/>
  <c r="F91" i="4"/>
  <c r="F107" i="4"/>
  <c r="F123" i="4"/>
  <c r="H46" i="16"/>
  <c r="AI73" i="17"/>
  <c r="AJ70" i="17" s="1"/>
  <c r="E7" i="4"/>
  <c r="E15" i="4"/>
  <c r="E23" i="4"/>
  <c r="E31" i="4"/>
  <c r="E39" i="4"/>
  <c r="E47" i="4"/>
  <c r="E55" i="4"/>
  <c r="E63" i="4"/>
  <c r="E71" i="4"/>
  <c r="E79" i="4"/>
  <c r="E87" i="4"/>
  <c r="E95" i="4"/>
  <c r="E103" i="4"/>
  <c r="E111" i="4"/>
  <c r="E119" i="4"/>
  <c r="E127" i="4"/>
  <c r="E11" i="4"/>
  <c r="E27" i="4"/>
  <c r="E43" i="4"/>
  <c r="E59" i="4"/>
  <c r="E75" i="4"/>
  <c r="E91" i="4"/>
  <c r="E107" i="4"/>
  <c r="E123" i="4"/>
  <c r="E20" i="4"/>
  <c r="E36" i="4"/>
  <c r="E52" i="4"/>
  <c r="E68" i="4"/>
  <c r="E84" i="4"/>
  <c r="E100" i="4"/>
  <c r="E116" i="4"/>
  <c r="E132" i="4"/>
  <c r="AI45" i="17"/>
  <c r="AJ42" i="17" s="1"/>
  <c r="AI133" i="17"/>
  <c r="AJ130" i="17" s="1"/>
  <c r="AI109" i="17"/>
  <c r="AJ106" i="17" s="1"/>
  <c r="Z169" i="17"/>
  <c r="AI85" i="17"/>
  <c r="AJ82" i="17" s="1"/>
  <c r="AG170" i="17"/>
  <c r="AI29" i="17"/>
  <c r="AJ26" i="17" s="1"/>
  <c r="F175" i="17"/>
  <c r="T170" i="17"/>
  <c r="Q170" i="17"/>
  <c r="H169" i="17"/>
  <c r="Q169" i="17"/>
  <c r="AD170" i="17"/>
  <c r="AI129" i="17"/>
  <c r="AJ126" i="17" s="1"/>
  <c r="AI25" i="17"/>
  <c r="AJ22" i="17" s="1"/>
  <c r="AH169" i="17"/>
  <c r="AI77" i="17"/>
  <c r="AJ74" i="17" s="1"/>
  <c r="K169" i="17"/>
  <c r="X169" i="17"/>
  <c r="AI89" i="17"/>
  <c r="AJ86" i="17" s="1"/>
  <c r="AI57" i="17"/>
  <c r="AJ54" i="17" s="1"/>
  <c r="AI9" i="17"/>
  <c r="AJ6" i="17" s="1"/>
  <c r="AI41" i="17"/>
  <c r="AJ38" i="17" s="1"/>
  <c r="N170" i="17"/>
  <c r="I169" i="17"/>
  <c r="AI21" i="17"/>
  <c r="AJ18" i="17" s="1"/>
  <c r="AI113" i="17"/>
  <c r="AJ110" i="17" s="1"/>
  <c r="O170" i="17"/>
  <c r="M170" i="17"/>
  <c r="N169" i="17"/>
  <c r="AE170" i="17"/>
  <c r="AI105" i="17"/>
  <c r="AJ102" i="17" s="1"/>
  <c r="AI121" i="17"/>
  <c r="AJ118" i="17" s="1"/>
  <c r="D7" i="18"/>
  <c r="G181" i="17"/>
  <c r="S181" i="17"/>
  <c r="W181" i="17"/>
  <c r="F181" i="17"/>
  <c r="J181" i="17"/>
  <c r="N181" i="17"/>
  <c r="R181" i="17"/>
  <c r="V181" i="17"/>
  <c r="Z181" i="17"/>
  <c r="AD181" i="17"/>
  <c r="AH181" i="17"/>
  <c r="AC170" i="17"/>
  <c r="T176" i="17"/>
  <c r="AD169" i="17"/>
  <c r="R175" i="17"/>
  <c r="AI125" i="17"/>
  <c r="AJ122" i="17" s="1"/>
  <c r="AI61" i="17"/>
  <c r="AJ58" i="17" s="1"/>
  <c r="X170" i="17"/>
  <c r="AI13" i="17"/>
  <c r="AJ10" i="17" s="1"/>
  <c r="D9" i="18"/>
  <c r="F183" i="3"/>
  <c r="D13" i="18"/>
  <c r="F187" i="3"/>
  <c r="D17" i="18"/>
  <c r="F191" i="3"/>
  <c r="D21" i="18"/>
  <c r="F195" i="3"/>
  <c r="D29" i="18"/>
  <c r="F203" i="3"/>
  <c r="D33" i="18"/>
  <c r="F207" i="3"/>
  <c r="D37" i="18"/>
  <c r="F211" i="3"/>
  <c r="H169" i="3"/>
  <c r="E169" i="17"/>
  <c r="L176" i="17"/>
  <c r="F169" i="17"/>
  <c r="F199" i="3"/>
  <c r="O181" i="17"/>
  <c r="V176" i="17"/>
  <c r="D10" i="18"/>
  <c r="F184" i="3"/>
  <c r="D14" i="18"/>
  <c r="D18" i="18"/>
  <c r="D22" i="18"/>
  <c r="D26" i="18"/>
  <c r="D30" i="18"/>
  <c r="D34" i="18"/>
  <c r="E181" i="17"/>
  <c r="I181" i="17"/>
  <c r="M181" i="17"/>
  <c r="Q181" i="17"/>
  <c r="U181" i="17"/>
  <c r="Y181" i="17"/>
  <c r="AC181" i="17"/>
  <c r="AG181" i="17"/>
  <c r="AC169" i="17"/>
  <c r="AB176" i="17"/>
  <c r="F170" i="17"/>
  <c r="AD175" i="17"/>
  <c r="AH176" i="17"/>
  <c r="AI33" i="3"/>
  <c r="D31" i="4"/>
  <c r="AI41" i="3"/>
  <c r="D39" i="4"/>
  <c r="AI121" i="3"/>
  <c r="D119" i="4"/>
  <c r="AI129" i="3"/>
  <c r="D127" i="4"/>
  <c r="D181" i="17"/>
  <c r="D170" i="3"/>
  <c r="D169" i="3"/>
  <c r="J170" i="3"/>
  <c r="N170" i="3"/>
  <c r="R170" i="3"/>
  <c r="Z170" i="3"/>
  <c r="AD170" i="3"/>
  <c r="AH170" i="3"/>
  <c r="D6" i="4"/>
  <c r="D166" i="4" s="1"/>
  <c r="D172" i="4" s="1"/>
  <c r="AI17" i="3"/>
  <c r="D15" i="4"/>
  <c r="AI97" i="3"/>
  <c r="D95" i="4"/>
  <c r="G169" i="3"/>
  <c r="K169" i="3"/>
  <c r="O169" i="3"/>
  <c r="S169" i="3"/>
  <c r="W169" i="3"/>
  <c r="AA169" i="3"/>
  <c r="AE169" i="3"/>
  <c r="H170" i="3"/>
  <c r="H181" i="17"/>
  <c r="L170" i="3"/>
  <c r="L181" i="17"/>
  <c r="P181" i="17"/>
  <c r="T181" i="17"/>
  <c r="T170" i="3"/>
  <c r="X170" i="3"/>
  <c r="X181" i="17"/>
  <c r="AB170" i="3"/>
  <c r="AB181" i="17"/>
  <c r="AF170" i="3"/>
  <c r="AF181" i="17"/>
  <c r="X169" i="3"/>
  <c r="K176" i="17"/>
  <c r="M176" i="17"/>
  <c r="P10" i="4"/>
  <c r="D7" i="16"/>
  <c r="P18" i="4"/>
  <c r="D9" i="16"/>
  <c r="P26" i="4"/>
  <c r="D11" i="16"/>
  <c r="P34" i="4"/>
  <c r="D13" i="16"/>
  <c r="P42" i="4"/>
  <c r="D15" i="16"/>
  <c r="P50" i="4"/>
  <c r="D17" i="16"/>
  <c r="AI57" i="3"/>
  <c r="D56" i="4"/>
  <c r="P56" i="4" s="1"/>
  <c r="P58" i="4"/>
  <c r="D19" i="16"/>
  <c r="AI65" i="3"/>
  <c r="D64" i="4"/>
  <c r="P64" i="4" s="1"/>
  <c r="P74" i="4"/>
  <c r="D23" i="16"/>
  <c r="AI81" i="3"/>
  <c r="D80" i="4"/>
  <c r="P80" i="4" s="1"/>
  <c r="P82" i="4"/>
  <c r="D25" i="16"/>
  <c r="AI89" i="3"/>
  <c r="D88" i="4"/>
  <c r="P88" i="4" s="1"/>
  <c r="P90" i="4"/>
  <c r="D27" i="16"/>
  <c r="P98" i="4"/>
  <c r="D29" i="16"/>
  <c r="P106" i="4"/>
  <c r="D31" i="16"/>
  <c r="P122" i="4"/>
  <c r="D35" i="16"/>
  <c r="L169" i="3"/>
  <c r="Y169" i="17"/>
  <c r="D169" i="17"/>
  <c r="AG176" i="17"/>
  <c r="Y176" i="17"/>
  <c r="AI13" i="3"/>
  <c r="D11" i="4"/>
  <c r="P14" i="4"/>
  <c r="D8" i="16"/>
  <c r="AI21" i="3"/>
  <c r="D20" i="4"/>
  <c r="P22" i="4"/>
  <c r="D10" i="16"/>
  <c r="AI29" i="3"/>
  <c r="D28" i="4"/>
  <c r="P28" i="4" s="1"/>
  <c r="P30" i="4"/>
  <c r="D12" i="16"/>
  <c r="AI37" i="3"/>
  <c r="D36" i="4"/>
  <c r="P38" i="4"/>
  <c r="D14" i="16"/>
  <c r="P46" i="4"/>
  <c r="D16" i="16"/>
  <c r="AI53" i="3"/>
  <c r="D52" i="4"/>
  <c r="P54" i="4"/>
  <c r="D18" i="16"/>
  <c r="P62" i="4"/>
  <c r="D20" i="16"/>
  <c r="P70" i="4"/>
  <c r="D22" i="16"/>
  <c r="P78" i="4"/>
  <c r="D24" i="16"/>
  <c r="AI85" i="3"/>
  <c r="D84" i="4"/>
  <c r="P86" i="4"/>
  <c r="D26" i="16"/>
  <c r="AI93" i="3"/>
  <c r="D92" i="4"/>
  <c r="P92" i="4" s="1"/>
  <c r="P94" i="4"/>
  <c r="D28" i="16"/>
  <c r="P102" i="4"/>
  <c r="D30" i="16"/>
  <c r="AI109" i="3"/>
  <c r="D108" i="4"/>
  <c r="P108" i="4" s="1"/>
  <c r="P110" i="4"/>
  <c r="D32" i="16"/>
  <c r="AI117" i="3"/>
  <c r="D116" i="4"/>
  <c r="P118" i="4"/>
  <c r="D34" i="16"/>
  <c r="AI125" i="3"/>
  <c r="D124" i="4"/>
  <c r="P124" i="4" s="1"/>
  <c r="P126" i="4"/>
  <c r="D36" i="16"/>
  <c r="AI133" i="3"/>
  <c r="D132" i="4"/>
  <c r="D180" i="17"/>
  <c r="O170" i="3"/>
  <c r="E169" i="3"/>
  <c r="I169" i="3"/>
  <c r="M169" i="3"/>
  <c r="Q169" i="3"/>
  <c r="U169" i="3"/>
  <c r="Y169" i="3"/>
  <c r="AC170" i="3"/>
  <c r="AG169" i="3"/>
  <c r="F169" i="3"/>
  <c r="J169" i="3"/>
  <c r="N169" i="3"/>
  <c r="R169" i="3"/>
  <c r="V169" i="3"/>
  <c r="Z169" i="3"/>
  <c r="AD169" i="3"/>
  <c r="AH169" i="3"/>
  <c r="K170" i="3"/>
  <c r="K181" i="17"/>
  <c r="AA170" i="3"/>
  <c r="AA181" i="17"/>
  <c r="AE170" i="3"/>
  <c r="AE181" i="17"/>
  <c r="T169" i="3"/>
  <c r="AG169" i="17"/>
  <c r="M169" i="17"/>
  <c r="AB169" i="17"/>
  <c r="L169" i="17"/>
  <c r="S169" i="17"/>
  <c r="AB170" i="17"/>
  <c r="L170" i="17"/>
  <c r="AH175" i="17"/>
  <c r="J170" i="17"/>
  <c r="AI117" i="17"/>
  <c r="AJ114" i="17" s="1"/>
  <c r="AI53" i="17"/>
  <c r="AJ50" i="17" s="1"/>
  <c r="AI33" i="17"/>
  <c r="AJ30" i="17" s="1"/>
  <c r="AI81" i="17"/>
  <c r="AJ78" i="17" s="1"/>
  <c r="Q176" i="17"/>
  <c r="J176" i="17"/>
  <c r="AH170" i="17"/>
  <c r="AI25" i="3"/>
  <c r="D24" i="4"/>
  <c r="P24" i="4" s="1"/>
  <c r="AI49" i="3"/>
  <c r="D48" i="4"/>
  <c r="P48" i="4" s="1"/>
  <c r="P66" i="4"/>
  <c r="D21" i="16"/>
  <c r="AI73" i="3"/>
  <c r="D72" i="4"/>
  <c r="P72" i="4" s="1"/>
  <c r="AI105" i="3"/>
  <c r="D104" i="4"/>
  <c r="P104" i="4" s="1"/>
  <c r="AI113" i="3"/>
  <c r="D112" i="4"/>
  <c r="P112" i="4" s="1"/>
  <c r="P114" i="4"/>
  <c r="D33" i="16"/>
  <c r="P130" i="4"/>
  <c r="D37" i="16"/>
  <c r="AB169" i="3"/>
  <c r="I170" i="17"/>
  <c r="T169" i="17"/>
  <c r="AF170" i="17"/>
  <c r="P170" i="17"/>
  <c r="H170" i="17"/>
  <c r="Z170" i="17"/>
  <c r="J169" i="17"/>
  <c r="I176" i="17"/>
  <c r="V175" i="17"/>
  <c r="AI45" i="3"/>
  <c r="D43" i="4"/>
  <c r="AI61" i="3"/>
  <c r="D59" i="4"/>
  <c r="AI69" i="3"/>
  <c r="D67" i="4"/>
  <c r="AI77" i="3"/>
  <c r="D75" i="4"/>
  <c r="AI101" i="3"/>
  <c r="D99" i="4"/>
  <c r="D179" i="17"/>
  <c r="P169" i="3"/>
  <c r="AF169" i="3"/>
  <c r="Y170" i="17"/>
  <c r="E170" i="17"/>
  <c r="AF169" i="17"/>
  <c r="P169" i="17"/>
  <c r="S170" i="17"/>
  <c r="AF176" i="17"/>
  <c r="X176" i="17"/>
  <c r="P176" i="17"/>
  <c r="H176" i="17"/>
  <c r="V170" i="17"/>
  <c r="V169" i="17"/>
  <c r="R170" i="17"/>
  <c r="F176" i="17"/>
  <c r="D176" i="17"/>
  <c r="AI69" i="17"/>
  <c r="AJ66" i="17" s="1"/>
  <c r="AI49" i="17"/>
  <c r="AJ46" i="17" s="1"/>
  <c r="AC176" i="17"/>
  <c r="U175" i="17"/>
  <c r="E176" i="17"/>
  <c r="Z176" i="17"/>
  <c r="R169" i="17"/>
  <c r="G175" i="17"/>
  <c r="G169" i="17"/>
  <c r="U170" i="17"/>
  <c r="U169" i="17"/>
  <c r="AA169" i="17"/>
  <c r="AI17" i="17"/>
  <c r="AJ14" i="17" s="1"/>
  <c r="W169" i="17"/>
  <c r="AE175" i="17"/>
  <c r="AE169" i="17"/>
  <c r="K170" i="17"/>
  <c r="AA170" i="17"/>
  <c r="AD176" i="17"/>
  <c r="AI101" i="17"/>
  <c r="AJ98" i="17" s="1"/>
  <c r="AI37" i="17"/>
  <c r="AJ34" i="17" s="1"/>
  <c r="AI97" i="17"/>
  <c r="AJ94" i="17" s="1"/>
  <c r="AI65" i="17"/>
  <c r="AJ62" i="17" s="1"/>
  <c r="O169" i="17"/>
  <c r="W170" i="17"/>
  <c r="G170" i="17"/>
  <c r="D170" i="17"/>
  <c r="AF175" i="17"/>
  <c r="P175" i="17"/>
  <c r="R176" i="17"/>
  <c r="AB175" i="17"/>
  <c r="L175" i="17"/>
  <c r="G46" i="16"/>
  <c r="F170" i="3"/>
  <c r="V170" i="3"/>
  <c r="AC169" i="3"/>
  <c r="G170" i="3"/>
  <c r="W170" i="3"/>
  <c r="S170" i="3"/>
  <c r="E170" i="3"/>
  <c r="M170" i="3"/>
  <c r="U170" i="3"/>
  <c r="AG170" i="3"/>
  <c r="I170" i="3"/>
  <c r="Q170" i="3"/>
  <c r="Y170" i="3"/>
  <c r="CQ45" i="2"/>
  <c r="CN45" i="2"/>
  <c r="CK45" i="2"/>
  <c r="CH45" i="2"/>
  <c r="CE45" i="2"/>
  <c r="CB45" i="2"/>
  <c r="BY45" i="2"/>
  <c r="BV45" i="2"/>
  <c r="BS45" i="2"/>
  <c r="BP45" i="2"/>
  <c r="BM45" i="2"/>
  <c r="BJ45" i="2"/>
  <c r="BG45" i="2"/>
  <c r="BD45" i="2"/>
  <c r="BA45" i="2"/>
  <c r="AX45" i="2"/>
  <c r="AU45" i="2"/>
  <c r="AR45" i="2"/>
  <c r="AO45" i="2"/>
  <c r="AL45" i="2"/>
  <c r="AI45" i="2"/>
  <c r="AF45" i="2"/>
  <c r="AC45" i="2"/>
  <c r="Z45" i="2"/>
  <c r="W45" i="2"/>
  <c r="T45" i="2"/>
  <c r="Q45" i="2"/>
  <c r="N45" i="2"/>
  <c r="K45" i="2"/>
  <c r="CQ44" i="2"/>
  <c r="CN44" i="2"/>
  <c r="CK44" i="2"/>
  <c r="CH44" i="2"/>
  <c r="CE44" i="2"/>
  <c r="CB44" i="2"/>
  <c r="BY44" i="2"/>
  <c r="BV44" i="2"/>
  <c r="BS44" i="2"/>
  <c r="BP44" i="2"/>
  <c r="BM44" i="2"/>
  <c r="BJ44" i="2"/>
  <c r="BG44" i="2"/>
  <c r="BD44" i="2"/>
  <c r="BA44" i="2"/>
  <c r="AX44" i="2"/>
  <c r="AU44" i="2"/>
  <c r="AR44" i="2"/>
  <c r="AO44" i="2"/>
  <c r="AL44" i="2"/>
  <c r="AI44" i="2"/>
  <c r="AF44" i="2"/>
  <c r="AC44" i="2"/>
  <c r="Z44" i="2"/>
  <c r="W44" i="2"/>
  <c r="T44" i="2"/>
  <c r="Q44" i="2"/>
  <c r="N44" i="2"/>
  <c r="K44" i="2"/>
  <c r="CQ43" i="2"/>
  <c r="CN43" i="2"/>
  <c r="CK43" i="2"/>
  <c r="CH43" i="2"/>
  <c r="CE43" i="2"/>
  <c r="CB43" i="2"/>
  <c r="BY43" i="2"/>
  <c r="BV43" i="2"/>
  <c r="BS43" i="2"/>
  <c r="BP43" i="2"/>
  <c r="BM43" i="2"/>
  <c r="BJ43" i="2"/>
  <c r="BG43" i="2"/>
  <c r="BD43" i="2"/>
  <c r="BA43" i="2"/>
  <c r="AX43" i="2"/>
  <c r="AU43" i="2"/>
  <c r="AR43" i="2"/>
  <c r="AO43" i="2"/>
  <c r="AL43" i="2"/>
  <c r="AI43" i="2"/>
  <c r="AF43" i="2"/>
  <c r="AC43" i="2"/>
  <c r="Z43" i="2"/>
  <c r="W43" i="2"/>
  <c r="T43" i="2"/>
  <c r="Q43" i="2"/>
  <c r="N43" i="2"/>
  <c r="K43" i="2"/>
  <c r="CQ42" i="2"/>
  <c r="CN42" i="2"/>
  <c r="CK42" i="2"/>
  <c r="CH42" i="2"/>
  <c r="CE42" i="2"/>
  <c r="CB42" i="2"/>
  <c r="BY42" i="2"/>
  <c r="BV42" i="2"/>
  <c r="BS42" i="2"/>
  <c r="BP42" i="2"/>
  <c r="BM42" i="2"/>
  <c r="BJ42" i="2"/>
  <c r="BG42" i="2"/>
  <c r="BD42" i="2"/>
  <c r="BA42" i="2"/>
  <c r="AX42" i="2"/>
  <c r="AU42" i="2"/>
  <c r="AR42" i="2"/>
  <c r="AO42" i="2"/>
  <c r="AL42" i="2"/>
  <c r="AI42" i="2"/>
  <c r="AF42" i="2"/>
  <c r="AC42" i="2"/>
  <c r="Z42" i="2"/>
  <c r="W42" i="2"/>
  <c r="T42" i="2"/>
  <c r="Q42" i="2"/>
  <c r="N42" i="2"/>
  <c r="K42" i="2"/>
  <c r="CQ41" i="2"/>
  <c r="CN41" i="2"/>
  <c r="CK41" i="2"/>
  <c r="CH41" i="2"/>
  <c r="CE41" i="2"/>
  <c r="CB41" i="2"/>
  <c r="BY41" i="2"/>
  <c r="BV41" i="2"/>
  <c r="BS41" i="2"/>
  <c r="BP41" i="2"/>
  <c r="BM41" i="2"/>
  <c r="BJ41" i="2"/>
  <c r="BG41" i="2"/>
  <c r="BD41" i="2"/>
  <c r="BA41" i="2"/>
  <c r="AX41" i="2"/>
  <c r="AU41" i="2"/>
  <c r="AR41" i="2"/>
  <c r="AO41" i="2"/>
  <c r="AL41" i="2"/>
  <c r="AI41" i="2"/>
  <c r="AF41" i="2"/>
  <c r="AC41" i="2"/>
  <c r="Z41" i="2"/>
  <c r="W41" i="2"/>
  <c r="T41" i="2"/>
  <c r="Q41" i="2"/>
  <c r="N41" i="2"/>
  <c r="K41" i="2"/>
  <c r="CQ40" i="2"/>
  <c r="CN40" i="2"/>
  <c r="CK40" i="2"/>
  <c r="CH40" i="2"/>
  <c r="CE40" i="2"/>
  <c r="CB40" i="2"/>
  <c r="BY40" i="2"/>
  <c r="BV40" i="2"/>
  <c r="BS40" i="2"/>
  <c r="BP40" i="2"/>
  <c r="BM40" i="2"/>
  <c r="BJ40" i="2"/>
  <c r="BG40" i="2"/>
  <c r="BD40" i="2"/>
  <c r="BA40" i="2"/>
  <c r="AX40" i="2"/>
  <c r="AU40" i="2"/>
  <c r="AR40" i="2"/>
  <c r="AO40" i="2"/>
  <c r="AL40" i="2"/>
  <c r="AI40" i="2"/>
  <c r="AF40" i="2"/>
  <c r="AC40" i="2"/>
  <c r="Z40" i="2"/>
  <c r="W40" i="2"/>
  <c r="T40" i="2"/>
  <c r="Q40" i="2"/>
  <c r="N40" i="2"/>
  <c r="K40" i="2"/>
  <c r="CQ39" i="2"/>
  <c r="CN39" i="2"/>
  <c r="CK39" i="2"/>
  <c r="CH39" i="2"/>
  <c r="CE39" i="2"/>
  <c r="CB39" i="2"/>
  <c r="BY39" i="2"/>
  <c r="BV39" i="2"/>
  <c r="BS39" i="2"/>
  <c r="BP39" i="2"/>
  <c r="BM39" i="2"/>
  <c r="BJ39" i="2"/>
  <c r="BG39" i="2"/>
  <c r="BD39" i="2"/>
  <c r="BA39" i="2"/>
  <c r="AX39" i="2"/>
  <c r="AU39" i="2"/>
  <c r="AR39" i="2"/>
  <c r="AO39" i="2"/>
  <c r="AL39" i="2"/>
  <c r="AI39" i="2"/>
  <c r="AF39" i="2"/>
  <c r="AC39" i="2"/>
  <c r="Z39" i="2"/>
  <c r="W39" i="2"/>
  <c r="T39" i="2"/>
  <c r="Q39" i="2"/>
  <c r="N39" i="2"/>
  <c r="K39" i="2"/>
  <c r="H45" i="2"/>
  <c r="H44" i="2"/>
  <c r="H43" i="2"/>
  <c r="H42" i="2"/>
  <c r="H41" i="2"/>
  <c r="H40" i="2"/>
  <c r="H39" i="2"/>
  <c r="E44" i="2"/>
  <c r="E43" i="2"/>
  <c r="E42" i="2"/>
  <c r="E41" i="2"/>
  <c r="E40" i="2"/>
  <c r="E39" i="2"/>
  <c r="AI179" i="17" l="1"/>
  <c r="AI172" i="3"/>
  <c r="AI47" i="33"/>
  <c r="F36" i="18"/>
  <c r="F32" i="18"/>
  <c r="F28" i="18"/>
  <c r="F24" i="18"/>
  <c r="F20" i="18"/>
  <c r="F16" i="18"/>
  <c r="F12" i="18"/>
  <c r="F8" i="18"/>
  <c r="E10" i="18"/>
  <c r="F18" i="18"/>
  <c r="C30" i="18"/>
  <c r="C14" i="18"/>
  <c r="E25" i="18"/>
  <c r="F11" i="18"/>
  <c r="E37" i="18"/>
  <c r="E33" i="18"/>
  <c r="E29" i="18"/>
  <c r="E21" i="18"/>
  <c r="E17" i="18"/>
  <c r="E13" i="18"/>
  <c r="E9" i="18"/>
  <c r="C35" i="18"/>
  <c r="C27" i="18"/>
  <c r="C23" i="18"/>
  <c r="C19" i="18"/>
  <c r="C15" i="18"/>
  <c r="C11" i="18"/>
  <c r="C26" i="18"/>
  <c r="F37" i="18"/>
  <c r="F33" i="18"/>
  <c r="F29" i="18"/>
  <c r="F25" i="18"/>
  <c r="F21" i="18"/>
  <c r="F17" i="18"/>
  <c r="F13" i="18"/>
  <c r="F9" i="18"/>
  <c r="D31" i="18"/>
  <c r="F26" i="18"/>
  <c r="F22" i="18"/>
  <c r="F10" i="18"/>
  <c r="C34" i="18"/>
  <c r="C22" i="18"/>
  <c r="C18" i="18"/>
  <c r="C38" i="19"/>
  <c r="C38" i="20"/>
  <c r="C38" i="21"/>
  <c r="C38" i="22"/>
  <c r="C38" i="23"/>
  <c r="C38" i="24"/>
  <c r="C38" i="25"/>
  <c r="C38" i="26"/>
  <c r="C38" i="27"/>
  <c r="I17" i="30" s="1"/>
  <c r="C38" i="28"/>
  <c r="C38" i="29"/>
  <c r="D38" i="19"/>
  <c r="D38" i="20"/>
  <c r="D38" i="21"/>
  <c r="J11" i="30" s="1"/>
  <c r="D38" i="22"/>
  <c r="D38" i="23"/>
  <c r="D38" i="24"/>
  <c r="D38" i="25"/>
  <c r="D38" i="26"/>
  <c r="D38" i="27"/>
  <c r="D38" i="28"/>
  <c r="D38" i="29"/>
  <c r="F38" i="19"/>
  <c r="L9" i="30" s="1"/>
  <c r="F38" i="20"/>
  <c r="L10" i="30" s="1"/>
  <c r="F38" i="21"/>
  <c r="L11" i="30" s="1"/>
  <c r="F38" i="22"/>
  <c r="L12" i="30" s="1"/>
  <c r="F38" i="23"/>
  <c r="F38" i="24"/>
  <c r="F38" i="25"/>
  <c r="L15" i="30" s="1"/>
  <c r="F38" i="26"/>
  <c r="F38" i="27"/>
  <c r="L17" i="30" s="1"/>
  <c r="F38" i="28"/>
  <c r="F38" i="29"/>
  <c r="L19" i="30" s="1"/>
  <c r="D125" i="4"/>
  <c r="AJ122" i="3"/>
  <c r="E7" i="18"/>
  <c r="E168" i="4"/>
  <c r="E174" i="4" s="1"/>
  <c r="F168" i="4"/>
  <c r="F174" i="4" s="1"/>
  <c r="J168" i="4"/>
  <c r="J174" i="4" s="1"/>
  <c r="K168" i="4"/>
  <c r="K174" i="4" s="1"/>
  <c r="L167" i="4"/>
  <c r="L173" i="4" s="1"/>
  <c r="M167" i="4"/>
  <c r="M173" i="4" s="1"/>
  <c r="N168" i="4"/>
  <c r="N174" i="4" s="1"/>
  <c r="O168" i="4"/>
  <c r="O174" i="4" s="1"/>
  <c r="O167" i="4"/>
  <c r="O173" i="4" s="1"/>
  <c r="N167" i="4"/>
  <c r="N173" i="4" s="1"/>
  <c r="M168" i="4"/>
  <c r="M174" i="4" s="1"/>
  <c r="L168" i="4"/>
  <c r="L174" i="4" s="1"/>
  <c r="P83" i="4"/>
  <c r="P19" i="4"/>
  <c r="K167" i="4"/>
  <c r="K173" i="4" s="1"/>
  <c r="J167" i="4"/>
  <c r="J173" i="4" s="1"/>
  <c r="I167" i="4"/>
  <c r="I173" i="4" s="1"/>
  <c r="I168" i="4"/>
  <c r="I174" i="4" s="1"/>
  <c r="P51" i="4"/>
  <c r="H168" i="4"/>
  <c r="H174" i="4" s="1"/>
  <c r="H167" i="4"/>
  <c r="H173" i="4" s="1"/>
  <c r="G168" i="4"/>
  <c r="G174" i="4" s="1"/>
  <c r="G167" i="4"/>
  <c r="G173" i="4" s="1"/>
  <c r="F167" i="4"/>
  <c r="F173" i="4" s="1"/>
  <c r="E167" i="4"/>
  <c r="E173" i="4" s="1"/>
  <c r="AJ47" i="33"/>
  <c r="D168" i="4"/>
  <c r="D174" i="4" s="1"/>
  <c r="F200" i="3"/>
  <c r="F208" i="3"/>
  <c r="F192" i="3"/>
  <c r="D167" i="4"/>
  <c r="D173" i="4" s="1"/>
  <c r="AI180" i="17"/>
  <c r="AI48" i="33"/>
  <c r="AJ48" i="33" s="1"/>
  <c r="I16" i="30"/>
  <c r="P123" i="4"/>
  <c r="P125" i="4" s="1"/>
  <c r="Q122" i="4" s="1"/>
  <c r="P47" i="4"/>
  <c r="P49" i="4" s="1"/>
  <c r="Q46" i="4" s="1"/>
  <c r="P35" i="4"/>
  <c r="P91" i="4"/>
  <c r="P93" i="4" s="1"/>
  <c r="Q90" i="4" s="1"/>
  <c r="I19" i="30"/>
  <c r="O101" i="4"/>
  <c r="O77" i="4"/>
  <c r="O13" i="4"/>
  <c r="O17" i="4"/>
  <c r="P79" i="4"/>
  <c r="P81" i="4" s="1"/>
  <c r="Q78" i="4" s="1"/>
  <c r="O117" i="4"/>
  <c r="O85" i="4"/>
  <c r="O53" i="4"/>
  <c r="O21" i="4"/>
  <c r="O133" i="4"/>
  <c r="O69" i="4"/>
  <c r="O37" i="4"/>
  <c r="O9" i="4"/>
  <c r="O109" i="4"/>
  <c r="O45" i="4"/>
  <c r="O129" i="4"/>
  <c r="O113" i="4"/>
  <c r="O97" i="4"/>
  <c r="O81" i="4"/>
  <c r="O65" i="4"/>
  <c r="O49" i="4"/>
  <c r="O33" i="4"/>
  <c r="O125" i="4"/>
  <c r="O93" i="4"/>
  <c r="O61" i="4"/>
  <c r="O29" i="4"/>
  <c r="O121" i="4"/>
  <c r="O105" i="4"/>
  <c r="O89" i="4"/>
  <c r="O73" i="4"/>
  <c r="O57" i="4"/>
  <c r="O41" i="4"/>
  <c r="O25" i="4"/>
  <c r="I18" i="30"/>
  <c r="M18" i="30" s="1"/>
  <c r="N133" i="4"/>
  <c r="N69" i="4"/>
  <c r="N113" i="4"/>
  <c r="N81" i="4"/>
  <c r="N33" i="4"/>
  <c r="N77" i="4"/>
  <c r="N13" i="4"/>
  <c r="N117" i="4"/>
  <c r="N85" i="4"/>
  <c r="N53" i="4"/>
  <c r="N21" i="4"/>
  <c r="N121" i="4"/>
  <c r="N105" i="4"/>
  <c r="N89" i="4"/>
  <c r="N73" i="4"/>
  <c r="N57" i="4"/>
  <c r="N41" i="4"/>
  <c r="N25" i="4"/>
  <c r="N101" i="4"/>
  <c r="N37" i="4"/>
  <c r="N129" i="4"/>
  <c r="N97" i="4"/>
  <c r="N65" i="4"/>
  <c r="N49" i="4"/>
  <c r="N17" i="4"/>
  <c r="N109" i="4"/>
  <c r="N45" i="4"/>
  <c r="N9" i="4"/>
  <c r="N125" i="4"/>
  <c r="N93" i="4"/>
  <c r="N61" i="4"/>
  <c r="N29" i="4"/>
  <c r="M9" i="4"/>
  <c r="M57" i="4"/>
  <c r="M85" i="4"/>
  <c r="M81" i="4"/>
  <c r="M21" i="4"/>
  <c r="M105" i="4"/>
  <c r="M93" i="4"/>
  <c r="M117" i="4"/>
  <c r="P99" i="4"/>
  <c r="P67" i="4"/>
  <c r="M109" i="4"/>
  <c r="M77" i="4"/>
  <c r="M45" i="4"/>
  <c r="M129" i="4"/>
  <c r="M65" i="4"/>
  <c r="M17" i="4"/>
  <c r="M133" i="4"/>
  <c r="M101" i="4"/>
  <c r="M69" i="4"/>
  <c r="M37" i="4"/>
  <c r="M13" i="4"/>
  <c r="M125" i="4"/>
  <c r="M73" i="4"/>
  <c r="M25" i="4"/>
  <c r="M121" i="4"/>
  <c r="M89" i="4"/>
  <c r="M53" i="4"/>
  <c r="M113" i="4"/>
  <c r="M49" i="4"/>
  <c r="M61" i="4"/>
  <c r="P115" i="4"/>
  <c r="M29" i="4"/>
  <c r="M33" i="4"/>
  <c r="P131" i="4"/>
  <c r="M41" i="4"/>
  <c r="M97" i="4"/>
  <c r="L101" i="4"/>
  <c r="L81" i="4"/>
  <c r="L57" i="4"/>
  <c r="L37" i="4"/>
  <c r="L17" i="4"/>
  <c r="L133" i="4"/>
  <c r="L109" i="4"/>
  <c r="L73" i="4"/>
  <c r="L53" i="4"/>
  <c r="L21" i="4"/>
  <c r="L16" i="30"/>
  <c r="L125" i="4"/>
  <c r="L45" i="4"/>
  <c r="L117" i="4"/>
  <c r="L93" i="4"/>
  <c r="L29" i="4"/>
  <c r="L33" i="4"/>
  <c r="L113" i="4"/>
  <c r="L9" i="4"/>
  <c r="L129" i="4"/>
  <c r="L89" i="4"/>
  <c r="L69" i="4"/>
  <c r="L49" i="4"/>
  <c r="L25" i="4"/>
  <c r="L121" i="4"/>
  <c r="L97" i="4"/>
  <c r="L65" i="4"/>
  <c r="L41" i="4"/>
  <c r="P103" i="4"/>
  <c r="P105" i="4" s="1"/>
  <c r="Q102" i="4" s="1"/>
  <c r="L77" i="4"/>
  <c r="L105" i="4"/>
  <c r="L61" i="4"/>
  <c r="L85" i="4"/>
  <c r="L13" i="4"/>
  <c r="K125" i="4"/>
  <c r="K93" i="4"/>
  <c r="K61" i="4"/>
  <c r="K29" i="4"/>
  <c r="K129" i="4"/>
  <c r="K113" i="4"/>
  <c r="K97" i="4"/>
  <c r="K81" i="4"/>
  <c r="K65" i="4"/>
  <c r="K49" i="4"/>
  <c r="K33" i="4"/>
  <c r="K17" i="4"/>
  <c r="K9" i="4"/>
  <c r="I15" i="30"/>
  <c r="K133" i="4"/>
  <c r="K101" i="4"/>
  <c r="K69" i="4"/>
  <c r="K37" i="4"/>
  <c r="K109" i="4"/>
  <c r="K77" i="4"/>
  <c r="K45" i="4"/>
  <c r="K13" i="4"/>
  <c r="K121" i="4"/>
  <c r="K105" i="4"/>
  <c r="K89" i="4"/>
  <c r="K73" i="4"/>
  <c r="K57" i="4"/>
  <c r="K41" i="4"/>
  <c r="K25" i="4"/>
  <c r="K117" i="4"/>
  <c r="K85" i="4"/>
  <c r="K53" i="4"/>
  <c r="K21" i="4"/>
  <c r="J9" i="4"/>
  <c r="J109" i="4"/>
  <c r="J29" i="4"/>
  <c r="L14" i="30"/>
  <c r="P100" i="4"/>
  <c r="P68" i="4"/>
  <c r="J121" i="4"/>
  <c r="J105" i="4"/>
  <c r="J89" i="4"/>
  <c r="J73" i="4"/>
  <c r="J57" i="4"/>
  <c r="J41" i="4"/>
  <c r="J25" i="4"/>
  <c r="J117" i="4"/>
  <c r="J85" i="4"/>
  <c r="J53" i="4"/>
  <c r="J21" i="4"/>
  <c r="J77" i="4"/>
  <c r="J45" i="4"/>
  <c r="J93" i="4"/>
  <c r="J13" i="4"/>
  <c r="P59" i="4"/>
  <c r="P61" i="4" s="1"/>
  <c r="Q58" i="4" s="1"/>
  <c r="J129" i="4"/>
  <c r="J113" i="4"/>
  <c r="J97" i="4"/>
  <c r="J81" i="4"/>
  <c r="J65" i="4"/>
  <c r="J49" i="4"/>
  <c r="J33" i="4"/>
  <c r="J17" i="4"/>
  <c r="J133" i="4"/>
  <c r="J101" i="4"/>
  <c r="J69" i="4"/>
  <c r="J37" i="4"/>
  <c r="J125" i="4"/>
  <c r="J61" i="4"/>
  <c r="I133" i="4"/>
  <c r="I101" i="4"/>
  <c r="I69" i="4"/>
  <c r="I37" i="4"/>
  <c r="I125" i="4"/>
  <c r="I93" i="4"/>
  <c r="I61" i="4"/>
  <c r="I29" i="4"/>
  <c r="I129" i="4"/>
  <c r="I113" i="4"/>
  <c r="I97" i="4"/>
  <c r="I81" i="4"/>
  <c r="I65" i="4"/>
  <c r="I49" i="4"/>
  <c r="I33" i="4"/>
  <c r="I17" i="4"/>
  <c r="I117" i="4"/>
  <c r="I85" i="4"/>
  <c r="I53" i="4"/>
  <c r="I21" i="4"/>
  <c r="L13" i="30"/>
  <c r="I9" i="4"/>
  <c r="P63" i="4"/>
  <c r="P65" i="4" s="1"/>
  <c r="Q62" i="4" s="1"/>
  <c r="I109" i="4"/>
  <c r="I77" i="4"/>
  <c r="I45" i="4"/>
  <c r="I13" i="4"/>
  <c r="I121" i="4"/>
  <c r="I105" i="4"/>
  <c r="I89" i="4"/>
  <c r="I73" i="4"/>
  <c r="I57" i="4"/>
  <c r="I41" i="4"/>
  <c r="I25" i="4"/>
  <c r="H25" i="4"/>
  <c r="H129" i="4"/>
  <c r="H41" i="4"/>
  <c r="H69" i="4"/>
  <c r="H73" i="4"/>
  <c r="I12" i="30"/>
  <c r="H121" i="4"/>
  <c r="H57" i="4"/>
  <c r="H49" i="4"/>
  <c r="H105" i="4"/>
  <c r="H13" i="4"/>
  <c r="P27" i="4"/>
  <c r="P29" i="4" s="1"/>
  <c r="Q26" i="4" s="1"/>
  <c r="H133" i="4"/>
  <c r="H81" i="4"/>
  <c r="H29" i="4"/>
  <c r="H113" i="4"/>
  <c r="H89" i="4"/>
  <c r="H65" i="4"/>
  <c r="H9" i="4"/>
  <c r="H97" i="4"/>
  <c r="H33" i="4"/>
  <c r="H125" i="4"/>
  <c r="H101" i="4"/>
  <c r="H61" i="4"/>
  <c r="H37" i="4"/>
  <c r="H117" i="4"/>
  <c r="H77" i="4"/>
  <c r="H53" i="4"/>
  <c r="H17" i="4"/>
  <c r="H93" i="4"/>
  <c r="H109" i="4"/>
  <c r="H85" i="4"/>
  <c r="H45" i="4"/>
  <c r="H21" i="4"/>
  <c r="G129" i="4"/>
  <c r="G105" i="4"/>
  <c r="G65" i="4"/>
  <c r="P39" i="4"/>
  <c r="P41" i="4" s="1"/>
  <c r="Q38" i="4" s="1"/>
  <c r="P71" i="4"/>
  <c r="P73" i="4" s="1"/>
  <c r="Q70" i="4" s="1"/>
  <c r="G125" i="4"/>
  <c r="G101" i="4"/>
  <c r="G61" i="4"/>
  <c r="G37" i="4"/>
  <c r="G133" i="4"/>
  <c r="G93" i="4"/>
  <c r="G69" i="4"/>
  <c r="G29" i="4"/>
  <c r="G109" i="4"/>
  <c r="G85" i="4"/>
  <c r="G45" i="4"/>
  <c r="G21" i="4"/>
  <c r="G17" i="4"/>
  <c r="G117" i="4"/>
  <c r="G77" i="4"/>
  <c r="G53" i="4"/>
  <c r="P8" i="4"/>
  <c r="P11" i="4"/>
  <c r="P13" i="4" s="1"/>
  <c r="Q10" i="4" s="1"/>
  <c r="P15" i="4"/>
  <c r="P17" i="4" s="1"/>
  <c r="Q14" i="4" s="1"/>
  <c r="P119" i="4"/>
  <c r="P121" i="4" s="1"/>
  <c r="Q118" i="4" s="1"/>
  <c r="P31" i="4"/>
  <c r="P33" i="4" s="1"/>
  <c r="Q30" i="4" s="1"/>
  <c r="P7" i="4"/>
  <c r="P111" i="4"/>
  <c r="P113" i="4" s="1"/>
  <c r="Q110" i="4" s="1"/>
  <c r="G113" i="4"/>
  <c r="G89" i="4"/>
  <c r="G49" i="4"/>
  <c r="G25" i="4"/>
  <c r="G121" i="4"/>
  <c r="G81" i="4"/>
  <c r="G57" i="4"/>
  <c r="G97" i="4"/>
  <c r="G73" i="4"/>
  <c r="G33" i="4"/>
  <c r="G13" i="4"/>
  <c r="G41" i="4"/>
  <c r="G9" i="4"/>
  <c r="F133" i="4"/>
  <c r="F69" i="4"/>
  <c r="F109" i="4"/>
  <c r="F45" i="4"/>
  <c r="F121" i="4"/>
  <c r="F57" i="4"/>
  <c r="P95" i="4"/>
  <c r="P97" i="4" s="1"/>
  <c r="Q94" i="4" s="1"/>
  <c r="P127" i="4"/>
  <c r="P129" i="4" s="1"/>
  <c r="Q126" i="4" s="1"/>
  <c r="P87" i="4"/>
  <c r="P89" i="4" s="1"/>
  <c r="Q86" i="4" s="1"/>
  <c r="P55" i="4"/>
  <c r="P57" i="4" s="1"/>
  <c r="Q54" i="4" s="1"/>
  <c r="P23" i="4"/>
  <c r="P25" i="4" s="1"/>
  <c r="Q22" i="4" s="1"/>
  <c r="F117" i="4"/>
  <c r="F85" i="4"/>
  <c r="F53" i="4"/>
  <c r="F21" i="4"/>
  <c r="F129" i="4"/>
  <c r="F89" i="4"/>
  <c r="F65" i="4"/>
  <c r="F33" i="4"/>
  <c r="F101" i="4"/>
  <c r="F37" i="4"/>
  <c r="F113" i="4"/>
  <c r="F73" i="4"/>
  <c r="F41" i="4"/>
  <c r="P75" i="4"/>
  <c r="P77" i="4" s="1"/>
  <c r="Q74" i="4" s="1"/>
  <c r="F77" i="4"/>
  <c r="F13" i="4"/>
  <c r="F97" i="4"/>
  <c r="F25" i="4"/>
  <c r="F9" i="4"/>
  <c r="P43" i="4"/>
  <c r="P45" i="4" s="1"/>
  <c r="Q42" i="4" s="1"/>
  <c r="P107" i="4"/>
  <c r="P109" i="4" s="1"/>
  <c r="Q106" i="4" s="1"/>
  <c r="F125" i="4"/>
  <c r="F93" i="4"/>
  <c r="F61" i="4"/>
  <c r="F29" i="4"/>
  <c r="F105" i="4"/>
  <c r="F81" i="4"/>
  <c r="F49" i="4"/>
  <c r="F17" i="4"/>
  <c r="E109" i="4"/>
  <c r="E77" i="4"/>
  <c r="E45" i="4"/>
  <c r="E13" i="4"/>
  <c r="E121" i="4"/>
  <c r="E105" i="4"/>
  <c r="E89" i="4"/>
  <c r="E73" i="4"/>
  <c r="E57" i="4"/>
  <c r="E41" i="4"/>
  <c r="E25" i="4"/>
  <c r="E9" i="4"/>
  <c r="P132" i="4"/>
  <c r="P116" i="4"/>
  <c r="P52" i="4"/>
  <c r="E117" i="4"/>
  <c r="E85" i="4"/>
  <c r="E53" i="4"/>
  <c r="E21" i="4"/>
  <c r="E125" i="4"/>
  <c r="E93" i="4"/>
  <c r="E61" i="4"/>
  <c r="E29" i="4"/>
  <c r="E129" i="4"/>
  <c r="E113" i="4"/>
  <c r="E97" i="4"/>
  <c r="E81" i="4"/>
  <c r="E65" i="4"/>
  <c r="E49" i="4"/>
  <c r="E33" i="4"/>
  <c r="E17" i="4"/>
  <c r="P84" i="4"/>
  <c r="P36" i="4"/>
  <c r="P20" i="4"/>
  <c r="E133" i="4"/>
  <c r="E101" i="4"/>
  <c r="E69" i="4"/>
  <c r="E37" i="4"/>
  <c r="U182" i="17"/>
  <c r="M182" i="17"/>
  <c r="J175" i="3"/>
  <c r="I182" i="17"/>
  <c r="V175" i="3"/>
  <c r="X176" i="3"/>
  <c r="F204" i="3"/>
  <c r="N175" i="3"/>
  <c r="Y176" i="3"/>
  <c r="E212" i="3"/>
  <c r="AD175" i="3"/>
  <c r="O175" i="17"/>
  <c r="M175" i="17"/>
  <c r="AD182" i="17"/>
  <c r="F182" i="17"/>
  <c r="Y182" i="17"/>
  <c r="Z182" i="17"/>
  <c r="D182" i="17"/>
  <c r="AG175" i="17"/>
  <c r="AE182" i="17"/>
  <c r="AB182" i="17"/>
  <c r="O182" i="17"/>
  <c r="AH182" i="17"/>
  <c r="AG182" i="17"/>
  <c r="Q182" i="17"/>
  <c r="H175" i="17"/>
  <c r="Q175" i="17"/>
  <c r="P182" i="17"/>
  <c r="AC182" i="17"/>
  <c r="AA182" i="17"/>
  <c r="K176" i="3"/>
  <c r="J175" i="17"/>
  <c r="AH175" i="3"/>
  <c r="T182" i="17"/>
  <c r="L182" i="17"/>
  <c r="S182" i="17"/>
  <c r="I176" i="3"/>
  <c r="H182" i="17"/>
  <c r="T175" i="17"/>
  <c r="S176" i="3"/>
  <c r="AF182" i="17"/>
  <c r="H176" i="3"/>
  <c r="F205" i="3"/>
  <c r="C31" i="18"/>
  <c r="C38" i="18" s="1"/>
  <c r="I8" i="30" s="1"/>
  <c r="E176" i="3"/>
  <c r="T176" i="3"/>
  <c r="O176" i="3"/>
  <c r="Y175" i="17"/>
  <c r="AC175" i="3"/>
  <c r="D175" i="17"/>
  <c r="K175" i="17"/>
  <c r="AG176" i="3"/>
  <c r="AF176" i="3"/>
  <c r="P176" i="3"/>
  <c r="AA176" i="3"/>
  <c r="Z175" i="3"/>
  <c r="Y175" i="3"/>
  <c r="I175" i="3"/>
  <c r="X175" i="3"/>
  <c r="H175" i="3"/>
  <c r="W182" i="17"/>
  <c r="G182" i="17"/>
  <c r="F196" i="3"/>
  <c r="F188" i="3"/>
  <c r="F206" i="3"/>
  <c r="D32" i="18"/>
  <c r="F198" i="3"/>
  <c r="D24" i="18"/>
  <c r="F209" i="3"/>
  <c r="D35" i="18"/>
  <c r="F201" i="3"/>
  <c r="D27" i="18"/>
  <c r="F193" i="3"/>
  <c r="D19" i="18"/>
  <c r="F185" i="3"/>
  <c r="D11" i="18"/>
  <c r="W175" i="17"/>
  <c r="U176" i="17"/>
  <c r="R176" i="3"/>
  <c r="N182" i="17"/>
  <c r="J182" i="17"/>
  <c r="D175" i="3"/>
  <c r="F190" i="3"/>
  <c r="D16" i="18"/>
  <c r="D212" i="3"/>
  <c r="F186" i="3"/>
  <c r="D12" i="18"/>
  <c r="G212" i="3"/>
  <c r="F197" i="3"/>
  <c r="D23" i="18"/>
  <c r="F189" i="3"/>
  <c r="D15" i="18"/>
  <c r="D28" i="18"/>
  <c r="F202" i="3"/>
  <c r="F182" i="3"/>
  <c r="D8" i="18"/>
  <c r="U176" i="3"/>
  <c r="AE176" i="3"/>
  <c r="M175" i="3"/>
  <c r="AB175" i="3"/>
  <c r="L175" i="3"/>
  <c r="K182" i="17"/>
  <c r="V182" i="17"/>
  <c r="E182" i="17"/>
  <c r="X182" i="17"/>
  <c r="W175" i="3"/>
  <c r="AH176" i="3"/>
  <c r="R182" i="17"/>
  <c r="N175" i="17"/>
  <c r="N176" i="17"/>
  <c r="F210" i="3"/>
  <c r="D36" i="18"/>
  <c r="F194" i="3"/>
  <c r="D20" i="18"/>
  <c r="E175" i="17"/>
  <c r="AJ66" i="3"/>
  <c r="D69" i="4"/>
  <c r="AJ70" i="3"/>
  <c r="D73" i="4"/>
  <c r="AJ130" i="3"/>
  <c r="D133" i="4"/>
  <c r="AJ114" i="3"/>
  <c r="D117" i="4"/>
  <c r="AJ106" i="3"/>
  <c r="D109" i="4"/>
  <c r="AJ50" i="3"/>
  <c r="D53" i="4"/>
  <c r="AC176" i="3"/>
  <c r="AJ14" i="3"/>
  <c r="D17" i="4"/>
  <c r="E33" i="16"/>
  <c r="AC33" i="16" s="1"/>
  <c r="AB33" i="16"/>
  <c r="E22" i="16"/>
  <c r="AC22" i="16" s="1"/>
  <c r="AB22" i="16"/>
  <c r="AA175" i="3"/>
  <c r="S175" i="17"/>
  <c r="S176" i="17"/>
  <c r="AJ98" i="3"/>
  <c r="D101" i="4"/>
  <c r="AJ42" i="3"/>
  <c r="D45" i="4"/>
  <c r="AJ110" i="3"/>
  <c r="D113" i="4"/>
  <c r="AJ46" i="3"/>
  <c r="D49" i="4"/>
  <c r="AI181" i="17"/>
  <c r="G175" i="3"/>
  <c r="AD176" i="3"/>
  <c r="AB21" i="16"/>
  <c r="E21" i="16"/>
  <c r="AC21" i="16" s="1"/>
  <c r="E36" i="16"/>
  <c r="AC36" i="16" s="1"/>
  <c r="AB36" i="16"/>
  <c r="E34" i="16"/>
  <c r="AC34" i="16" s="1"/>
  <c r="AB34" i="16"/>
  <c r="E32" i="16"/>
  <c r="AC32" i="16" s="1"/>
  <c r="AB32" i="16"/>
  <c r="E30" i="16"/>
  <c r="AC30" i="16" s="1"/>
  <c r="AB30" i="16"/>
  <c r="E18" i="16"/>
  <c r="AC18" i="16" s="1"/>
  <c r="AB18" i="16"/>
  <c r="E16" i="16"/>
  <c r="AC16" i="16" s="1"/>
  <c r="AB16" i="16"/>
  <c r="D9" i="4"/>
  <c r="E35" i="16"/>
  <c r="AC35" i="16" s="1"/>
  <c r="AB35" i="16"/>
  <c r="AB29" i="16"/>
  <c r="E29" i="16"/>
  <c r="AC29" i="16" s="1"/>
  <c r="E15" i="16"/>
  <c r="AC15" i="16" s="1"/>
  <c r="AB15" i="16"/>
  <c r="E11" i="16"/>
  <c r="AC11" i="16" s="1"/>
  <c r="AB11" i="16"/>
  <c r="E7" i="16"/>
  <c r="AC7" i="16" s="1"/>
  <c r="AB7" i="16"/>
  <c r="AI169" i="3"/>
  <c r="AJ166" i="3" s="1"/>
  <c r="K175" i="3"/>
  <c r="AJ94" i="3"/>
  <c r="D97" i="4"/>
  <c r="M176" i="3"/>
  <c r="AI170" i="3"/>
  <c r="F176" i="3"/>
  <c r="AJ126" i="3"/>
  <c r="D129" i="4"/>
  <c r="AJ38" i="3"/>
  <c r="D41" i="4"/>
  <c r="X175" i="17"/>
  <c r="W176" i="3"/>
  <c r="G176" i="3"/>
  <c r="AJ74" i="3"/>
  <c r="D77" i="4"/>
  <c r="AJ58" i="3"/>
  <c r="D61" i="4"/>
  <c r="AJ102" i="3"/>
  <c r="D105" i="4"/>
  <c r="AJ22" i="3"/>
  <c r="D25" i="4"/>
  <c r="AA176" i="17"/>
  <c r="AA175" i="17"/>
  <c r="F175" i="3"/>
  <c r="AC175" i="17"/>
  <c r="U175" i="3"/>
  <c r="E175" i="3"/>
  <c r="T175" i="3"/>
  <c r="D176" i="3"/>
  <c r="AJ90" i="3"/>
  <c r="D93" i="4"/>
  <c r="AJ82" i="3"/>
  <c r="D85" i="4"/>
  <c r="AJ34" i="3"/>
  <c r="D37" i="4"/>
  <c r="AJ26" i="3"/>
  <c r="D29" i="4"/>
  <c r="AJ18" i="3"/>
  <c r="D21" i="4"/>
  <c r="AJ86" i="3"/>
  <c r="D89" i="4"/>
  <c r="AJ78" i="3"/>
  <c r="D81" i="4"/>
  <c r="AJ62" i="3"/>
  <c r="D65" i="4"/>
  <c r="AJ54" i="3"/>
  <c r="D57" i="4"/>
  <c r="R175" i="3"/>
  <c r="Z175" i="17"/>
  <c r="AE175" i="3"/>
  <c r="O175" i="3"/>
  <c r="P6" i="4"/>
  <c r="P166" i="4" s="1"/>
  <c r="D6" i="16"/>
  <c r="V176" i="3"/>
  <c r="J176" i="3"/>
  <c r="AB176" i="3"/>
  <c r="L176" i="3"/>
  <c r="E37" i="16"/>
  <c r="AC37" i="16" s="1"/>
  <c r="AB37" i="16"/>
  <c r="AG175" i="3"/>
  <c r="Q175" i="3"/>
  <c r="AF175" i="3"/>
  <c r="P175" i="3"/>
  <c r="E28" i="16"/>
  <c r="AC28" i="16" s="1"/>
  <c r="AB28" i="16"/>
  <c r="E26" i="16"/>
  <c r="AC26" i="16" s="1"/>
  <c r="AB26" i="16"/>
  <c r="E24" i="16"/>
  <c r="AC24" i="16" s="1"/>
  <c r="AB24" i="16"/>
  <c r="E20" i="16"/>
  <c r="AC20" i="16" s="1"/>
  <c r="AB20" i="16"/>
  <c r="E14" i="16"/>
  <c r="AC14" i="16" s="1"/>
  <c r="AB14" i="16"/>
  <c r="E12" i="16"/>
  <c r="AC12" i="16" s="1"/>
  <c r="AB12" i="16"/>
  <c r="E10" i="16"/>
  <c r="AC10" i="16" s="1"/>
  <c r="AB10" i="16"/>
  <c r="E8" i="16"/>
  <c r="AC8" i="16" s="1"/>
  <c r="AB8" i="16"/>
  <c r="AJ10" i="3"/>
  <c r="D13" i="4"/>
  <c r="I175" i="17"/>
  <c r="E31" i="16"/>
  <c r="AC31" i="16" s="1"/>
  <c r="AB31" i="16"/>
  <c r="E27" i="16"/>
  <c r="AC27" i="16" s="1"/>
  <c r="AB27" i="16"/>
  <c r="AB25" i="16"/>
  <c r="E25" i="16"/>
  <c r="AC25" i="16" s="1"/>
  <c r="E23" i="16"/>
  <c r="AC23" i="16" s="1"/>
  <c r="AB23" i="16"/>
  <c r="E19" i="16"/>
  <c r="AC19" i="16" s="1"/>
  <c r="AB19" i="16"/>
  <c r="AB17" i="16"/>
  <c r="E17" i="16"/>
  <c r="AC17" i="16" s="1"/>
  <c r="AB13" i="16"/>
  <c r="E13" i="16"/>
  <c r="AC13" i="16" s="1"/>
  <c r="AB9" i="16"/>
  <c r="E9" i="16"/>
  <c r="Q176" i="3"/>
  <c r="S175" i="3"/>
  <c r="Z176" i="3"/>
  <c r="N176" i="3"/>
  <c r="AJ118" i="3"/>
  <c r="D121" i="4"/>
  <c r="AJ30" i="3"/>
  <c r="D33" i="4"/>
  <c r="O176" i="17"/>
  <c r="W176" i="17"/>
  <c r="AE176" i="17"/>
  <c r="G176" i="17"/>
  <c r="AI170" i="17"/>
  <c r="AI169" i="17"/>
  <c r="AJ166" i="17" s="1"/>
  <c r="Z24" i="2"/>
  <c r="Z15" i="2"/>
  <c r="Z23" i="2"/>
  <c r="Z34" i="2"/>
  <c r="Z22" i="2"/>
  <c r="Z14" i="2"/>
  <c r="Z38" i="2"/>
  <c r="Z37" i="2"/>
  <c r="Z35" i="2"/>
  <c r="Z33" i="2"/>
  <c r="Z29" i="2"/>
  <c r="Z27" i="2"/>
  <c r="CR46" i="2"/>
  <c r="S162" i="4" s="1"/>
  <c r="T162" i="4" s="1"/>
  <c r="CR45" i="2"/>
  <c r="S158" i="4" s="1"/>
  <c r="T158" i="4" s="1"/>
  <c r="CO47" i="2"/>
  <c r="CQ46" i="2"/>
  <c r="CQ38" i="2"/>
  <c r="CQ37" i="2"/>
  <c r="CQ36" i="2"/>
  <c r="CQ35" i="2"/>
  <c r="CQ34" i="2"/>
  <c r="CQ33" i="2"/>
  <c r="CQ32" i="2"/>
  <c r="CQ31" i="2"/>
  <c r="CQ30" i="2"/>
  <c r="CQ29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3" i="2"/>
  <c r="CQ12" i="2"/>
  <c r="CQ11" i="2"/>
  <c r="CQ10" i="2"/>
  <c r="CQ9" i="2"/>
  <c r="CQ8" i="2"/>
  <c r="CQ7" i="2"/>
  <c r="CL47" i="2"/>
  <c r="CN46" i="2"/>
  <c r="CN38" i="2"/>
  <c r="CN37" i="2"/>
  <c r="CN36" i="2"/>
  <c r="CN35" i="2"/>
  <c r="CN34" i="2"/>
  <c r="CN33" i="2"/>
  <c r="CN32" i="2"/>
  <c r="CN31" i="2"/>
  <c r="CN30" i="2"/>
  <c r="CN29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3" i="2"/>
  <c r="CN12" i="2"/>
  <c r="CN11" i="2"/>
  <c r="CN10" i="2"/>
  <c r="CN9" i="2"/>
  <c r="CN8" i="2"/>
  <c r="CN7" i="2"/>
  <c r="CI47" i="2"/>
  <c r="CK46" i="2"/>
  <c r="CK38" i="2"/>
  <c r="CK37" i="2"/>
  <c r="CK36" i="2"/>
  <c r="CK35" i="2"/>
  <c r="CK34" i="2"/>
  <c r="CK33" i="2"/>
  <c r="CK32" i="2"/>
  <c r="CK31" i="2"/>
  <c r="CK30" i="2"/>
  <c r="CK29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3" i="2"/>
  <c r="CK12" i="2"/>
  <c r="CK11" i="2"/>
  <c r="CK10" i="2"/>
  <c r="CK9" i="2"/>
  <c r="CK8" i="2"/>
  <c r="CK7" i="2"/>
  <c r="CF47" i="2"/>
  <c r="CH46" i="2"/>
  <c r="CH38" i="2"/>
  <c r="CH37" i="2"/>
  <c r="CH36" i="2"/>
  <c r="CH35" i="2"/>
  <c r="CH34" i="2"/>
  <c r="CH33" i="2"/>
  <c r="CH32" i="2"/>
  <c r="CH31" i="2"/>
  <c r="CH30" i="2"/>
  <c r="CH29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3" i="2"/>
  <c r="CH12" i="2"/>
  <c r="CH11" i="2"/>
  <c r="CH10" i="2"/>
  <c r="CH9" i="2"/>
  <c r="CH8" i="2"/>
  <c r="CH7" i="2"/>
  <c r="CC47" i="2"/>
  <c r="CE46" i="2"/>
  <c r="CE38" i="2"/>
  <c r="CE37" i="2"/>
  <c r="CE36" i="2"/>
  <c r="CE35" i="2"/>
  <c r="CE34" i="2"/>
  <c r="CE33" i="2"/>
  <c r="CE32" i="2"/>
  <c r="CE31" i="2"/>
  <c r="CE30" i="2"/>
  <c r="CE29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3" i="2"/>
  <c r="CE12" i="2"/>
  <c r="CE11" i="2"/>
  <c r="CE10" i="2"/>
  <c r="CE9" i="2"/>
  <c r="CE8" i="2"/>
  <c r="CE7" i="2"/>
  <c r="BZ47" i="2"/>
  <c r="CB46" i="2"/>
  <c r="CB38" i="2"/>
  <c r="CB37" i="2"/>
  <c r="CB36" i="2"/>
  <c r="CB35" i="2"/>
  <c r="CB34" i="2"/>
  <c r="CB33" i="2"/>
  <c r="CB32" i="2"/>
  <c r="CB31" i="2"/>
  <c r="CB30" i="2"/>
  <c r="CB29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3" i="2"/>
  <c r="CB12" i="2"/>
  <c r="CB11" i="2"/>
  <c r="CB10" i="2"/>
  <c r="CB9" i="2"/>
  <c r="CB8" i="2"/>
  <c r="CB7" i="2"/>
  <c r="BW47" i="2"/>
  <c r="BY46" i="2"/>
  <c r="BY38" i="2"/>
  <c r="BY37" i="2"/>
  <c r="BY36" i="2"/>
  <c r="BY35" i="2"/>
  <c r="BY34" i="2"/>
  <c r="BY33" i="2"/>
  <c r="BY32" i="2"/>
  <c r="BY31" i="2"/>
  <c r="BY30" i="2"/>
  <c r="BY29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3" i="2"/>
  <c r="BY12" i="2"/>
  <c r="BY11" i="2"/>
  <c r="BY10" i="2"/>
  <c r="BY9" i="2"/>
  <c r="BY8" i="2"/>
  <c r="BY7" i="2"/>
  <c r="BT47" i="2"/>
  <c r="BV46" i="2"/>
  <c r="BV38" i="2"/>
  <c r="BV37" i="2"/>
  <c r="BV36" i="2"/>
  <c r="BV35" i="2"/>
  <c r="BV34" i="2"/>
  <c r="BV33" i="2"/>
  <c r="BV32" i="2"/>
  <c r="BV31" i="2"/>
  <c r="BV30" i="2"/>
  <c r="BV29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3" i="2"/>
  <c r="BV12" i="2"/>
  <c r="BV11" i="2"/>
  <c r="BV10" i="2"/>
  <c r="BV9" i="2"/>
  <c r="BV8" i="2"/>
  <c r="BV7" i="2"/>
  <c r="BQ47" i="2"/>
  <c r="BS46" i="2"/>
  <c r="BS38" i="2"/>
  <c r="BS37" i="2"/>
  <c r="BS36" i="2"/>
  <c r="BS35" i="2"/>
  <c r="BS34" i="2"/>
  <c r="BS33" i="2"/>
  <c r="BS32" i="2"/>
  <c r="BS31" i="2"/>
  <c r="BS30" i="2"/>
  <c r="BS29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N47" i="2"/>
  <c r="BP46" i="2"/>
  <c r="BP38" i="2"/>
  <c r="BP37" i="2"/>
  <c r="BP36" i="2"/>
  <c r="BP35" i="2"/>
  <c r="BP34" i="2"/>
  <c r="BP33" i="2"/>
  <c r="BP32" i="2"/>
  <c r="BP31" i="2"/>
  <c r="BP30" i="2"/>
  <c r="BP29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3" i="2"/>
  <c r="BP12" i="2"/>
  <c r="BP11" i="2"/>
  <c r="BP10" i="2"/>
  <c r="BP9" i="2"/>
  <c r="BP8" i="2"/>
  <c r="BP7" i="2"/>
  <c r="BK47" i="2"/>
  <c r="BM46" i="2"/>
  <c r="BM38" i="2"/>
  <c r="BM37" i="2"/>
  <c r="BM36" i="2"/>
  <c r="BM35" i="2"/>
  <c r="BM34" i="2"/>
  <c r="BM33" i="2"/>
  <c r="BM32" i="2"/>
  <c r="BM31" i="2"/>
  <c r="BM30" i="2"/>
  <c r="BM29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3" i="2"/>
  <c r="BM12" i="2"/>
  <c r="BM11" i="2"/>
  <c r="BM10" i="2"/>
  <c r="BM9" i="2"/>
  <c r="BM8" i="2"/>
  <c r="BM7" i="2"/>
  <c r="BH47" i="2"/>
  <c r="BJ46" i="2"/>
  <c r="BJ38" i="2"/>
  <c r="BJ37" i="2"/>
  <c r="BJ36" i="2"/>
  <c r="BJ35" i="2"/>
  <c r="BJ34" i="2"/>
  <c r="BJ33" i="2"/>
  <c r="BJ32" i="2"/>
  <c r="BJ31" i="2"/>
  <c r="BJ30" i="2"/>
  <c r="BJ29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E47" i="2"/>
  <c r="BG46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B47" i="2"/>
  <c r="BD46" i="2"/>
  <c r="BD38" i="2"/>
  <c r="BD37" i="2"/>
  <c r="BD36" i="2"/>
  <c r="BD35" i="2"/>
  <c r="BD34" i="2"/>
  <c r="BD33" i="2"/>
  <c r="BD32" i="2"/>
  <c r="BD31" i="2"/>
  <c r="BD30" i="2"/>
  <c r="BD29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AY47" i="2"/>
  <c r="BA46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AV47" i="2"/>
  <c r="AX46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S47" i="2"/>
  <c r="AU46" i="2"/>
  <c r="AU38" i="2"/>
  <c r="AU37" i="2"/>
  <c r="AU36" i="2"/>
  <c r="AU35" i="2"/>
  <c r="AU34" i="2"/>
  <c r="AU33" i="2"/>
  <c r="AU32" i="2"/>
  <c r="AU31" i="2"/>
  <c r="AU30" i="2"/>
  <c r="AU29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P47" i="2"/>
  <c r="AR46" i="2"/>
  <c r="AR38" i="2"/>
  <c r="AR3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R8" i="2"/>
  <c r="AR7" i="2"/>
  <c r="AM47" i="2"/>
  <c r="AO46" i="2"/>
  <c r="AO38" i="2"/>
  <c r="AO37" i="2"/>
  <c r="AO36" i="2"/>
  <c r="AO35" i="2"/>
  <c r="AO34" i="2"/>
  <c r="AO33" i="2"/>
  <c r="AO32" i="2"/>
  <c r="AO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J47" i="2"/>
  <c r="AL46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G47" i="2"/>
  <c r="AI46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D47" i="2"/>
  <c r="AF46" i="2"/>
  <c r="AF38" i="2"/>
  <c r="AF37" i="2"/>
  <c r="AF36" i="2"/>
  <c r="AF35" i="2"/>
  <c r="AF34" i="2"/>
  <c r="AF33" i="2"/>
  <c r="AF32" i="2"/>
  <c r="AF31" i="2"/>
  <c r="AF30" i="2"/>
  <c r="AF29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3" i="2"/>
  <c r="AF12" i="2"/>
  <c r="AF11" i="2"/>
  <c r="AF10" i="2"/>
  <c r="AF9" i="2"/>
  <c r="AF8" i="2"/>
  <c r="AF7" i="2"/>
  <c r="AA47" i="2"/>
  <c r="AC46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AC11" i="2"/>
  <c r="AC10" i="2"/>
  <c r="AC9" i="2"/>
  <c r="AC8" i="2"/>
  <c r="AC7" i="2"/>
  <c r="Z46" i="2"/>
  <c r="Z36" i="2"/>
  <c r="Z32" i="2"/>
  <c r="Z31" i="2"/>
  <c r="Z30" i="2"/>
  <c r="Z28" i="2"/>
  <c r="Z26" i="2"/>
  <c r="Z25" i="2"/>
  <c r="Z20" i="2"/>
  <c r="Z19" i="2"/>
  <c r="Z18" i="2"/>
  <c r="Z17" i="2"/>
  <c r="Z16" i="2"/>
  <c r="Z13" i="2"/>
  <c r="Z12" i="2"/>
  <c r="Z11" i="2"/>
  <c r="Z10" i="2"/>
  <c r="Z9" i="2"/>
  <c r="Z8" i="2"/>
  <c r="Z7" i="2"/>
  <c r="U47" i="2"/>
  <c r="W46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T46" i="2"/>
  <c r="O47" i="2"/>
  <c r="Q46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L47" i="2"/>
  <c r="N46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I47" i="2"/>
  <c r="K46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E46" i="2"/>
  <c r="E45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H46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F47" i="2"/>
  <c r="CU47" i="2"/>
  <c r="C47" i="2"/>
  <c r="P172" i="4" l="1"/>
  <c r="F38" i="18"/>
  <c r="L8" i="30" s="1"/>
  <c r="M8" i="30" s="1"/>
  <c r="E20" i="18"/>
  <c r="E36" i="18"/>
  <c r="E8" i="18"/>
  <c r="E28" i="18"/>
  <c r="E15" i="18"/>
  <c r="E23" i="18"/>
  <c r="E12" i="18"/>
  <c r="E16" i="18"/>
  <c r="E11" i="18"/>
  <c r="E19" i="18"/>
  <c r="E27" i="18"/>
  <c r="E35" i="18"/>
  <c r="E24" i="18"/>
  <c r="E32" i="18"/>
  <c r="E14" i="18"/>
  <c r="E22" i="18"/>
  <c r="E31" i="18"/>
  <c r="E30" i="18"/>
  <c r="E18" i="18"/>
  <c r="E34" i="18"/>
  <c r="E26" i="18"/>
  <c r="E38" i="29"/>
  <c r="E38" i="28"/>
  <c r="E38" i="27"/>
  <c r="E38" i="26"/>
  <c r="E38" i="25"/>
  <c r="E38" i="24"/>
  <c r="E38" i="23"/>
  <c r="E38" i="22"/>
  <c r="E38" i="21"/>
  <c r="E38" i="20"/>
  <c r="E38" i="19"/>
  <c r="K9" i="30" s="1"/>
  <c r="M17" i="30"/>
  <c r="P85" i="4"/>
  <c r="Q82" i="4" s="1"/>
  <c r="P21" i="4"/>
  <c r="Q18" i="4" s="1"/>
  <c r="M15" i="30"/>
  <c r="P37" i="4"/>
  <c r="Q34" i="4" s="1"/>
  <c r="P53" i="4"/>
  <c r="Q50" i="4" s="1"/>
  <c r="P117" i="4"/>
  <c r="Q114" i="4" s="1"/>
  <c r="P168" i="4"/>
  <c r="P167" i="4"/>
  <c r="P173" i="4" s="1"/>
  <c r="M19" i="30"/>
  <c r="M16" i="30"/>
  <c r="I13" i="30"/>
  <c r="M13" i="30" s="1"/>
  <c r="O169" i="4"/>
  <c r="O170" i="4"/>
  <c r="N170" i="4"/>
  <c r="N169" i="4"/>
  <c r="P101" i="4"/>
  <c r="Q98" i="4" s="1"/>
  <c r="J17" i="30"/>
  <c r="M175" i="4"/>
  <c r="M176" i="4"/>
  <c r="P133" i="4"/>
  <c r="Q130" i="4" s="1"/>
  <c r="P69" i="4"/>
  <c r="Q66" i="4" s="1"/>
  <c r="M169" i="4"/>
  <c r="M170" i="4"/>
  <c r="L169" i="4"/>
  <c r="L170" i="4"/>
  <c r="K170" i="4"/>
  <c r="K169" i="4"/>
  <c r="I14" i="30"/>
  <c r="M14" i="30" s="1"/>
  <c r="J169" i="4"/>
  <c r="J170" i="4"/>
  <c r="J14" i="30"/>
  <c r="I169" i="4"/>
  <c r="I170" i="4"/>
  <c r="J12" i="30"/>
  <c r="M12" i="30"/>
  <c r="H170" i="4"/>
  <c r="H169" i="4"/>
  <c r="G170" i="4"/>
  <c r="G169" i="4"/>
  <c r="I10" i="30"/>
  <c r="M10" i="30" s="1"/>
  <c r="F169" i="4"/>
  <c r="F170" i="4"/>
  <c r="J10" i="30"/>
  <c r="I9" i="30"/>
  <c r="M9" i="30" s="1"/>
  <c r="E169" i="4"/>
  <c r="E170" i="4"/>
  <c r="J9" i="30"/>
  <c r="F212" i="3"/>
  <c r="AI182" i="17"/>
  <c r="D38" i="18"/>
  <c r="J8" i="30" s="1"/>
  <c r="AI175" i="3"/>
  <c r="AJ172" i="3" s="1"/>
  <c r="E6" i="16"/>
  <c r="AC6" i="16" s="1"/>
  <c r="AB6" i="16"/>
  <c r="AB46" i="16" s="1"/>
  <c r="D46" i="16"/>
  <c r="D169" i="4"/>
  <c r="AC9" i="16"/>
  <c r="D170" i="4"/>
  <c r="AI176" i="3"/>
  <c r="P9" i="4"/>
  <c r="Q6" i="4" s="1"/>
  <c r="AI176" i="17"/>
  <c r="AI175" i="17"/>
  <c r="AJ172" i="17" s="1"/>
  <c r="CT45" i="2"/>
  <c r="CT46" i="2"/>
  <c r="AF47" i="2"/>
  <c r="AR47" i="2"/>
  <c r="BA47" i="2"/>
  <c r="BM47" i="2"/>
  <c r="BS47" i="2"/>
  <c r="BV47" i="2"/>
  <c r="CE47" i="2"/>
  <c r="CH47" i="2"/>
  <c r="CK47" i="2"/>
  <c r="CN47" i="2"/>
  <c r="CQ47" i="2"/>
  <c r="H47" i="2"/>
  <c r="K47" i="2"/>
  <c r="CB47" i="2"/>
  <c r="BY47" i="2"/>
  <c r="BP47" i="2"/>
  <c r="BJ47" i="2"/>
  <c r="BG47" i="2"/>
  <c r="BD47" i="2"/>
  <c r="AX47" i="2"/>
  <c r="AU47" i="2"/>
  <c r="AO47" i="2"/>
  <c r="AL47" i="2"/>
  <c r="AI47" i="2"/>
  <c r="AC47" i="2"/>
  <c r="X47" i="2"/>
  <c r="Z21" i="2"/>
  <c r="Z47" i="2" s="1"/>
  <c r="W47" i="2"/>
  <c r="CR11" i="2"/>
  <c r="CR35" i="2"/>
  <c r="CR27" i="2"/>
  <c r="CR19" i="2"/>
  <c r="T8" i="2"/>
  <c r="CT8" i="2" s="1"/>
  <c r="CR15" i="2"/>
  <c r="S38" i="4" s="1"/>
  <c r="T38" i="4" s="1"/>
  <c r="CR31" i="2"/>
  <c r="S102" i="4" s="1"/>
  <c r="T102" i="4" s="1"/>
  <c r="CR23" i="2"/>
  <c r="CR7" i="2"/>
  <c r="CR8" i="2"/>
  <c r="S10" i="4" s="1"/>
  <c r="T10" i="4" s="1"/>
  <c r="T11" i="2"/>
  <c r="CT11" i="2" s="1"/>
  <c r="T27" i="2"/>
  <c r="CT27" i="2" s="1"/>
  <c r="T31" i="2"/>
  <c r="CT31" i="2" s="1"/>
  <c r="Q47" i="2"/>
  <c r="N47" i="2"/>
  <c r="CV45" i="2"/>
  <c r="E47" i="2"/>
  <c r="CV46" i="2"/>
  <c r="L20" i="30" l="1"/>
  <c r="P181" i="4"/>
  <c r="P174" i="4"/>
  <c r="P180" i="4"/>
  <c r="CV7" i="2"/>
  <c r="S6" i="4"/>
  <c r="CV11" i="2"/>
  <c r="S22" i="4"/>
  <c r="T22" i="4" s="1"/>
  <c r="CV27" i="2"/>
  <c r="S86" i="4"/>
  <c r="T86" i="4" s="1"/>
  <c r="CV35" i="2"/>
  <c r="S118" i="4"/>
  <c r="T118" i="4" s="1"/>
  <c r="CV23" i="2"/>
  <c r="S70" i="4"/>
  <c r="T70" i="4" s="1"/>
  <c r="CV19" i="2"/>
  <c r="S54" i="4"/>
  <c r="T54" i="4" s="1"/>
  <c r="K10" i="30"/>
  <c r="J19" i="30"/>
  <c r="K19" i="30"/>
  <c r="O176" i="4"/>
  <c r="O175" i="4"/>
  <c r="N175" i="4"/>
  <c r="N176" i="4"/>
  <c r="J18" i="30"/>
  <c r="K18" i="30"/>
  <c r="K17" i="30"/>
  <c r="L176" i="4"/>
  <c r="L175" i="4"/>
  <c r="J16" i="30"/>
  <c r="K16" i="30"/>
  <c r="J15" i="30"/>
  <c r="K15" i="30"/>
  <c r="K175" i="4"/>
  <c r="K176" i="4"/>
  <c r="K14" i="30"/>
  <c r="J175" i="4"/>
  <c r="J176" i="4"/>
  <c r="J13" i="30"/>
  <c r="K13" i="30"/>
  <c r="I176" i="4"/>
  <c r="I175" i="4"/>
  <c r="K12" i="30"/>
  <c r="H175" i="4"/>
  <c r="H176" i="4"/>
  <c r="G176" i="4"/>
  <c r="G175" i="4"/>
  <c r="I11" i="30"/>
  <c r="K11" i="30"/>
  <c r="F175" i="4"/>
  <c r="F176" i="4"/>
  <c r="E176" i="4"/>
  <c r="E175" i="4"/>
  <c r="E38" i="18"/>
  <c r="K8" i="30" s="1"/>
  <c r="E46" i="16"/>
  <c r="D175" i="4"/>
  <c r="P179" i="4"/>
  <c r="P170" i="4"/>
  <c r="P169" i="4"/>
  <c r="D176" i="4"/>
  <c r="AC46" i="16"/>
  <c r="T23" i="2"/>
  <c r="CT23" i="2" s="1"/>
  <c r="T19" i="2"/>
  <c r="CT19" i="2" s="1"/>
  <c r="R47" i="2"/>
  <c r="CR50" i="2" s="1"/>
  <c r="T35" i="2"/>
  <c r="CT35" i="2" s="1"/>
  <c r="T15" i="2"/>
  <c r="CT15" i="2" s="1"/>
  <c r="T16" i="2"/>
  <c r="CT16" i="2" s="1"/>
  <c r="CR16" i="2"/>
  <c r="T37" i="2"/>
  <c r="CT37" i="2" s="1"/>
  <c r="CR37" i="2"/>
  <c r="T10" i="2"/>
  <c r="CT10" i="2" s="1"/>
  <c r="CR10" i="2"/>
  <c r="CR29" i="2"/>
  <c r="T29" i="2"/>
  <c r="CT29" i="2" s="1"/>
  <c r="T17" i="2"/>
  <c r="CT17" i="2" s="1"/>
  <c r="CR17" i="2"/>
  <c r="T7" i="2"/>
  <c r="T12" i="2"/>
  <c r="CT12" i="2" s="1"/>
  <c r="CR12" i="2"/>
  <c r="T21" i="2"/>
  <c r="CT21" i="2" s="1"/>
  <c r="CR21" i="2"/>
  <c r="CR9" i="2"/>
  <c r="T9" i="2"/>
  <c r="CT9" i="2" s="1"/>
  <c r="T33" i="2"/>
  <c r="CT33" i="2" s="1"/>
  <c r="CR33" i="2"/>
  <c r="CR14" i="2"/>
  <c r="T14" i="2"/>
  <c r="CT14" i="2" s="1"/>
  <c r="T13" i="2"/>
  <c r="CT13" i="2" s="1"/>
  <c r="CR13" i="2"/>
  <c r="CR25" i="2"/>
  <c r="T25" i="2"/>
  <c r="CT25" i="2" s="1"/>
  <c r="CR26" i="2"/>
  <c r="T26" i="2"/>
  <c r="CT26" i="2" s="1"/>
  <c r="CR20" i="2"/>
  <c r="T20" i="2"/>
  <c r="CT20" i="2" s="1"/>
  <c r="CR28" i="2"/>
  <c r="S90" i="4" s="1"/>
  <c r="T90" i="4" s="1"/>
  <c r="T28" i="2"/>
  <c r="CT28" i="2" s="1"/>
  <c r="CR36" i="2"/>
  <c r="T36" i="2"/>
  <c r="CT36" i="2" s="1"/>
  <c r="CR22" i="2"/>
  <c r="T22" i="2"/>
  <c r="CT22" i="2" s="1"/>
  <c r="CR30" i="2"/>
  <c r="T30" i="2"/>
  <c r="CT30" i="2" s="1"/>
  <c r="CR38" i="2"/>
  <c r="T38" i="2"/>
  <c r="CT38" i="2" s="1"/>
  <c r="CR24" i="2"/>
  <c r="T24" i="2"/>
  <c r="CT24" i="2" s="1"/>
  <c r="CR32" i="2"/>
  <c r="T32" i="2"/>
  <c r="CT32" i="2" s="1"/>
  <c r="CR18" i="2"/>
  <c r="T18" i="2"/>
  <c r="CT18" i="2" s="1"/>
  <c r="CR34" i="2"/>
  <c r="T34" i="2"/>
  <c r="CT34" i="2" s="1"/>
  <c r="CV31" i="2"/>
  <c r="CV15" i="2"/>
  <c r="CV28" i="2"/>
  <c r="CV8" i="2"/>
  <c r="CV13" i="2" l="1"/>
  <c r="S30" i="4"/>
  <c r="T30" i="4" s="1"/>
  <c r="CV33" i="2"/>
  <c r="S110" i="4"/>
  <c r="T110" i="4" s="1"/>
  <c r="CV21" i="2"/>
  <c r="S62" i="4"/>
  <c r="T62" i="4" s="1"/>
  <c r="CV29" i="2"/>
  <c r="S94" i="4"/>
  <c r="T94" i="4" s="1"/>
  <c r="CV34" i="2"/>
  <c r="S114" i="4"/>
  <c r="T114" i="4" s="1"/>
  <c r="CV32" i="2"/>
  <c r="S106" i="4"/>
  <c r="T106" i="4" s="1"/>
  <c r="CV38" i="2"/>
  <c r="S130" i="4"/>
  <c r="T130" i="4" s="1"/>
  <c r="CV22" i="2"/>
  <c r="S66" i="4"/>
  <c r="T66" i="4" s="1"/>
  <c r="CV26" i="2"/>
  <c r="S82" i="4"/>
  <c r="T82" i="4" s="1"/>
  <c r="CV17" i="2"/>
  <c r="S46" i="4"/>
  <c r="T46" i="4" s="1"/>
  <c r="CV10" i="2"/>
  <c r="S18" i="4"/>
  <c r="T18" i="4" s="1"/>
  <c r="CV16" i="2"/>
  <c r="S42" i="4"/>
  <c r="T42" i="4" s="1"/>
  <c r="CV12" i="2"/>
  <c r="S26" i="4"/>
  <c r="T26" i="4" s="1"/>
  <c r="T6" i="4"/>
  <c r="CV18" i="2"/>
  <c r="S50" i="4"/>
  <c r="T50" i="4" s="1"/>
  <c r="CV24" i="2"/>
  <c r="S74" i="4"/>
  <c r="T74" i="4" s="1"/>
  <c r="CV30" i="2"/>
  <c r="S98" i="4"/>
  <c r="T98" i="4" s="1"/>
  <c r="CV36" i="2"/>
  <c r="S122" i="4"/>
  <c r="T122" i="4" s="1"/>
  <c r="CV20" i="2"/>
  <c r="S58" i="4"/>
  <c r="T58" i="4" s="1"/>
  <c r="CV25" i="2"/>
  <c r="S78" i="4"/>
  <c r="T78" i="4" s="1"/>
  <c r="CV14" i="2"/>
  <c r="S34" i="4"/>
  <c r="T34" i="4" s="1"/>
  <c r="CV9" i="2"/>
  <c r="S14" i="4"/>
  <c r="T14" i="4" s="1"/>
  <c r="CV37" i="2"/>
  <c r="S126" i="4"/>
  <c r="T126" i="4" s="1"/>
  <c r="J20" i="30"/>
  <c r="M11" i="30"/>
  <c r="M20" i="30" s="1"/>
  <c r="I20" i="30"/>
  <c r="P175" i="4"/>
  <c r="Q172" i="4" s="1"/>
  <c r="P176" i="4"/>
  <c r="Q166" i="4"/>
  <c r="P182" i="4"/>
  <c r="T47" i="2"/>
  <c r="CT50" i="2" s="1"/>
  <c r="CT7" i="2"/>
  <c r="CT47" i="2" s="1"/>
  <c r="CR47" i="2"/>
  <c r="K20" i="30" l="1"/>
  <c r="M22" i="30" s="1"/>
  <c r="S166" i="4"/>
  <c r="T166" i="4" s="1"/>
  <c r="CT51" i="2"/>
  <c r="CV47" i="2"/>
  <c r="S167" i="4"/>
  <c r="CR51" i="2"/>
  <c r="S168" i="4" l="1"/>
</calcChain>
</file>

<file path=xl/sharedStrings.xml><?xml version="1.0" encoding="utf-8"?>
<sst xmlns="http://schemas.openxmlformats.org/spreadsheetml/2006/main" count="5548" uniqueCount="329">
  <si>
    <t>รายการ</t>
  </si>
  <si>
    <t>วันที่</t>
  </si>
  <si>
    <t>1</t>
  </si>
  <si>
    <t>2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</si>
  <si>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</si>
  <si>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</si>
  <si>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</si>
  <si>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</si>
  <si>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</si>
  <si>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</si>
  <si>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</si>
  <si>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</si>
  <si>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</si>
  <si>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</si>
  <si>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</si>
  <si>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</si>
  <si>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</si>
  <si>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</si>
  <si>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</si>
  <si>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</si>
  <si>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</si>
  <si>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</si>
  <si>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</si>
  <si>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</si>
  <si>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</si>
  <si>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</si>
  <si>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</si>
  <si>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</si>
  <si>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</si>
  <si>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</si>
  <si>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</si>
  <si>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เบิก</t>
  </si>
  <si>
    <t>เค้กกล้วยหอม</t>
  </si>
  <si>
    <t>เค้กบัตเตอร์</t>
  </si>
  <si>
    <t>ขนมปังโรลมันเทศ</t>
  </si>
  <si>
    <t>ขนมปังโรลถั่วแดง</t>
  </si>
  <si>
    <t>ก้านบัว</t>
  </si>
  <si>
    <t>โดนัทไส้เผือก</t>
  </si>
  <si>
    <t>ปอนด์เล็ก</t>
  </si>
  <si>
    <t>มิลค์เค้ก ช็อคโกแลต</t>
  </si>
  <si>
    <t>มิลค์เค้ก สตรอเบอรี่</t>
  </si>
  <si>
    <t>รวม</t>
  </si>
  <si>
    <t>ของขึ้น</t>
  </si>
  <si>
    <t>สาย</t>
  </si>
  <si>
    <t>ผลต่าง</t>
  </si>
  <si>
    <t>บริษัท  เอ็น. ซี. เอส. โกลด์เบรด  จำกัด</t>
  </si>
  <si>
    <t>NO.</t>
  </si>
  <si>
    <t>คงเหลือ</t>
  </si>
  <si>
    <t>โดนัทไส้กะหรี่ไก่</t>
  </si>
  <si>
    <t>ไส้คัสตาร์ด</t>
  </si>
  <si>
    <t>โดนัทกล้วยหอมบาวาเรียน</t>
  </si>
  <si>
    <t>ชิกเก้นไก่สไปซี่</t>
  </si>
  <si>
    <t>สินค้าพิเศษ</t>
  </si>
  <si>
    <t>ขนมปังไส้สังขยาเล็ก ( 10 บ.)</t>
  </si>
  <si>
    <t>ขนมปังไส้เผือก</t>
  </si>
  <si>
    <t>ขนมปังไส้ถั่วแดง</t>
  </si>
  <si>
    <t>ขนมโมจิถั่ว 2 ลูก</t>
  </si>
  <si>
    <t>เปี๊ยะไส้ถั่วแดง</t>
  </si>
  <si>
    <t>ขนมปังไส้สังขยาใหญ่ ( 12 บ.)</t>
  </si>
  <si>
    <t>ขนมปังไส้หมูหยองเล็ก</t>
  </si>
  <si>
    <t>ขนมปังไส้หมูหยองมายองเนส</t>
  </si>
  <si>
    <t>ขนมปังพิซซ่าไส้กรอก</t>
  </si>
  <si>
    <t>ขนมปังหมูหยองน้ำสลัด</t>
  </si>
  <si>
    <t>ขนมปังไส้กรอกคู่</t>
  </si>
  <si>
    <t>ขนมปังไส้หมูหยองใหญ่</t>
  </si>
  <si>
    <t>ฮอทดอกไส้ครีมสลัด</t>
  </si>
  <si>
    <t>ขนมปังไส้เผือกใหญ่ ( 12 บาท )</t>
  </si>
  <si>
    <t>ขนมปังไส้ถั่วแดง(12บาท)</t>
  </si>
  <si>
    <t>ไก่หยองสลัด</t>
  </si>
  <si>
    <t>ก้านบัวซองซิป</t>
  </si>
  <si>
    <t>โดนัทกล้วยหอมสตรอเบอรี่</t>
  </si>
  <si>
    <t>ราคาทุน/ชิ้น</t>
  </si>
  <si>
    <t>มูลค่าต้นทุน</t>
  </si>
  <si>
    <t>ทดสอบ</t>
  </si>
  <si>
    <t>ชื่อสินค้า</t>
  </si>
  <si>
    <t>จำนวนชิ้น</t>
  </si>
  <si>
    <t>ราคา</t>
  </si>
  <si>
    <t>ต้นทุน/ชิ้น</t>
  </si>
  <si>
    <t>หัก</t>
  </si>
  <si>
    <t>ขนมชำรุด</t>
  </si>
  <si>
    <t>มูลค่า</t>
  </si>
  <si>
    <t>NP1</t>
  </si>
  <si>
    <t>NP2</t>
  </si>
  <si>
    <t>NP3</t>
  </si>
  <si>
    <t>NP4</t>
  </si>
  <si>
    <t>NP5</t>
  </si>
  <si>
    <t>NP6</t>
  </si>
  <si>
    <t>NP7</t>
  </si>
  <si>
    <t>เปอร์เซ็นต์</t>
  </si>
  <si>
    <t>ของเสีย</t>
  </si>
  <si>
    <t>ชำรุด</t>
  </si>
  <si>
    <t>%</t>
  </si>
  <si>
    <t>รวมขนมทุกชนิด</t>
  </si>
  <si>
    <t>ขายได้</t>
  </si>
  <si>
    <t>*รวมยอดขนมที่คิดของเสีย</t>
  </si>
  <si>
    <t xml:space="preserve">ของขึ้นรวม </t>
  </si>
  <si>
    <t>ชิ้น</t>
  </si>
  <si>
    <t>ของเสียรวม</t>
  </si>
  <si>
    <t>เปอร์เซ็นต์ของเสีย + ชำรุด</t>
  </si>
  <si>
    <t>ลำดับที่</t>
  </si>
  <si>
    <t>3</t>
  </si>
  <si>
    <t>22</t>
  </si>
  <si>
    <t>32</t>
  </si>
  <si>
    <t>รวมขนม</t>
  </si>
  <si>
    <t>ที่คิดเปอร์เซ็นต์เสีย</t>
  </si>
  <si>
    <t>ในรายงานสรุปยอดขาย</t>
  </si>
  <si>
    <t>สินค้าจากโรงงาน</t>
  </si>
  <si>
    <t>สาย 1</t>
  </si>
  <si>
    <t>ต้นทุน</t>
  </si>
  <si>
    <t>สาย 2</t>
  </si>
  <si>
    <t>สาย 3</t>
  </si>
  <si>
    <t>สาย 4</t>
  </si>
  <si>
    <t>สาย 5</t>
  </si>
  <si>
    <t>สาย 6</t>
  </si>
  <si>
    <t>สาย 7</t>
  </si>
  <si>
    <t>สาย 8</t>
  </si>
  <si>
    <t>สาย 9</t>
  </si>
  <si>
    <t>สาย 10</t>
  </si>
  <si>
    <t>สาย 11</t>
  </si>
  <si>
    <t>สาย 12</t>
  </si>
  <si>
    <t>ต้นทุนสินค้ารับจากโรงงานผลิตระยอง   สาขานครปฐม</t>
  </si>
  <si>
    <t xml:space="preserve">สรุปเปอร์เซ็นต์ของขึ้น ของเสีย ประจำวัน   สาขา นครปฐม </t>
  </si>
  <si>
    <t>บริษัท    เอ็น. ซี. เอส.  โกลด์เบรด   จำกัด</t>
  </si>
  <si>
    <t>ชำรุด (ชิ้น)</t>
  </si>
  <si>
    <t>ขึ้นราก่อนกำหนด</t>
  </si>
  <si>
    <t>หัก CN - คืน มูลค่าก่อน VAT</t>
  </si>
  <si>
    <t>ยอดขายทั้งหมด</t>
  </si>
  <si>
    <t>รวมยอดขาย</t>
  </si>
  <si>
    <t>จำนวนถาด</t>
  </si>
  <si>
    <t>จำนวนร้านค้า</t>
  </si>
  <si>
    <t>พนักงาน</t>
  </si>
  <si>
    <t>ขายไม่มี VAT</t>
  </si>
  <si>
    <t>ขายมี VAT</t>
  </si>
  <si>
    <t>เป้าหมาย</t>
  </si>
  <si>
    <t>ภาษีขาย</t>
  </si>
  <si>
    <t>ขึ้น</t>
  </si>
  <si>
    <t>กลับ</t>
  </si>
  <si>
    <t>( ราย )</t>
  </si>
  <si>
    <t>พุธ</t>
  </si>
  <si>
    <t>พฤหัสบดี</t>
  </si>
  <si>
    <t>ศุกร์</t>
  </si>
  <si>
    <t>เสาร์</t>
  </si>
  <si>
    <t>อาทิตย์</t>
  </si>
  <si>
    <t>จันทร์</t>
  </si>
  <si>
    <t>อังคาร</t>
  </si>
  <si>
    <t xml:space="preserve">วันที่ </t>
  </si>
  <si>
    <t>วัน</t>
  </si>
  <si>
    <t>(ชิ้น)</t>
  </si>
  <si>
    <t>%  เสีย</t>
  </si>
  <si>
    <t>ประจำเดือน  มิถุนายน  2558</t>
  </si>
  <si>
    <t xml:space="preserve">สรุปยอดขาย   สาย   8   สาขา </t>
  </si>
  <si>
    <t xml:space="preserve">สรุปยอดขาย   สาย   9   สาขา </t>
  </si>
  <si>
    <t xml:space="preserve">สรุปยอดขาย   สาย   10   สาขา </t>
  </si>
  <si>
    <t xml:space="preserve">สรุปยอดขาย   สาย   11   สาขา </t>
  </si>
  <si>
    <t xml:space="preserve">สรุปยอดขาย   สาย   12   สาขา </t>
  </si>
  <si>
    <t>บริษัท เอ็น.ซี.เอส.โกลด์เบรด จำกัด</t>
  </si>
  <si>
    <t>ยอดขายทั้งหมด (บาท)</t>
  </si>
  <si>
    <t>หัก CN-คืนมูลค่าก่อน VAT (ถ้ามี)</t>
  </si>
  <si>
    <t>รวมยอดขายสุทธิ</t>
  </si>
  <si>
    <t>จำนวนบิลขาย</t>
  </si>
  <si>
    <t>ค่าคอมฯ</t>
  </si>
  <si>
    <t>ค่าแรงจูงใจ</t>
  </si>
  <si>
    <t>ไม่มี VAT</t>
  </si>
  <si>
    <t>มี VAT</t>
  </si>
  <si>
    <t>ยอดขายรวม</t>
  </si>
  <si>
    <t>จำนวน</t>
  </si>
  <si>
    <t>สัดส่วน</t>
  </si>
  <si>
    <t>(บาท)</t>
  </si>
  <si>
    <t>(%)</t>
  </si>
  <si>
    <t>(ชุด)</t>
  </si>
  <si>
    <t>รวมทั้งสิ้น</t>
  </si>
  <si>
    <t>ยอดขายสุทธิ</t>
  </si>
  <si>
    <t>บาท</t>
  </si>
  <si>
    <t>เฉลี่ยต่อคัน</t>
  </si>
  <si>
    <t>ของเสียเฉลี่ย</t>
  </si>
  <si>
    <t>ทดสอบภาษีขาย</t>
  </si>
  <si>
    <t>ผู้จัดทำ</t>
  </si>
  <si>
    <t>พนักงานบัญชี</t>
  </si>
  <si>
    <t>ผู้อนุมัติ</t>
  </si>
  <si>
    <t xml:space="preserve">ผู้จัดการสาขา </t>
  </si>
  <si>
    <t xml:space="preserve">วันที่  </t>
  </si>
  <si>
    <t>ของชำรุด</t>
  </si>
  <si>
    <t>33</t>
  </si>
  <si>
    <t>34</t>
  </si>
  <si>
    <t>35</t>
  </si>
  <si>
    <t>36</t>
  </si>
  <si>
    <t>37</t>
  </si>
  <si>
    <t>38</t>
  </si>
  <si>
    <t>39</t>
  </si>
  <si>
    <t>40</t>
  </si>
  <si>
    <t>ไส้สังขยาเล็ก</t>
  </si>
  <si>
    <t>ไส้เผือก</t>
  </si>
  <si>
    <t>ไส้ถั่วแดง</t>
  </si>
  <si>
    <t>โมจิไส้ถั่ว</t>
  </si>
  <si>
    <t>ไส้สังขยาใหญ่</t>
  </si>
  <si>
    <t>ไส้หมูหยองเล็ก</t>
  </si>
  <si>
    <t>โรลมันเทศ</t>
  </si>
  <si>
    <t>โรลถั่วแดง</t>
  </si>
  <si>
    <t>หมูหยองมายองเนส</t>
  </si>
  <si>
    <t>พิซซ่า</t>
  </si>
  <si>
    <t>หมูหยองน้ำสลัด</t>
  </si>
  <si>
    <t>ไส้กรอก</t>
  </si>
  <si>
    <t>โดนัท ไส้เผือก</t>
  </si>
  <si>
    <t>โดนัท ไส้กะหรี่ไก่</t>
  </si>
  <si>
    <t>ไส้หมูหยองใหญ่</t>
  </si>
  <si>
    <t>ไส้ครีมสลัด</t>
  </si>
  <si>
    <t>ไส้เผือกใหญ่ (90)</t>
  </si>
  <si>
    <t>ไส้ถั่วแดงใหญ่ (90)</t>
  </si>
  <si>
    <t>ไก่หยอง น้ำสลัด</t>
  </si>
  <si>
    <t>ก้านบัวซิบ 90</t>
  </si>
  <si>
    <t>กล้วยหอมสตอรบอรี่</t>
  </si>
  <si>
    <t>มิลล์เค้กช็อคโกแลต</t>
  </si>
  <si>
    <t>มิลล์เค้กสตรอเบอรี่</t>
  </si>
  <si>
    <t>ชิคเก้นไก่สไปซี่</t>
  </si>
  <si>
    <t>เสีย</t>
  </si>
  <si>
    <t>วดป</t>
  </si>
  <si>
    <t>ขายมี  VAT</t>
  </si>
  <si>
    <t>VAT</t>
  </si>
  <si>
    <t>รายงานการตรวจเช็ค รายได้  ใน  EXPRESS</t>
  </si>
  <si>
    <t>สาย  1</t>
  </si>
  <si>
    <t>ตัวเลขจากระบบ  EXPRESS</t>
  </si>
  <si>
    <t>สาย  2</t>
  </si>
  <si>
    <t>สาย  3</t>
  </si>
  <si>
    <t>สาย  4</t>
  </si>
  <si>
    <t>สาย  5</t>
  </si>
  <si>
    <t>สาย  6</t>
  </si>
  <si>
    <t>สาย  7</t>
  </si>
  <si>
    <t>สาย  8</t>
  </si>
  <si>
    <t>สาย  9</t>
  </si>
  <si>
    <t>สาย  10</t>
  </si>
  <si>
    <t>สาย  11</t>
  </si>
  <si>
    <t>สาย  12</t>
  </si>
  <si>
    <t>รวมทุกสาย</t>
  </si>
  <si>
    <t>รวมของเสีย</t>
  </si>
  <si>
    <t>จากสาย  1</t>
  </si>
  <si>
    <t>จากสาย  2</t>
  </si>
  <si>
    <t>จากสาย  3</t>
  </si>
  <si>
    <t>จากสาย  4</t>
  </si>
  <si>
    <t>จากสาย  5</t>
  </si>
  <si>
    <t>จากสาย  6</t>
  </si>
  <si>
    <t>จากสาย  7</t>
  </si>
  <si>
    <t>จากสาย  8</t>
  </si>
  <si>
    <t>จากสาย  9</t>
  </si>
  <si>
    <t>จากสาย  10</t>
  </si>
  <si>
    <t>จากสาย  11</t>
  </si>
  <si>
    <t>จากสาย  12</t>
  </si>
  <si>
    <t>AI แถว</t>
  </si>
  <si>
    <t>สรุปเปอร์เซ็นต์ของขึ้น ของเสีย   สาขา       สาย 8</t>
  </si>
  <si>
    <t>สรุปเปอร์เซ็นต์ของขึ้น ของเสีย   สาขา       สาย 9</t>
  </si>
  <si>
    <t>สรุปเปอร์เซ็นต์ของขึ้น ของเสีย   สาขา       สาย 10</t>
  </si>
  <si>
    <t>สรุปเปอร์เซ็นต์ของขึ้น ของเสีย   สาขา       สาย 11</t>
  </si>
  <si>
    <t>สรุปเปอร์เซ็นต์ของขึ้น ของเสีย   สาขา       สาย 12</t>
  </si>
  <si>
    <t>รายงานการตรวจสอบของเสีย สาขา</t>
  </si>
  <si>
    <t>Copy  จากใบส่งสินค้าจากโรงงาน  ที่ส่งมาทางเมล์   โดย  Copy  เฉพาะ  จำนวนชิ้น และ  ราคาทุน</t>
  </si>
  <si>
    <t>วิธีการทำ</t>
  </si>
  <si>
    <t>ใบจัดส่งสินค้า ( โรงงานระยอง )</t>
  </si>
  <si>
    <t>เล่มที่................................</t>
  </si>
  <si>
    <t>เลขที่</t>
  </si>
  <si>
    <t>:</t>
  </si>
  <si>
    <t>วันที่ขอเบิก  : 02/05/2558</t>
  </si>
  <si>
    <t>จำนวนถาดขึ้น</t>
  </si>
  <si>
    <t>สาขา :  กรุงเทพ</t>
  </si>
  <si>
    <t>สั่ง (ถาด)</t>
  </si>
  <si>
    <t>ชิ้น/ถาด</t>
  </si>
  <si>
    <t>สั่ง   (ชิ้น)</t>
  </si>
  <si>
    <t>เกิน (ชิ้น)</t>
  </si>
  <si>
    <t>รวม  (ชิ้น)</t>
  </si>
  <si>
    <t>ราคา/ส่วนลด45%</t>
  </si>
  <si>
    <t xml:space="preserve">     ได้รับสินค้าและถาดครบตามจำนวนรายการข้างต้นถูกต้องแล้ว</t>
  </si>
  <si>
    <t>เวลาออกจากโรงงาน …............. น.</t>
  </si>
  <si>
    <t xml:space="preserve">  วันที่ ………………….</t>
  </si>
  <si>
    <t>เวลาถึงสาขา ….............น.</t>
  </si>
  <si>
    <t xml:space="preserve">  วันที่ ………………</t>
  </si>
  <si>
    <t>ผู้ตรวจรับสินค้า..................................</t>
  </si>
  <si>
    <t>พนักงานขับรถส่งสินค้า...........................</t>
  </si>
  <si>
    <t xml:space="preserve">เวลากลับถึงโรงงาน …........... น. </t>
  </si>
  <si>
    <t>ผู้ตรวจสอบ .............................</t>
  </si>
  <si>
    <r>
      <t>ผู้จ่ายสินค้า.................</t>
    </r>
    <r>
      <rPr>
        <sz val="18"/>
        <color indexed="10"/>
        <rFont val="Angsana New"/>
        <family val="1"/>
      </rPr>
      <t>..</t>
    </r>
    <r>
      <rPr>
        <sz val="18"/>
        <rFont val="Angsana New"/>
        <family val="1"/>
      </rPr>
      <t>...........</t>
    </r>
  </si>
  <si>
    <t>2  ช่อง นี้</t>
  </si>
  <si>
    <t>ใส่ตัวเลข  ของขึ้น  ของ เสีย แต่ละวัน</t>
  </si>
  <si>
    <t>ทำ</t>
  </si>
  <si>
    <t xml:space="preserve">ช่อง  33  -  40   ทำเผื่อไว้ ในอนาคต </t>
  </si>
  <si>
    <t xml:space="preserve">ทำ   กรอกยอดขาย  ไม่มี  VAT   มี  Vat  </t>
  </si>
  <si>
    <t>CN  ถ้ามี</t>
  </si>
  <si>
    <t>เป้าหมาย  ถ้ามี</t>
  </si>
  <si>
    <t>จำนวน ถาด  จำนวนร้านค้า  ชื่อพนักงาน</t>
  </si>
  <si>
    <t>ทำ  กรอกตัวเลข  จากระบบ  EXPRESS</t>
  </si>
  <si>
    <t>ขาย ไม่มี VAT  กับ  มี  VAT</t>
  </si>
  <si>
    <t>Copy จาก Report  เฉพาะของเสีย  มาวางในแต่ละวัน  ทุกสาย</t>
  </si>
  <si>
    <t>ลำดับ</t>
  </si>
  <si>
    <t>ยกมา</t>
  </si>
  <si>
    <t>เหลือ</t>
  </si>
  <si>
    <t>Copy</t>
  </si>
  <si>
    <t>สุรกิจ+ปราโมช</t>
  </si>
  <si>
    <t>เทพสุรินทร์+ชัชวาล</t>
  </si>
  <si>
    <t>สายันต์+สุธน</t>
  </si>
  <si>
    <t>สุชิน+ศิริชัย</t>
  </si>
  <si>
    <t>วชิรารักษ์+สุชานนท์</t>
  </si>
  <si>
    <t>นายสุทิน  ปรางอ่อน</t>
  </si>
  <si>
    <t>นางสาว เบญจวรรณ พันยุโดด</t>
  </si>
  <si>
    <t>นางสาว เบญจวรรณ พันยุโดด(แทน)</t>
  </si>
  <si>
    <t xml:space="preserve">สรุปเปอร์เซ็นต์ของขึ้น ของเสีย   สาขา นครปฐม       </t>
  </si>
  <si>
    <t>สรุปเปอร์เซ็นต์ของเสีย   สาขา นครปฐม</t>
  </si>
  <si>
    <t>รายงานการตรวจสอบของเสีย สาขา นครปฐม</t>
  </si>
  <si>
    <t>สรุปยอดขาย   สาย  1   สาขา นครปฐม</t>
  </si>
  <si>
    <t>สรุปยอดขาย   สาย  2  สาขา นครปฐม</t>
  </si>
  <si>
    <t>สรุปยอดขาย   สาย  3   สาขา นครปฐม</t>
  </si>
  <si>
    <t>สรุปยอดขาย   สาย  4   สาขา นครปฐม</t>
  </si>
  <si>
    <t>สรุปยอดขาย   สาย  5   สาขา นครปฐม</t>
  </si>
  <si>
    <t>สรุปยอดขาย   สาย   6   สาขา นครปฐม</t>
  </si>
  <si>
    <t>สรุปยอดขาย   สาย   7   สาขา นครปฐม</t>
  </si>
  <si>
    <t xml:space="preserve"> สินค้ารับจากโรงงานผลิตระยอง   สาขา นครปฐม</t>
  </si>
  <si>
    <t>สรุปเปอร์เซ็นต์ของขึ้น ของเสีย   สาขา นครปฐม      สาย 4</t>
  </si>
  <si>
    <t>สรุปเปอร์เซ็นต์ของขึ้น ของเสีย   สาขา นครปฐม      สาย 5</t>
  </si>
  <si>
    <t>สรุปเปอร์เซ็นต์ของขึ้น ของเสีย   สาขานครปฐม      สาย 6</t>
  </si>
  <si>
    <t>สรุปเปอร์เซ็นต์ของขึ้น ของเสีย   สาขานครปฐม       สาย 7</t>
  </si>
  <si>
    <t>เทพสุรินทร์+ชัชวาลย์</t>
  </si>
  <si>
    <t>เจร+สิริโสภณ</t>
  </si>
  <si>
    <t>กิตติพงษ์+ณัฐพล</t>
  </si>
  <si>
    <t>ประจำเดือน กรกฏาคม 2558</t>
  </si>
  <si>
    <t>ประจำเดือน  กรกฏาคม  2558</t>
  </si>
  <si>
    <t>ประจำเดือน กรกฏาคม  2558</t>
  </si>
  <si>
    <t>ประจำเดือน  กรกฏาคม 2558</t>
  </si>
  <si>
    <t>สถิติ+พงษ์สิทธิ์</t>
  </si>
  <si>
    <t>นิกร+K.คำรณ</t>
  </si>
  <si>
    <t xml:space="preserve">                       กรกฎาคม  2558</t>
  </si>
  <si>
    <t xml:space="preserve">               กรกฎาคม  2558</t>
  </si>
  <si>
    <t>สรุปยอดขายสาขา นครปฐม      ประจำเดือน  กรกฎาคม 2558</t>
  </si>
  <si>
    <t xml:space="preserve">ประจำวันที่  1 - 3  กรกฎาคม  2558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</si>
</sst>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-* #,##0_-;\-* #,##0_-;_-* &quot;-&quot;??_-;_-@_-"/>
  </numFmts>
  <fonts count="93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4"/>
      <name val="Cordia New"/>
      <family val="2"/>
    </font>
    <font>
      <sz val="14"/>
      <name val="Cordia New"/>
      <family val="2"/>
    </font>
    <font>
      <sz val="14"/>
      <name val="Angsana New"/>
      <family val="1"/>
    </font>
    <font>
      <b/>
      <sz val="16"/>
      <name val="Angsana New"/>
      <family val="1"/>
    </font>
    <font>
      <sz val="16"/>
      <name val="Angsana New"/>
      <family val="1"/>
    </font>
    <font>
      <sz val="12"/>
      <name val="Angsana New"/>
      <family val="1"/>
    </font>
    <font>
      <sz val="14"/>
      <color rgb="FFFF0000"/>
      <name val="Angsana New"/>
      <family val="1"/>
    </font>
    <font>
      <b/>
      <sz val="14"/>
      <name val="Angsana New"/>
      <family val="1"/>
    </font>
    <font>
      <b/>
      <sz val="18"/>
      <color indexed="12"/>
      <name val="AngsanaUPC"/>
      <family val="1"/>
      <charset val="222"/>
    </font>
    <font>
      <b/>
      <sz val="18"/>
      <color indexed="10"/>
      <name val="AngsanaUPC"/>
      <family val="1"/>
      <charset val="222"/>
    </font>
    <font>
      <sz val="10"/>
      <name val="Arial"/>
      <family val="2"/>
    </font>
    <font>
      <sz val="11"/>
      <color indexed="8"/>
      <name val="Tahoma"/>
      <family val="2"/>
      <charset val="222"/>
    </font>
    <font>
      <sz val="10"/>
      <name val="Arial"/>
      <family val="2"/>
    </font>
    <font>
      <sz val="14"/>
      <color indexed="12"/>
      <name val="Angsana New"/>
      <family val="1"/>
    </font>
    <font>
      <sz val="14"/>
      <color indexed="10"/>
      <name val="Angsana New"/>
      <family val="1"/>
    </font>
    <font>
      <b/>
      <sz val="12"/>
      <color indexed="12"/>
      <name val="Angsana New"/>
      <family val="1"/>
    </font>
    <font>
      <sz val="12"/>
      <color indexed="12"/>
      <name val="Angsana New"/>
      <family val="1"/>
    </font>
    <font>
      <b/>
      <sz val="12"/>
      <color rgb="FF0000CC"/>
      <name val="Angsana New"/>
      <family val="1"/>
    </font>
    <font>
      <sz val="14"/>
      <color rgb="FF0000CC"/>
      <name val="Angsana New"/>
      <family val="1"/>
    </font>
    <font>
      <b/>
      <sz val="14"/>
      <color rgb="FFFF0000"/>
      <name val="Angsana New"/>
      <family val="1"/>
    </font>
    <font>
      <b/>
      <sz val="14"/>
      <color rgb="FFC00000"/>
      <name val="Angsana New"/>
      <family val="1"/>
    </font>
    <font>
      <b/>
      <sz val="18"/>
      <color indexed="12"/>
      <name val="AngsanaUPC"/>
      <family val="1"/>
    </font>
    <font>
      <b/>
      <sz val="16"/>
      <color rgb="FFFF0000"/>
      <name val="Angsana New"/>
      <family val="1"/>
    </font>
    <font>
      <b/>
      <sz val="12"/>
      <color rgb="FF0070C0"/>
      <name val="Angsana New"/>
      <family val="1"/>
    </font>
    <font>
      <b/>
      <i/>
      <sz val="18"/>
      <color indexed="12"/>
      <name val="AngsanaUPC"/>
      <family val="1"/>
    </font>
    <font>
      <b/>
      <sz val="14"/>
      <color rgb="FF0070C0"/>
      <name val="Angsana New"/>
      <family val="1"/>
    </font>
    <font>
      <b/>
      <sz val="16"/>
      <color rgb="FFFFFF00"/>
      <name val="Arial Unicode MS"/>
      <family val="2"/>
    </font>
    <font>
      <b/>
      <sz val="16"/>
      <color rgb="FFFF0000"/>
      <name val="AngsanaUPC"/>
      <family val="1"/>
    </font>
    <font>
      <sz val="16"/>
      <color rgb="FFFF0000"/>
      <name val="Angsana New"/>
      <family val="1"/>
    </font>
    <font>
      <b/>
      <sz val="14"/>
      <color indexed="10"/>
      <name val="Angsana New"/>
      <family val="1"/>
    </font>
    <font>
      <b/>
      <sz val="16"/>
      <color indexed="12"/>
      <name val="Cordia New"/>
      <family val="2"/>
    </font>
    <font>
      <b/>
      <sz val="12"/>
      <color indexed="12"/>
      <name val="Cordia New"/>
      <family val="2"/>
      <charset val="222"/>
    </font>
    <font>
      <b/>
      <sz val="14"/>
      <color indexed="12"/>
      <name val="Cordia New"/>
      <family val="2"/>
    </font>
    <font>
      <b/>
      <sz val="14"/>
      <color indexed="12"/>
      <name val="Cordia New"/>
      <family val="2"/>
      <charset val="222"/>
    </font>
    <font>
      <b/>
      <sz val="14"/>
      <color indexed="10"/>
      <name val="Cordia New"/>
      <family val="2"/>
      <charset val="222"/>
    </font>
    <font>
      <b/>
      <sz val="14"/>
      <color indexed="10"/>
      <name val="Cordia New"/>
      <family val="2"/>
    </font>
    <font>
      <b/>
      <sz val="14"/>
      <color indexed="12"/>
      <name val="CordiaUPC"/>
      <family val="2"/>
      <charset val="222"/>
    </font>
    <font>
      <b/>
      <sz val="14"/>
      <color indexed="10"/>
      <name val="CordiaUPC"/>
      <family val="2"/>
      <charset val="222"/>
    </font>
    <font>
      <b/>
      <sz val="14"/>
      <color indexed="12"/>
      <name val="AngsanaUPC"/>
      <family val="1"/>
      <charset val="222"/>
    </font>
    <font>
      <b/>
      <sz val="14"/>
      <color indexed="10"/>
      <name val="AngsanaUPC"/>
      <family val="1"/>
      <charset val="222"/>
    </font>
    <font>
      <b/>
      <sz val="14"/>
      <color indexed="14"/>
      <name val="Cordia New"/>
      <family val="2"/>
    </font>
    <font>
      <b/>
      <sz val="14"/>
      <color indexed="14"/>
      <name val="AngsanaUPC"/>
      <family val="1"/>
      <charset val="222"/>
    </font>
    <font>
      <b/>
      <sz val="14"/>
      <name val="Cordia New"/>
      <family val="2"/>
    </font>
    <font>
      <b/>
      <sz val="14"/>
      <color rgb="FF002060"/>
      <name val="Cordia New"/>
      <family val="2"/>
      <charset val="222"/>
    </font>
    <font>
      <b/>
      <sz val="14"/>
      <color rgb="FF00B050"/>
      <name val="Cordia New"/>
      <family val="2"/>
    </font>
    <font>
      <b/>
      <sz val="14"/>
      <color rgb="FFC00000"/>
      <name val="Cordia New"/>
      <family val="2"/>
    </font>
    <font>
      <b/>
      <sz val="14"/>
      <color rgb="FFFF0000"/>
      <name val="Cordia New"/>
      <family val="2"/>
    </font>
    <font>
      <b/>
      <sz val="18"/>
      <color rgb="FFFF0000"/>
      <name val="Cordia New"/>
      <family val="2"/>
    </font>
    <font>
      <b/>
      <sz val="16"/>
      <color rgb="FF7030A0"/>
      <name val="Californian FB"/>
      <family val="1"/>
    </font>
    <font>
      <b/>
      <i/>
      <sz val="16"/>
      <color rgb="FF0070C0"/>
      <name val="Californian FB"/>
      <family val="1"/>
    </font>
    <font>
      <b/>
      <sz val="14"/>
      <color rgb="FF0070C0"/>
      <name val="Castellar"/>
      <family val="1"/>
    </font>
    <font>
      <sz val="11"/>
      <color rgb="FFFF0000"/>
      <name val="Calibri"/>
      <family val="2"/>
      <charset val="222"/>
      <scheme val="minor"/>
    </font>
    <font>
      <sz val="11"/>
      <color rgb="FFC00000"/>
      <name val="Calibri"/>
      <family val="2"/>
      <charset val="222"/>
      <scheme val="minor"/>
    </font>
    <font>
      <b/>
      <sz val="14"/>
      <color indexed="12"/>
      <name val="Angsana New"/>
      <family val="1"/>
    </font>
    <font>
      <b/>
      <sz val="14"/>
      <color rgb="FF0000CC"/>
      <name val="Angsana New"/>
      <family val="1"/>
    </font>
    <font>
      <b/>
      <u/>
      <sz val="14"/>
      <name val="Angsana New"/>
      <family val="1"/>
    </font>
    <font>
      <b/>
      <sz val="18"/>
      <name val="Angsana New"/>
      <family val="1"/>
    </font>
    <font>
      <sz val="14"/>
      <color indexed="8"/>
      <name val="Angsana New"/>
      <family val="1"/>
    </font>
    <font>
      <b/>
      <sz val="14"/>
      <color indexed="8"/>
      <name val="Angsana New"/>
      <family val="1"/>
    </font>
    <font>
      <sz val="14"/>
      <color indexed="10"/>
      <name val="Cordia New"/>
      <family val="2"/>
    </font>
    <font>
      <sz val="18"/>
      <name val="Angsana New"/>
      <family val="1"/>
    </font>
    <font>
      <b/>
      <sz val="11"/>
      <name val="Angsana New"/>
      <family val="1"/>
    </font>
    <font>
      <sz val="11"/>
      <color rgb="FFFF0000"/>
      <name val="Tahoma"/>
      <family val="2"/>
      <charset val="222"/>
    </font>
    <font>
      <b/>
      <i/>
      <sz val="18"/>
      <color rgb="FF0070C0"/>
      <name val="Arial Unicode MS"/>
      <family val="2"/>
    </font>
    <font>
      <b/>
      <sz val="18"/>
      <color rgb="FF0070C0"/>
      <name val="Angsana New"/>
      <family val="1"/>
    </font>
    <font>
      <b/>
      <sz val="20"/>
      <color rgb="FF7030A0"/>
      <name val="Angsana New"/>
      <family val="1"/>
    </font>
    <font>
      <b/>
      <sz val="16"/>
      <color rgb="FF7030A0"/>
      <name val="Angsana New"/>
      <family val="1"/>
    </font>
    <font>
      <b/>
      <sz val="18"/>
      <color rgb="FF7030A0"/>
      <name val="Angsana New"/>
      <family val="1"/>
    </font>
    <font>
      <sz val="12"/>
      <name val="Arial"/>
      <family val="2"/>
    </font>
    <font>
      <sz val="14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4"/>
      <color rgb="FFFF0000"/>
      <name val="Calibri"/>
      <family val="2"/>
      <scheme val="minor"/>
    </font>
    <font>
      <sz val="12"/>
      <name val="Calibri"/>
      <family val="2"/>
      <charset val="222"/>
      <scheme val="minor"/>
    </font>
    <font>
      <sz val="11"/>
      <color rgb="FFFFFF00"/>
      <name val="Calibri"/>
      <family val="2"/>
      <charset val="222"/>
      <scheme val="minor"/>
    </font>
    <font>
      <b/>
      <sz val="18"/>
      <color rgb="FF00206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20"/>
      <color rgb="FFFF0000"/>
      <name val="Angsana New"/>
      <family val="1"/>
    </font>
    <font>
      <b/>
      <sz val="18"/>
      <color indexed="10"/>
      <name val="Angsana New"/>
      <family val="1"/>
    </font>
    <font>
      <sz val="18"/>
      <color indexed="8"/>
      <name val="Angsana New"/>
      <family val="1"/>
    </font>
    <font>
      <b/>
      <sz val="18"/>
      <color indexed="8"/>
      <name val="Angsana New"/>
      <family val="1"/>
    </font>
    <font>
      <b/>
      <sz val="18"/>
      <color rgb="FFFF0000"/>
      <name val="Angsana New"/>
      <family val="1"/>
    </font>
    <font>
      <b/>
      <sz val="18"/>
      <color rgb="FF00B050"/>
      <name val="Angsana New"/>
      <family val="1"/>
    </font>
    <font>
      <b/>
      <sz val="18"/>
      <color indexed="56"/>
      <name val="Angsana New"/>
      <family val="1"/>
    </font>
    <font>
      <sz val="18"/>
      <color theme="1"/>
      <name val="Calibri"/>
      <family val="2"/>
      <scheme val="minor"/>
    </font>
    <font>
      <sz val="18"/>
      <color indexed="10"/>
      <name val="Angsana New"/>
      <family val="1"/>
    </font>
    <font>
      <sz val="18"/>
      <color indexed="9"/>
      <name val="Angsana New"/>
      <family val="1"/>
    </font>
    <font>
      <sz val="18"/>
      <color indexed="17"/>
      <name val="Angsana New"/>
      <family val="1"/>
    </font>
    <font>
      <sz val="12"/>
      <name val="Cambria"/>
      <family val="2"/>
      <scheme val="major"/>
    </font>
    <font>
      <sz val="14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2060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" fillId="0" borderId="0"/>
    <xf numFmtId="0" fontId="13" fillId="0" borderId="0"/>
    <xf numFmtId="0" fontId="14" fillId="0" borderId="0"/>
    <xf numFmtId="164" fontId="14" fillId="0" borderId="0" applyFont="0" applyFill="0" applyBorder="0" applyAlignment="0" applyProtection="0"/>
    <xf numFmtId="164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13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703">
    <xf numFmtId="0" fontId="0" fillId="0" borderId="0" xfId="0"/>
    <xf numFmtId="0" fontId="14" fillId="0" borderId="0" xfId="11"/>
    <xf numFmtId="0" fontId="7" fillId="0" borderId="0" xfId="11" applyFont="1" applyFill="1" applyBorder="1"/>
    <xf numFmtId="0" fontId="4" fillId="0" borderId="0" xfId="11" applyFont="1" applyFill="1"/>
    <xf numFmtId="0" fontId="9" fillId="0" borderId="0" xfId="11" applyFont="1" applyFill="1"/>
    <xf numFmtId="0" fontId="7" fillId="0" borderId="0" xfId="11" applyFont="1" applyFill="1" applyBorder="1" applyAlignment="1">
      <alignment horizontal="center"/>
    </xf>
    <xf numFmtId="0" fontId="17" fillId="0" borderId="11" xfId="11" applyFont="1" applyFill="1" applyBorder="1" applyAlignment="1">
      <alignment horizontal="center"/>
    </xf>
    <xf numFmtId="0" fontId="7" fillId="0" borderId="0" xfId="11" applyFont="1" applyFill="1" applyAlignment="1"/>
    <xf numFmtId="0" fontId="16" fillId="0" borderId="0" xfId="11" applyFont="1" applyFill="1"/>
    <xf numFmtId="0" fontId="21" fillId="0" borderId="0" xfId="11" applyFont="1" applyFill="1"/>
    <xf numFmtId="0" fontId="8" fillId="0" borderId="0" xfId="11" applyFont="1" applyFill="1"/>
    <xf numFmtId="0" fontId="11" fillId="0" borderId="22" xfId="11" applyFont="1" applyFill="1" applyBorder="1" applyAlignment="1">
      <alignment horizontal="center"/>
    </xf>
    <xf numFmtId="0" fontId="10" fillId="0" borderId="22" xfId="11" applyFont="1" applyFill="1" applyBorder="1" applyAlignment="1">
      <alignment horizontal="center"/>
    </xf>
    <xf numFmtId="0" fontId="14" fillId="0" borderId="22" xfId="11" applyBorder="1"/>
    <xf numFmtId="164" fontId="22" fillId="3" borderId="23" xfId="1" applyFont="1" applyFill="1" applyBorder="1"/>
    <xf numFmtId="164" fontId="15" fillId="0" borderId="2" xfId="1" applyFont="1" applyFill="1" applyBorder="1"/>
    <xf numFmtId="164" fontId="16" fillId="0" borderId="2" xfId="1" applyFont="1" applyFill="1" applyBorder="1"/>
    <xf numFmtId="164" fontId="16" fillId="0" borderId="1" xfId="1" applyFont="1" applyFill="1" applyBorder="1"/>
    <xf numFmtId="164" fontId="20" fillId="0" borderId="1" xfId="1" applyFont="1" applyFill="1" applyBorder="1"/>
    <xf numFmtId="164" fontId="0" fillId="0" borderId="0" xfId="0" applyNumberFormat="1"/>
    <xf numFmtId="0" fontId="4" fillId="0" borderId="0" xfId="11" applyFont="1" applyFill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21" fillId="0" borderId="0" xfId="11" applyFont="1" applyFill="1" applyBorder="1"/>
    <xf numFmtId="0" fontId="9" fillId="0" borderId="0" xfId="11" applyFont="1" applyFill="1" applyBorder="1"/>
    <xf numFmtId="0" fontId="14" fillId="0" borderId="0" xfId="11" applyBorder="1"/>
    <xf numFmtId="0" fontId="0" fillId="0" borderId="0" xfId="0" applyBorder="1"/>
    <xf numFmtId="0" fontId="5" fillId="0" borderId="0" xfId="0" applyFont="1" applyBorder="1"/>
    <xf numFmtId="164" fontId="15" fillId="0" borderId="13" xfId="1" applyFont="1" applyFill="1" applyBorder="1"/>
    <xf numFmtId="0" fontId="0" fillId="0" borderId="0" xfId="0"/>
    <xf numFmtId="164" fontId="15" fillId="0" borderId="6" xfId="1" applyFont="1" applyFill="1" applyBorder="1"/>
    <xf numFmtId="164" fontId="22" fillId="3" borderId="26" xfId="1" applyFont="1" applyFill="1" applyBorder="1"/>
    <xf numFmtId="164" fontId="22" fillId="3" borderId="27" xfId="1" applyFont="1" applyFill="1" applyBorder="1"/>
    <xf numFmtId="2" fontId="6" fillId="0" borderId="29" xfId="0" applyNumberFormat="1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164" fontId="15" fillId="0" borderId="16" xfId="1" applyFont="1" applyFill="1" applyBorder="1" applyAlignment="1">
      <alignment horizontal="right" vertical="center" wrapText="1"/>
    </xf>
    <xf numFmtId="164" fontId="15" fillId="0" borderId="25" xfId="1" applyFont="1" applyFill="1" applyBorder="1"/>
    <xf numFmtId="0" fontId="18" fillId="0" borderId="5" xfId="11" applyFont="1" applyFill="1" applyBorder="1" applyAlignment="1">
      <alignment horizontal="left"/>
    </xf>
    <xf numFmtId="165" fontId="24" fillId="0" borderId="32" xfId="13" applyNumberFormat="1" applyFont="1" applyBorder="1" applyAlignment="1">
      <alignment horizontal="center"/>
    </xf>
    <xf numFmtId="165" fontId="24" fillId="0" borderId="8" xfId="13" applyNumberFormat="1" applyFont="1" applyBorder="1" applyAlignment="1">
      <alignment horizontal="center"/>
    </xf>
    <xf numFmtId="164" fontId="15" fillId="0" borderId="21" xfId="1" applyFont="1" applyFill="1" applyBorder="1" applyAlignment="1">
      <alignment horizontal="right" vertical="center" wrapText="1"/>
    </xf>
    <xf numFmtId="164" fontId="22" fillId="3" borderId="33" xfId="1" applyFont="1" applyFill="1" applyBorder="1"/>
    <xf numFmtId="164" fontId="22" fillId="3" borderId="34" xfId="1" applyFont="1" applyFill="1" applyBorder="1"/>
    <xf numFmtId="0" fontId="9" fillId="4" borderId="20" xfId="11" applyFont="1" applyFill="1" applyBorder="1" applyAlignment="1">
      <alignment horizontal="center" vertical="center"/>
    </xf>
    <xf numFmtId="0" fontId="9" fillId="4" borderId="7" xfId="11" applyFont="1" applyFill="1" applyBorder="1" applyAlignment="1">
      <alignment horizontal="center" vertical="center"/>
    </xf>
    <xf numFmtId="0" fontId="9" fillId="4" borderId="30" xfId="11" applyFont="1" applyFill="1" applyBorder="1" applyAlignment="1">
      <alignment horizontal="center" vertical="center"/>
    </xf>
    <xf numFmtId="164" fontId="9" fillId="0" borderId="0" xfId="11" applyNumberFormat="1" applyFont="1" applyFill="1"/>
    <xf numFmtId="164" fontId="9" fillId="0" borderId="0" xfId="11" applyNumberFormat="1" applyFont="1" applyFill="1" applyBorder="1"/>
    <xf numFmtId="165" fontId="24" fillId="0" borderId="25" xfId="13" applyNumberFormat="1" applyFont="1" applyBorder="1" applyAlignment="1">
      <alignment horizontal="center"/>
    </xf>
    <xf numFmtId="0" fontId="17" fillId="0" borderId="6" xfId="11" applyFont="1" applyFill="1" applyBorder="1" applyAlignment="1">
      <alignment horizontal="center"/>
    </xf>
    <xf numFmtId="0" fontId="19" fillId="0" borderId="11" xfId="11" applyFont="1" applyFill="1" applyBorder="1" applyAlignment="1">
      <alignment horizontal="center"/>
    </xf>
    <xf numFmtId="0" fontId="25" fillId="0" borderId="19" xfId="0" applyFont="1" applyBorder="1" applyAlignment="1">
      <alignment horizontal="left"/>
    </xf>
    <xf numFmtId="0" fontId="18" fillId="0" borderId="19" xfId="11" applyFont="1" applyFill="1" applyBorder="1" applyAlignment="1">
      <alignment horizontal="left"/>
    </xf>
    <xf numFmtId="0" fontId="23" fillId="0" borderId="0" xfId="11" applyFont="1" applyFill="1" applyAlignment="1"/>
    <xf numFmtId="0" fontId="23" fillId="0" borderId="0" xfId="11" applyFont="1" applyFill="1" applyBorder="1" applyAlignment="1"/>
    <xf numFmtId="0" fontId="26" fillId="0" borderId="0" xfId="11" applyFont="1" applyFill="1" applyAlignment="1"/>
    <xf numFmtId="0" fontId="26" fillId="0" borderId="0" xfId="11" applyFont="1" applyFill="1" applyBorder="1" applyAlignment="1"/>
    <xf numFmtId="0" fontId="27" fillId="0" borderId="28" xfId="0" applyFont="1" applyBorder="1" applyAlignment="1">
      <alignment horizontal="left"/>
    </xf>
    <xf numFmtId="0" fontId="27" fillId="0" borderId="19" xfId="0" applyFont="1" applyBorder="1" applyAlignment="1">
      <alignment horizontal="left"/>
    </xf>
    <xf numFmtId="0" fontId="27" fillId="0" borderId="19" xfId="0" applyFont="1" applyBorder="1"/>
    <xf numFmtId="0" fontId="27" fillId="0" borderId="35" xfId="0" applyFont="1" applyBorder="1" applyAlignment="1">
      <alignment horizontal="left"/>
    </xf>
    <xf numFmtId="0" fontId="5" fillId="4" borderId="31" xfId="11" applyFont="1" applyFill="1" applyBorder="1" applyAlignment="1">
      <alignment horizontal="center" vertical="center" wrapText="1"/>
    </xf>
    <xf numFmtId="0" fontId="5" fillId="4" borderId="30" xfId="11" applyFont="1" applyFill="1" applyBorder="1" applyAlignment="1">
      <alignment horizontal="center" vertical="center"/>
    </xf>
    <xf numFmtId="0" fontId="29" fillId="5" borderId="24" xfId="11" applyFont="1" applyFill="1" applyBorder="1" applyAlignment="1">
      <alignment horizontal="center" vertical="center"/>
    </xf>
    <xf numFmtId="0" fontId="29" fillId="5" borderId="7" xfId="11" applyFont="1" applyFill="1" applyBorder="1" applyAlignment="1">
      <alignment horizontal="center" vertical="center"/>
    </xf>
    <xf numFmtId="0" fontId="21" fillId="5" borderId="37" xfId="11" applyFont="1" applyFill="1" applyBorder="1" applyAlignment="1">
      <alignment horizontal="center" vertical="center"/>
    </xf>
    <xf numFmtId="0" fontId="21" fillId="5" borderId="20" xfId="11" applyFont="1" applyFill="1" applyBorder="1" applyAlignment="1">
      <alignment horizontal="center" vertical="center"/>
    </xf>
    <xf numFmtId="0" fontId="29" fillId="5" borderId="24" xfId="11" applyFont="1" applyFill="1" applyBorder="1" applyAlignment="1">
      <alignment horizontal="center" vertical="center" wrapText="1"/>
    </xf>
    <xf numFmtId="0" fontId="29" fillId="5" borderId="7" xfId="11" applyFont="1" applyFill="1" applyBorder="1" applyAlignment="1">
      <alignment horizontal="center" vertical="center" wrapText="1"/>
    </xf>
    <xf numFmtId="2" fontId="30" fillId="0" borderId="29" xfId="0" applyNumberFormat="1" applyFont="1" applyBorder="1" applyAlignment="1">
      <alignment horizontal="center"/>
    </xf>
    <xf numFmtId="2" fontId="30" fillId="0" borderId="1" xfId="0" applyNumberFormat="1" applyFont="1" applyBorder="1" applyAlignment="1">
      <alignment horizontal="center"/>
    </xf>
    <xf numFmtId="164" fontId="8" fillId="0" borderId="1" xfId="1" applyFont="1" applyFill="1" applyBorder="1"/>
    <xf numFmtId="0" fontId="9" fillId="2" borderId="39" xfId="11" applyFont="1" applyFill="1" applyBorder="1" applyAlignment="1">
      <alignment horizontal="center"/>
    </xf>
    <xf numFmtId="0" fontId="9" fillId="2" borderId="40" xfId="11" applyFont="1" applyFill="1" applyBorder="1" applyAlignment="1">
      <alignment horizontal="center"/>
    </xf>
    <xf numFmtId="164" fontId="31" fillId="2" borderId="0" xfId="11" applyNumberFormat="1" applyFont="1" applyFill="1" applyBorder="1" applyAlignment="1">
      <alignment horizontal="center"/>
    </xf>
    <xf numFmtId="0" fontId="9" fillId="2" borderId="0" xfId="11" applyFont="1" applyFill="1" applyBorder="1" applyAlignment="1">
      <alignment horizontal="center"/>
    </xf>
    <xf numFmtId="164" fontId="31" fillId="2" borderId="42" xfId="11" applyNumberFormat="1" applyFont="1" applyFill="1" applyBorder="1" applyAlignment="1">
      <alignment horizontal="center"/>
    </xf>
    <xf numFmtId="164" fontId="31" fillId="2" borderId="10" xfId="11" applyNumberFormat="1" applyFont="1" applyFill="1" applyBorder="1" applyAlignment="1">
      <alignment horizontal="center"/>
    </xf>
    <xf numFmtId="0" fontId="9" fillId="2" borderId="10" xfId="11" applyFont="1" applyFill="1" applyBorder="1" applyAlignment="1">
      <alignment horizontal="center"/>
    </xf>
    <xf numFmtId="164" fontId="31" fillId="2" borderId="18" xfId="11" applyNumberFormat="1" applyFont="1" applyFill="1" applyBorder="1" applyAlignment="1">
      <alignment horizontal="center"/>
    </xf>
    <xf numFmtId="0" fontId="0" fillId="0" borderId="0" xfId="0"/>
    <xf numFmtId="4" fontId="2" fillId="0" borderId="0" xfId="0" applyNumberFormat="1" applyFont="1"/>
    <xf numFmtId="4" fontId="2" fillId="0" borderId="0" xfId="0" applyNumberFormat="1" applyFont="1" applyBorder="1"/>
    <xf numFmtId="0" fontId="34" fillId="0" borderId="22" xfId="0" applyFont="1" applyBorder="1" applyAlignment="1">
      <alignment horizontal="center"/>
    </xf>
    <xf numFmtId="0" fontId="34" fillId="7" borderId="23" xfId="0" applyFont="1" applyFill="1" applyBorder="1" applyAlignment="1">
      <alignment horizontal="center"/>
    </xf>
    <xf numFmtId="1" fontId="34" fillId="7" borderId="23" xfId="15" applyNumberFormat="1" applyFont="1" applyFill="1" applyBorder="1" applyAlignment="1">
      <alignment horizontal="center"/>
    </xf>
    <xf numFmtId="3" fontId="34" fillId="7" borderId="23" xfId="0" applyNumberFormat="1" applyFont="1" applyFill="1" applyBorder="1" applyAlignment="1">
      <alignment horizontal="center"/>
    </xf>
    <xf numFmtId="0" fontId="35" fillId="8" borderId="2" xfId="17" applyFont="1" applyFill="1" applyBorder="1" applyAlignment="1">
      <alignment horizontal="left"/>
    </xf>
    <xf numFmtId="164" fontId="34" fillId="0" borderId="3" xfId="15" applyNumberFormat="1" applyFont="1" applyBorder="1" applyAlignment="1">
      <alignment horizontal="center"/>
    </xf>
    <xf numFmtId="165" fontId="45" fillId="8" borderId="0" xfId="17" applyNumberFormat="1" applyFont="1" applyFill="1" applyBorder="1" applyAlignment="1">
      <alignment horizontal="center" vertical="center"/>
    </xf>
    <xf numFmtId="164" fontId="34" fillId="0" borderId="29" xfId="15" applyNumberFormat="1" applyFont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36" fillId="8" borderId="1" xfId="17" applyFont="1" applyFill="1" applyBorder="1" applyAlignment="1">
      <alignment horizontal="left"/>
    </xf>
    <xf numFmtId="164" fontId="37" fillId="0" borderId="1" xfId="15" applyNumberFormat="1" applyFont="1" applyFill="1" applyBorder="1" applyAlignment="1">
      <alignment horizontal="center"/>
    </xf>
    <xf numFmtId="164" fontId="34" fillId="0" borderId="2" xfId="15" applyNumberFormat="1" applyFont="1" applyBorder="1" applyAlignment="1">
      <alignment horizontal="center"/>
    </xf>
    <xf numFmtId="0" fontId="36" fillId="8" borderId="9" xfId="17" applyFont="1" applyFill="1" applyBorder="1" applyAlignment="1">
      <alignment horizontal="left"/>
    </xf>
    <xf numFmtId="165" fontId="36" fillId="8" borderId="0" xfId="17" applyNumberFormat="1" applyFont="1" applyFill="1" applyBorder="1" applyAlignment="1">
      <alignment horizontal="center" vertical="center"/>
    </xf>
    <xf numFmtId="0" fontId="46" fillId="8" borderId="48" xfId="17" applyFont="1" applyFill="1" applyBorder="1" applyAlignment="1">
      <alignment horizontal="center" wrapText="1"/>
    </xf>
    <xf numFmtId="10" fontId="46" fillId="8" borderId="48" xfId="14" applyNumberFormat="1" applyFont="1" applyFill="1" applyBorder="1" applyAlignment="1"/>
    <xf numFmtId="10" fontId="36" fillId="8" borderId="0" xfId="17" applyNumberFormat="1" applyFont="1" applyFill="1" applyBorder="1" applyAlignment="1">
      <alignment horizontal="center" vertical="center"/>
    </xf>
    <xf numFmtId="0" fontId="38" fillId="8" borderId="4" xfId="17" applyFont="1" applyFill="1" applyBorder="1" applyAlignment="1">
      <alignment horizontal="left"/>
    </xf>
    <xf numFmtId="0" fontId="39" fillId="8" borderId="1" xfId="17" applyFont="1" applyFill="1" applyBorder="1" applyAlignment="1">
      <alignment horizontal="left"/>
    </xf>
    <xf numFmtId="0" fontId="35" fillId="8" borderId="4" xfId="17" applyFont="1" applyFill="1" applyBorder="1" applyAlignment="1">
      <alignment horizontal="left"/>
    </xf>
    <xf numFmtId="0" fontId="34" fillId="0" borderId="2" xfId="0" applyFont="1" applyFill="1" applyBorder="1" applyAlignment="1">
      <alignment horizontal="center"/>
    </xf>
    <xf numFmtId="164" fontId="34" fillId="0" borderId="2" xfId="15" applyNumberFormat="1" applyFont="1" applyFill="1" applyBorder="1" applyAlignment="1">
      <alignment horizontal="center"/>
    </xf>
    <xf numFmtId="0" fontId="37" fillId="0" borderId="1" xfId="0" applyFont="1" applyFill="1" applyBorder="1" applyAlignment="1">
      <alignment horizontal="center"/>
    </xf>
    <xf numFmtId="0" fontId="36" fillId="8" borderId="9" xfId="17" applyFont="1" applyFill="1" applyBorder="1" applyAlignment="1">
      <alignment horizontal="center"/>
    </xf>
    <xf numFmtId="0" fontId="34" fillId="0" borderId="44" xfId="0" applyFont="1" applyFill="1" applyBorder="1" applyAlignment="1">
      <alignment horizontal="center"/>
    </xf>
    <xf numFmtId="164" fontId="34" fillId="0" borderId="44" xfId="15" applyNumberFormat="1" applyFont="1" applyFill="1" applyBorder="1" applyAlignment="1">
      <alignment horizontal="center"/>
    </xf>
    <xf numFmtId="2" fontId="35" fillId="8" borderId="0" xfId="0" applyNumberFormat="1" applyFont="1" applyFill="1" applyBorder="1" applyAlignment="1">
      <alignment vertical="center"/>
    </xf>
    <xf numFmtId="164" fontId="34" fillId="0" borderId="0" xfId="15" applyFont="1" applyBorder="1" applyAlignment="1">
      <alignment horizontal="center"/>
    </xf>
    <xf numFmtId="164" fontId="48" fillId="0" borderId="1" xfId="15" applyNumberFormat="1" applyFont="1" applyFill="1" applyBorder="1" applyAlignment="1">
      <alignment horizontal="center"/>
    </xf>
    <xf numFmtId="164" fontId="48" fillId="0" borderId="2" xfId="15" applyNumberFormat="1" applyFont="1" applyFill="1" applyBorder="1" applyAlignment="1">
      <alignment horizontal="center"/>
    </xf>
    <xf numFmtId="4" fontId="34" fillId="0" borderId="0" xfId="0" applyNumberFormat="1" applyFont="1" applyBorder="1" applyAlignment="1">
      <alignment horizontal="center"/>
    </xf>
    <xf numFmtId="3" fontId="34" fillId="0" borderId="0" xfId="0" applyNumberFormat="1" applyFont="1" applyBorder="1" applyAlignment="1">
      <alignment horizontal="center"/>
    </xf>
    <xf numFmtId="3" fontId="34" fillId="0" borderId="0" xfId="0" applyNumberFormat="1" applyFont="1" applyBorder="1" applyAlignment="1">
      <alignment horizontal="left"/>
    </xf>
    <xf numFmtId="164" fontId="40" fillId="0" borderId="52" xfId="0" applyNumberFormat="1" applyFont="1" applyBorder="1" applyAlignment="1">
      <alignment horizontal="left"/>
    </xf>
    <xf numFmtId="164" fontId="40" fillId="0" borderId="53" xfId="0" applyNumberFormat="1" applyFont="1" applyBorder="1" applyAlignment="1">
      <alignment horizontal="center"/>
    </xf>
    <xf numFmtId="164" fontId="40" fillId="0" borderId="54" xfId="15" applyFont="1" applyBorder="1" applyAlignment="1">
      <alignment horizontal="center"/>
    </xf>
    <xf numFmtId="3" fontId="40" fillId="0" borderId="54" xfId="0" applyNumberFormat="1" applyFont="1" applyBorder="1" applyAlignment="1">
      <alignment horizontal="center"/>
    </xf>
    <xf numFmtId="3" fontId="40" fillId="0" borderId="0" xfId="0" applyNumberFormat="1" applyFont="1" applyBorder="1" applyAlignment="1">
      <alignment horizontal="center"/>
    </xf>
    <xf numFmtId="3" fontId="37" fillId="0" borderId="0" xfId="0" applyNumberFormat="1" applyFont="1" applyBorder="1" applyAlignment="1">
      <alignment horizontal="left"/>
    </xf>
    <xf numFmtId="164" fontId="41" fillId="0" borderId="25" xfId="0" applyNumberFormat="1" applyFont="1" applyBorder="1" applyAlignment="1">
      <alignment horizontal="left"/>
    </xf>
    <xf numFmtId="164" fontId="41" fillId="0" borderId="55" xfId="0" applyNumberFormat="1" applyFont="1" applyBorder="1" applyAlignment="1">
      <alignment horizontal="center"/>
    </xf>
    <xf numFmtId="164" fontId="41" fillId="0" borderId="56" xfId="15" applyFont="1" applyBorder="1" applyAlignment="1">
      <alignment horizontal="center"/>
    </xf>
    <xf numFmtId="3" fontId="41" fillId="0" borderId="56" xfId="0" applyNumberFormat="1" applyFont="1" applyBorder="1" applyAlignment="1">
      <alignment horizontal="center"/>
    </xf>
    <xf numFmtId="3" fontId="41" fillId="0" borderId="0" xfId="0" applyNumberFormat="1" applyFont="1" applyBorder="1" applyAlignment="1">
      <alignment horizontal="center"/>
    </xf>
    <xf numFmtId="3" fontId="42" fillId="0" borderId="0" xfId="0" applyNumberFormat="1" applyFont="1" applyBorder="1" applyAlignment="1">
      <alignment horizontal="left"/>
    </xf>
    <xf numFmtId="164" fontId="43" fillId="0" borderId="15" xfId="0" applyNumberFormat="1" applyFont="1" applyBorder="1" applyAlignment="1">
      <alignment horizontal="left"/>
    </xf>
    <xf numFmtId="164" fontId="43" fillId="0" borderId="10" xfId="0" applyNumberFormat="1" applyFont="1" applyBorder="1" applyAlignment="1">
      <alignment horizontal="center"/>
    </xf>
    <xf numFmtId="10" fontId="35" fillId="0" borderId="18" xfId="0" applyNumberFormat="1" applyFont="1" applyBorder="1"/>
    <xf numFmtId="10" fontId="35" fillId="0" borderId="0" xfId="0" applyNumberFormat="1" applyFont="1" applyBorder="1"/>
    <xf numFmtId="164" fontId="34" fillId="0" borderId="0" xfId="0" applyNumberFormat="1" applyFont="1" applyBorder="1"/>
    <xf numFmtId="164" fontId="44" fillId="0" borderId="0" xfId="15" applyFont="1" applyBorder="1" applyAlignment="1">
      <alignment horizontal="left"/>
    </xf>
    <xf numFmtId="164" fontId="44" fillId="0" borderId="0" xfId="15" applyFont="1" applyBorder="1" applyAlignment="1">
      <alignment horizontal="center"/>
    </xf>
    <xf numFmtId="164" fontId="44" fillId="0" borderId="38" xfId="15" applyFont="1" applyBorder="1" applyAlignment="1">
      <alignment horizontal="left"/>
    </xf>
    <xf numFmtId="164" fontId="44" fillId="0" borderId="39" xfId="15" applyFont="1" applyBorder="1" applyAlignment="1">
      <alignment horizontal="center"/>
    </xf>
    <xf numFmtId="3" fontId="44" fillId="0" borderId="40" xfId="0" applyNumberFormat="1" applyFont="1" applyBorder="1" applyAlignment="1">
      <alignment horizontal="center"/>
    </xf>
    <xf numFmtId="164" fontId="44" fillId="0" borderId="41" xfId="15" applyFont="1" applyBorder="1" applyAlignment="1">
      <alignment horizontal="left"/>
    </xf>
    <xf numFmtId="3" fontId="44" fillId="0" borderId="42" xfId="0" applyNumberFormat="1" applyFont="1" applyBorder="1" applyAlignment="1">
      <alignment horizontal="center"/>
    </xf>
    <xf numFmtId="164" fontId="44" fillId="0" borderId="15" xfId="15" applyFont="1" applyBorder="1" applyAlignment="1">
      <alignment horizontal="left"/>
    </xf>
    <xf numFmtId="164" fontId="44" fillId="0" borderId="10" xfId="15" applyFont="1" applyBorder="1" applyAlignment="1">
      <alignment horizontal="center"/>
    </xf>
    <xf numFmtId="3" fontId="44" fillId="0" borderId="18" xfId="0" applyNumberFormat="1" applyFont="1" applyBorder="1" applyAlignment="1">
      <alignment horizontal="left"/>
    </xf>
    <xf numFmtId="164" fontId="34" fillId="0" borderId="3" xfId="15" applyNumberFormat="1" applyFont="1" applyFill="1" applyBorder="1" applyAlignment="1">
      <alignment horizontal="center"/>
    </xf>
    <xf numFmtId="0" fontId="35" fillId="3" borderId="4" xfId="17" applyFont="1" applyFill="1" applyBorder="1" applyAlignment="1">
      <alignment horizontal="left"/>
    </xf>
    <xf numFmtId="164" fontId="34" fillId="3" borderId="3" xfId="15" applyNumberFormat="1" applyFont="1" applyFill="1" applyBorder="1" applyAlignment="1">
      <alignment horizontal="center"/>
    </xf>
    <xf numFmtId="164" fontId="34" fillId="3" borderId="2" xfId="15" applyNumberFormat="1" applyFont="1" applyFill="1" applyBorder="1" applyAlignment="1">
      <alignment horizontal="center"/>
    </xf>
    <xf numFmtId="0" fontId="36" fillId="3" borderId="1" xfId="17" applyFont="1" applyFill="1" applyBorder="1" applyAlignment="1">
      <alignment horizontal="left"/>
    </xf>
    <xf numFmtId="164" fontId="37" fillId="3" borderId="1" xfId="15" applyNumberFormat="1" applyFont="1" applyFill="1" applyBorder="1" applyAlignment="1">
      <alignment horizontal="center"/>
    </xf>
    <xf numFmtId="0" fontId="36" fillId="3" borderId="9" xfId="17" applyFont="1" applyFill="1" applyBorder="1" applyAlignment="1">
      <alignment horizontal="left"/>
    </xf>
    <xf numFmtId="0" fontId="46" fillId="3" borderId="48" xfId="17" applyFont="1" applyFill="1" applyBorder="1" applyAlignment="1">
      <alignment horizontal="center" wrapText="1"/>
    </xf>
    <xf numFmtId="10" fontId="46" fillId="3" borderId="48" xfId="14" applyNumberFormat="1" applyFont="1" applyFill="1" applyBorder="1" applyAlignment="1"/>
    <xf numFmtId="10" fontId="36" fillId="0" borderId="0" xfId="17" applyNumberFormat="1" applyFont="1" applyFill="1" applyBorder="1" applyAlignment="1">
      <alignment horizontal="center" vertical="center"/>
    </xf>
    <xf numFmtId="0" fontId="36" fillId="0" borderId="9" xfId="17" applyFont="1" applyFill="1" applyBorder="1" applyAlignment="1">
      <alignment horizontal="center"/>
    </xf>
    <xf numFmtId="2" fontId="33" fillId="0" borderId="0" xfId="0" applyNumberFormat="1" applyFont="1" applyFill="1" applyBorder="1"/>
    <xf numFmtId="0" fontId="46" fillId="0" borderId="48" xfId="17" applyFont="1" applyFill="1" applyBorder="1" applyAlignment="1">
      <alignment horizontal="center" wrapText="1"/>
    </xf>
    <xf numFmtId="10" fontId="46" fillId="0" borderId="48" xfId="14" applyNumberFormat="1" applyFont="1" applyFill="1" applyBorder="1" applyAlignment="1"/>
    <xf numFmtId="4" fontId="34" fillId="0" borderId="0" xfId="0" applyNumberFormat="1" applyFont="1" applyFill="1" applyBorder="1" applyAlignment="1">
      <alignment horizontal="center"/>
    </xf>
    <xf numFmtId="0" fontId="35" fillId="0" borderId="4" xfId="17" applyFont="1" applyFill="1" applyBorder="1" applyAlignment="1">
      <alignment horizontal="left"/>
    </xf>
    <xf numFmtId="165" fontId="45" fillId="0" borderId="0" xfId="17" applyNumberFormat="1" applyFont="1" applyFill="1" applyBorder="1" applyAlignment="1">
      <alignment horizontal="center" vertical="center"/>
    </xf>
    <xf numFmtId="0" fontId="36" fillId="0" borderId="1" xfId="17" applyFont="1" applyFill="1" applyBorder="1" applyAlignment="1">
      <alignment horizontal="left"/>
    </xf>
    <xf numFmtId="0" fontId="36" fillId="0" borderId="9" xfId="17" applyFont="1" applyFill="1" applyBorder="1" applyAlignment="1">
      <alignment horizontal="left"/>
    </xf>
    <xf numFmtId="164" fontId="34" fillId="0" borderId="1" xfId="15" applyNumberFormat="1" applyFont="1" applyBorder="1" applyAlignment="1">
      <alignment horizontal="center"/>
    </xf>
    <xf numFmtId="164" fontId="34" fillId="3" borderId="1" xfId="15" applyNumberFormat="1" applyFont="1" applyFill="1" applyBorder="1" applyAlignment="1">
      <alignment horizontal="center"/>
    </xf>
    <xf numFmtId="164" fontId="34" fillId="3" borderId="4" xfId="15" applyNumberFormat="1" applyFont="1" applyFill="1" applyBorder="1" applyAlignment="1">
      <alignment horizontal="center"/>
    </xf>
    <xf numFmtId="0" fontId="46" fillId="3" borderId="44" xfId="17" applyFont="1" applyFill="1" applyBorder="1" applyAlignment="1">
      <alignment horizontal="center" wrapText="1"/>
    </xf>
    <xf numFmtId="10" fontId="34" fillId="0" borderId="30" xfId="0" applyNumberFormat="1" applyFont="1" applyFill="1" applyBorder="1" applyAlignment="1">
      <alignment vertical="center"/>
    </xf>
    <xf numFmtId="164" fontId="40" fillId="0" borderId="0" xfId="0" applyNumberFormat="1" applyFont="1" applyBorder="1" applyAlignment="1">
      <alignment horizontal="left"/>
    </xf>
    <xf numFmtId="164" fontId="40" fillId="0" borderId="0" xfId="0" applyNumberFormat="1" applyFont="1" applyBorder="1" applyAlignment="1">
      <alignment horizontal="center"/>
    </xf>
    <xf numFmtId="164" fontId="40" fillId="0" borderId="0" xfId="15" applyFont="1" applyBorder="1" applyAlignment="1">
      <alignment horizontal="center"/>
    </xf>
    <xf numFmtId="164" fontId="41" fillId="0" borderId="0" xfId="0" applyNumberFormat="1" applyFont="1" applyBorder="1" applyAlignment="1">
      <alignment horizontal="left"/>
    </xf>
    <xf numFmtId="164" fontId="41" fillId="0" borderId="0" xfId="0" applyNumberFormat="1" applyFont="1" applyBorder="1" applyAlignment="1">
      <alignment horizontal="center"/>
    </xf>
    <xf numFmtId="164" fontId="41" fillId="0" borderId="0" xfId="15" applyFont="1" applyBorder="1" applyAlignment="1">
      <alignment horizontal="center"/>
    </xf>
    <xf numFmtId="164" fontId="43" fillId="0" borderId="0" xfId="0" applyNumberFormat="1" applyFont="1" applyBorder="1" applyAlignment="1">
      <alignment horizontal="left"/>
    </xf>
    <xf numFmtId="164" fontId="43" fillId="0" borderId="0" xfId="0" applyNumberFormat="1" applyFont="1" applyBorder="1" applyAlignment="1">
      <alignment horizontal="center"/>
    </xf>
    <xf numFmtId="164" fontId="34" fillId="0" borderId="1" xfId="15" applyNumberFormat="1" applyFont="1" applyFill="1" applyBorder="1" applyAlignment="1">
      <alignment horizontal="center"/>
    </xf>
    <xf numFmtId="0" fontId="37" fillId="0" borderId="12" xfId="0" applyFont="1" applyFill="1" applyBorder="1" applyAlignment="1">
      <alignment horizontal="center"/>
    </xf>
    <xf numFmtId="0" fontId="36" fillId="0" borderId="57" xfId="17" applyFont="1" applyFill="1" applyBorder="1" applyAlignment="1">
      <alignment horizontal="center"/>
    </xf>
    <xf numFmtId="0" fontId="46" fillId="0" borderId="66" xfId="17" applyFont="1" applyFill="1" applyBorder="1" applyAlignment="1">
      <alignment horizontal="center" wrapText="1"/>
    </xf>
    <xf numFmtId="0" fontId="34" fillId="0" borderId="67" xfId="0" applyFont="1" applyFill="1" applyBorder="1" applyAlignment="1">
      <alignment horizontal="center"/>
    </xf>
    <xf numFmtId="0" fontId="49" fillId="9" borderId="68" xfId="16" applyFont="1" applyFill="1" applyBorder="1" applyAlignment="1">
      <alignment vertical="center" wrapText="1"/>
    </xf>
    <xf numFmtId="0" fontId="49" fillId="9" borderId="69" xfId="16" applyFont="1" applyFill="1" applyBorder="1" applyAlignment="1">
      <alignment vertical="center" wrapText="1"/>
    </xf>
    <xf numFmtId="0" fontId="34" fillId="0" borderId="58" xfId="0" applyFont="1" applyFill="1" applyBorder="1" applyAlignment="1">
      <alignment horizontal="center"/>
    </xf>
    <xf numFmtId="0" fontId="0" fillId="0" borderId="70" xfId="0" applyBorder="1"/>
    <xf numFmtId="164" fontId="34" fillId="0" borderId="70" xfId="15" applyFont="1" applyBorder="1" applyAlignment="1">
      <alignment horizontal="center"/>
    </xf>
    <xf numFmtId="3" fontId="34" fillId="0" borderId="70" xfId="0" applyNumberFormat="1" applyFont="1" applyBorder="1" applyAlignment="1">
      <alignment horizontal="center"/>
    </xf>
    <xf numFmtId="0" fontId="34" fillId="0" borderId="70" xfId="0" applyFont="1" applyBorder="1" applyAlignment="1">
      <alignment horizontal="center"/>
    </xf>
    <xf numFmtId="10" fontId="34" fillId="0" borderId="0" xfId="14" applyNumberFormat="1" applyFont="1" applyBorder="1" applyAlignment="1">
      <alignment horizontal="center"/>
    </xf>
    <xf numFmtId="0" fontId="32" fillId="0" borderId="0" xfId="0" applyFont="1" applyAlignment="1"/>
    <xf numFmtId="0" fontId="32" fillId="0" borderId="0" xfId="0" applyFont="1" applyBorder="1" applyAlignment="1"/>
    <xf numFmtId="0" fontId="50" fillId="0" borderId="0" xfId="0" applyFont="1" applyAlignment="1"/>
    <xf numFmtId="0" fontId="50" fillId="0" borderId="0" xfId="0" applyFont="1" applyBorder="1" applyAlignment="1"/>
    <xf numFmtId="0" fontId="51" fillId="0" borderId="0" xfId="0" applyFont="1" applyAlignment="1"/>
    <xf numFmtId="0" fontId="51" fillId="0" borderId="0" xfId="0" applyFont="1" applyBorder="1" applyAlignment="1"/>
    <xf numFmtId="164" fontId="34" fillId="0" borderId="29" xfId="15" applyNumberFormat="1" applyFont="1" applyFill="1" applyBorder="1" applyAlignment="1">
      <alignment horizontal="center"/>
    </xf>
    <xf numFmtId="10" fontId="46" fillId="0" borderId="48" xfId="14" applyNumberFormat="1" applyFont="1" applyFill="1" applyBorder="1" applyAlignment="1">
      <alignment horizontal="center"/>
    </xf>
    <xf numFmtId="10" fontId="46" fillId="8" borderId="50" xfId="14" applyNumberFormat="1" applyFont="1" applyFill="1" applyBorder="1" applyAlignment="1"/>
    <xf numFmtId="10" fontId="46" fillId="0" borderId="50" xfId="14" applyNumberFormat="1" applyFont="1" applyFill="1" applyBorder="1" applyAlignment="1">
      <alignment horizontal="center"/>
    </xf>
    <xf numFmtId="164" fontId="48" fillId="0" borderId="1" xfId="15" applyNumberFormat="1" applyFont="1" applyBorder="1" applyAlignment="1">
      <alignment horizontal="center"/>
    </xf>
    <xf numFmtId="164" fontId="48" fillId="3" borderId="1" xfId="15" applyNumberFormat="1" applyFont="1" applyFill="1" applyBorder="1" applyAlignment="1">
      <alignment horizontal="center"/>
    </xf>
    <xf numFmtId="10" fontId="46" fillId="3" borderId="48" xfId="14" applyNumberFormat="1" applyFont="1" applyFill="1" applyBorder="1" applyAlignment="1">
      <alignment horizontal="center"/>
    </xf>
    <xf numFmtId="10" fontId="46" fillId="3" borderId="50" xfId="14" applyNumberFormat="1" applyFont="1" applyFill="1" applyBorder="1" applyAlignment="1">
      <alignment horizontal="center"/>
    </xf>
    <xf numFmtId="10" fontId="46" fillId="3" borderId="50" xfId="14" applyNumberFormat="1" applyFont="1" applyFill="1" applyBorder="1" applyAlignment="1"/>
    <xf numFmtId="0" fontId="0" fillId="0" borderId="0" xfId="0" applyFill="1"/>
    <xf numFmtId="10" fontId="46" fillId="3" borderId="44" xfId="14" applyNumberFormat="1" applyFont="1" applyFill="1" applyBorder="1" applyAlignment="1">
      <alignment horizontal="center"/>
    </xf>
    <xf numFmtId="10" fontId="46" fillId="3" borderId="7" xfId="14" applyNumberFormat="1" applyFont="1" applyFill="1" applyBorder="1" applyAlignment="1">
      <alignment horizontal="center"/>
    </xf>
    <xf numFmtId="10" fontId="46" fillId="3" borderId="7" xfId="14" applyNumberFormat="1" applyFont="1" applyFill="1" applyBorder="1" applyAlignment="1"/>
    <xf numFmtId="10" fontId="2" fillId="0" borderId="0" xfId="14" applyNumberFormat="1" applyFont="1"/>
    <xf numFmtId="0" fontId="35" fillId="0" borderId="0" xfId="17" applyFont="1" applyFill="1" applyBorder="1" applyAlignment="1">
      <alignment horizontal="center" vertical="center"/>
    </xf>
    <xf numFmtId="0" fontId="0" fillId="0" borderId="1" xfId="0" applyBorder="1"/>
    <xf numFmtId="0" fontId="0" fillId="0" borderId="1" xfId="0" applyFill="1" applyBorder="1"/>
    <xf numFmtId="164" fontId="0" fillId="0" borderId="1" xfId="0" applyNumberFormat="1" applyBorder="1"/>
    <xf numFmtId="164" fontId="0" fillId="0" borderId="51" xfId="0" applyNumberFormat="1" applyBorder="1"/>
    <xf numFmtId="0" fontId="53" fillId="2" borderId="1" xfId="0" applyFont="1" applyFill="1" applyBorder="1" applyAlignment="1">
      <alignment horizontal="center"/>
    </xf>
    <xf numFmtId="0" fontId="27" fillId="0" borderId="1" xfId="0" applyFont="1" applyBorder="1" applyAlignment="1">
      <alignment horizontal="left"/>
    </xf>
    <xf numFmtId="0" fontId="27" fillId="0" borderId="1" xfId="0" applyFont="1" applyBorder="1"/>
    <xf numFmtId="0" fontId="27" fillId="0" borderId="3" xfId="0" applyFont="1" applyBorder="1" applyAlignment="1">
      <alignment horizontal="left"/>
    </xf>
    <xf numFmtId="0" fontId="27" fillId="0" borderId="2" xfId="0" applyFont="1" applyBorder="1" applyAlignment="1">
      <alignment horizontal="left"/>
    </xf>
    <xf numFmtId="0" fontId="0" fillId="0" borderId="22" xfId="0" applyBorder="1"/>
    <xf numFmtId="0" fontId="9" fillId="4" borderId="44" xfId="11" applyFont="1" applyFill="1" applyBorder="1" applyAlignment="1">
      <alignment horizontal="center" vertical="center"/>
    </xf>
    <xf numFmtId="2" fontId="6" fillId="0" borderId="71" xfId="0" applyNumberFormat="1" applyFont="1" applyBorder="1" applyAlignment="1">
      <alignment horizontal="center"/>
    </xf>
    <xf numFmtId="2" fontId="6" fillId="0" borderId="55" xfId="0" applyNumberFormat="1" applyFont="1" applyBorder="1" applyAlignment="1">
      <alignment horizontal="center"/>
    </xf>
    <xf numFmtId="164" fontId="15" fillId="0" borderId="55" xfId="1" applyFont="1" applyFill="1" applyBorder="1"/>
    <xf numFmtId="164" fontId="15" fillId="0" borderId="72" xfId="1" applyFont="1" applyFill="1" applyBorder="1"/>
    <xf numFmtId="164" fontId="0" fillId="0" borderId="2" xfId="0" applyNumberFormat="1" applyBorder="1"/>
    <xf numFmtId="164" fontId="22" fillId="4" borderId="23" xfId="1" applyFont="1" applyFill="1" applyBorder="1"/>
    <xf numFmtId="0" fontId="0" fillId="0" borderId="44" xfId="0" applyBorder="1"/>
    <xf numFmtId="164" fontId="0" fillId="4" borderId="23" xfId="0" applyNumberFormat="1" applyFill="1" applyBorder="1"/>
    <xf numFmtId="0" fontId="55" fillId="0" borderId="6" xfId="11" applyFont="1" applyFill="1" applyBorder="1" applyAlignment="1">
      <alignment horizontal="center"/>
    </xf>
    <xf numFmtId="0" fontId="55" fillId="0" borderId="11" xfId="11" applyFont="1" applyFill="1" applyBorder="1" applyAlignment="1">
      <alignment horizontal="center"/>
    </xf>
    <xf numFmtId="0" fontId="56" fillId="0" borderId="11" xfId="11" applyFont="1" applyFill="1" applyBorder="1" applyAlignment="1">
      <alignment horizontal="center"/>
    </xf>
    <xf numFmtId="0" fontId="15" fillId="0" borderId="1" xfId="11" applyFont="1" applyFill="1" applyBorder="1" applyAlignment="1">
      <alignment horizontal="left"/>
    </xf>
    <xf numFmtId="0" fontId="15" fillId="0" borderId="44" xfId="11" applyFont="1" applyFill="1" applyBorder="1" applyAlignment="1">
      <alignment horizontal="left"/>
    </xf>
    <xf numFmtId="0" fontId="0" fillId="0" borderId="48" xfId="0" applyBorder="1"/>
    <xf numFmtId="164" fontId="0" fillId="0" borderId="2" xfId="0" applyNumberFormat="1" applyFill="1" applyBorder="1"/>
    <xf numFmtId="0" fontId="0" fillId="0" borderId="48" xfId="0" applyFill="1" applyBorder="1"/>
    <xf numFmtId="164" fontId="0" fillId="0" borderId="59" xfId="0" applyNumberFormat="1" applyFill="1" applyBorder="1"/>
    <xf numFmtId="164" fontId="0" fillId="0" borderId="74" xfId="0" applyNumberFormat="1" applyFill="1" applyBorder="1"/>
    <xf numFmtId="164" fontId="0" fillId="0" borderId="75" xfId="0" applyNumberFormat="1" applyBorder="1"/>
    <xf numFmtId="164" fontId="34" fillId="0" borderId="39" xfId="15" applyFont="1" applyBorder="1" applyAlignment="1">
      <alignment horizontal="center"/>
    </xf>
    <xf numFmtId="164" fontId="34" fillId="0" borderId="40" xfId="15" applyFont="1" applyBorder="1" applyAlignment="1">
      <alignment horizontal="center"/>
    </xf>
    <xf numFmtId="164" fontId="34" fillId="0" borderId="42" xfId="15" applyFont="1" applyBorder="1" applyAlignment="1">
      <alignment horizontal="center"/>
    </xf>
    <xf numFmtId="0" fontId="47" fillId="9" borderId="15" xfId="0" applyFont="1" applyFill="1" applyBorder="1" applyAlignment="1">
      <alignment horizontal="center"/>
    </xf>
    <xf numFmtId="164" fontId="47" fillId="9" borderId="10" xfId="15" applyFont="1" applyFill="1" applyBorder="1" applyAlignment="1">
      <alignment horizontal="center"/>
    </xf>
    <xf numFmtId="164" fontId="47" fillId="9" borderId="18" xfId="15" applyFont="1" applyFill="1" applyBorder="1" applyAlignment="1">
      <alignment horizontal="center"/>
    </xf>
    <xf numFmtId="0" fontId="13" fillId="0" borderId="0" xfId="10"/>
    <xf numFmtId="0" fontId="59" fillId="0" borderId="1" xfId="10" applyFont="1" applyFill="1" applyBorder="1" applyAlignment="1">
      <alignment horizontal="center"/>
    </xf>
    <xf numFmtId="0" fontId="57" fillId="0" borderId="0" xfId="10" applyFont="1" applyFill="1"/>
    <xf numFmtId="164" fontId="59" fillId="0" borderId="0" xfId="18" applyFont="1" applyFill="1"/>
    <xf numFmtId="164" fontId="59" fillId="0" borderId="1" xfId="18" applyFont="1" applyFill="1" applyBorder="1"/>
    <xf numFmtId="0" fontId="4" fillId="0" borderId="1" xfId="10" applyFont="1" applyFill="1" applyBorder="1" applyAlignment="1">
      <alignment horizontal="center"/>
    </xf>
    <xf numFmtId="164" fontId="4" fillId="0" borderId="1" xfId="18" applyFont="1" applyFill="1" applyBorder="1"/>
    <xf numFmtId="0" fontId="16" fillId="0" borderId="1" xfId="10" applyFont="1" applyFill="1" applyBorder="1" applyAlignment="1">
      <alignment horizontal="center"/>
    </xf>
    <xf numFmtId="10" fontId="59" fillId="0" borderId="0" xfId="19" applyNumberFormat="1" applyFont="1" applyFill="1"/>
    <xf numFmtId="164" fontId="60" fillId="0" borderId="0" xfId="10" applyNumberFormat="1" applyFont="1" applyFill="1" applyBorder="1"/>
    <xf numFmtId="10" fontId="4" fillId="0" borderId="1" xfId="19" applyNumberFormat="1" applyFont="1" applyFill="1" applyBorder="1" applyAlignment="1">
      <alignment horizontal="center"/>
    </xf>
    <xf numFmtId="0" fontId="4" fillId="0" borderId="1" xfId="10" applyFont="1" applyFill="1" applyBorder="1"/>
    <xf numFmtId="164" fontId="8" fillId="0" borderId="1" xfId="18" applyFont="1" applyFill="1" applyBorder="1"/>
    <xf numFmtId="164" fontId="4" fillId="0" borderId="1" xfId="10" applyNumberFormat="1" applyFont="1" applyFill="1" applyBorder="1" applyAlignment="1">
      <alignment horizontal="center"/>
    </xf>
    <xf numFmtId="164" fontId="34" fillId="0" borderId="1" xfId="15" applyFont="1" applyBorder="1" applyAlignment="1">
      <alignment horizontal="center"/>
    </xf>
    <xf numFmtId="165" fontId="34" fillId="0" borderId="1" xfId="0" applyNumberFormat="1" applyFont="1" applyBorder="1" applyAlignment="1">
      <alignment horizontal="center"/>
    </xf>
    <xf numFmtId="10" fontId="34" fillId="0" borderId="1" xfId="14" applyNumberFormat="1" applyFont="1" applyBorder="1" applyAlignment="1">
      <alignment horizontal="center"/>
    </xf>
    <xf numFmtId="165" fontId="34" fillId="0" borderId="44" xfId="0" applyNumberFormat="1" applyFont="1" applyBorder="1" applyAlignment="1">
      <alignment horizontal="center"/>
    </xf>
    <xf numFmtId="164" fontId="34" fillId="0" borderId="44" xfId="15" applyFont="1" applyBorder="1" applyAlignment="1">
      <alignment horizontal="center"/>
    </xf>
    <xf numFmtId="10" fontId="34" fillId="0" borderId="44" xfId="14" applyNumberFormat="1" applyFont="1" applyBorder="1" applyAlignment="1">
      <alignment horizontal="center"/>
    </xf>
    <xf numFmtId="0" fontId="34" fillId="0" borderId="23" xfId="0" applyFont="1" applyBorder="1" applyAlignment="1">
      <alignment horizontal="center"/>
    </xf>
    <xf numFmtId="164" fontId="34" fillId="0" borderId="23" xfId="15" applyFont="1" applyBorder="1" applyAlignment="1">
      <alignment horizontal="center"/>
    </xf>
    <xf numFmtId="164" fontId="34" fillId="2" borderId="1" xfId="0" applyNumberFormat="1" applyFont="1" applyFill="1" applyBorder="1" applyAlignment="1">
      <alignment horizontal="center"/>
    </xf>
    <xf numFmtId="164" fontId="34" fillId="2" borderId="1" xfId="15" applyFont="1" applyFill="1" applyBorder="1" applyAlignment="1">
      <alignment horizontal="center"/>
    </xf>
    <xf numFmtId="10" fontId="34" fillId="0" borderId="23" xfId="14" applyNumberFormat="1" applyFont="1" applyBorder="1" applyAlignment="1">
      <alignment horizontal="center"/>
    </xf>
    <xf numFmtId="0" fontId="4" fillId="0" borderId="2" xfId="10" applyFont="1" applyFill="1" applyBorder="1"/>
    <xf numFmtId="0" fontId="4" fillId="0" borderId="2" xfId="10" applyFont="1" applyFill="1" applyBorder="1" applyAlignment="1">
      <alignment horizontal="center"/>
    </xf>
    <xf numFmtId="164" fontId="4" fillId="0" borderId="2" xfId="10" applyNumberFormat="1" applyFont="1" applyFill="1" applyBorder="1" applyAlignment="1">
      <alignment horizontal="center"/>
    </xf>
    <xf numFmtId="10" fontId="4" fillId="0" borderId="2" xfId="19" applyNumberFormat="1" applyFont="1" applyFill="1" applyBorder="1" applyAlignment="1">
      <alignment horizontal="center"/>
    </xf>
    <xf numFmtId="0" fontId="8" fillId="0" borderId="2" xfId="10" applyFont="1" applyFill="1" applyBorder="1"/>
    <xf numFmtId="164" fontId="4" fillId="0" borderId="2" xfId="18" applyFont="1" applyFill="1" applyBorder="1"/>
    <xf numFmtId="164" fontId="59" fillId="0" borderId="2" xfId="18" applyFont="1" applyFill="1" applyBorder="1"/>
    <xf numFmtId="0" fontId="9" fillId="3" borderId="24" xfId="10" applyFont="1" applyFill="1" applyBorder="1" applyAlignment="1">
      <alignment horizontal="center" vertical="center" wrapText="1"/>
    </xf>
    <xf numFmtId="0" fontId="9" fillId="3" borderId="44" xfId="10" applyFont="1" applyFill="1" applyBorder="1" applyAlignment="1">
      <alignment horizontal="center"/>
    </xf>
    <xf numFmtId="0" fontId="9" fillId="3" borderId="44" xfId="10" applyNumberFormat="1" applyFont="1" applyFill="1" applyBorder="1" applyAlignment="1">
      <alignment horizontal="center"/>
    </xf>
    <xf numFmtId="0" fontId="4" fillId="0" borderId="44" xfId="10" applyFont="1" applyFill="1" applyBorder="1"/>
    <xf numFmtId="0" fontId="59" fillId="0" borderId="44" xfId="10" applyFont="1" applyFill="1" applyBorder="1" applyAlignment="1">
      <alignment horizontal="center"/>
    </xf>
    <xf numFmtId="164" fontId="4" fillId="0" borderId="44" xfId="10" applyNumberFormat="1" applyFont="1" applyFill="1" applyBorder="1" applyAlignment="1">
      <alignment horizontal="center"/>
    </xf>
    <xf numFmtId="10" fontId="4" fillId="0" borderId="44" xfId="19" applyNumberFormat="1" applyFont="1" applyFill="1" applyBorder="1" applyAlignment="1">
      <alignment horizontal="center"/>
    </xf>
    <xf numFmtId="0" fontId="4" fillId="0" borderId="44" xfId="10" applyFont="1" applyFill="1" applyBorder="1" applyAlignment="1">
      <alignment horizontal="center"/>
    </xf>
    <xf numFmtId="164" fontId="8" fillId="0" borderId="44" xfId="18" applyFont="1" applyFill="1" applyBorder="1"/>
    <xf numFmtId="164" fontId="4" fillId="0" borderId="44" xfId="18" applyFont="1" applyFill="1" applyBorder="1"/>
    <xf numFmtId="164" fontId="59" fillId="0" borderId="44" xfId="18" applyFont="1" applyFill="1" applyBorder="1"/>
    <xf numFmtId="165" fontId="27" fillId="3" borderId="23" xfId="18" applyNumberFormat="1" applyFont="1" applyFill="1" applyBorder="1"/>
    <xf numFmtId="10" fontId="27" fillId="3" borderId="23" xfId="19" applyNumberFormat="1" applyFont="1" applyFill="1" applyBorder="1"/>
    <xf numFmtId="0" fontId="27" fillId="3" borderId="23" xfId="10" applyFont="1" applyFill="1" applyBorder="1"/>
    <xf numFmtId="165" fontId="60" fillId="0" borderId="0" xfId="10" applyNumberFormat="1" applyFont="1" applyFill="1" applyBorder="1"/>
    <xf numFmtId="0" fontId="4" fillId="0" borderId="0" xfId="10" applyFont="1" applyFill="1" applyBorder="1"/>
    <xf numFmtId="0" fontId="13" fillId="0" borderId="0" xfId="10"/>
    <xf numFmtId="0" fontId="58" fillId="0" borderId="1" xfId="10" applyFont="1" applyFill="1" applyBorder="1" applyAlignment="1">
      <alignment horizontal="left"/>
    </xf>
    <xf numFmtId="0" fontId="58" fillId="0" borderId="1" xfId="10" applyFont="1" applyFill="1" applyBorder="1" applyAlignment="1">
      <alignment horizontal="center"/>
    </xf>
    <xf numFmtId="0" fontId="5" fillId="0" borderId="0" xfId="10" applyFont="1" applyFill="1" applyAlignment="1">
      <alignment horizontal="right"/>
    </xf>
    <xf numFmtId="0" fontId="63" fillId="0" borderId="0" xfId="10" applyFont="1" applyFill="1" applyAlignment="1"/>
    <xf numFmtId="0" fontId="58" fillId="0" borderId="2" xfId="10" applyFont="1" applyFill="1" applyBorder="1" applyAlignment="1">
      <alignment horizontal="center"/>
    </xf>
    <xf numFmtId="0" fontId="5" fillId="0" borderId="0" xfId="10" applyFont="1" applyFill="1" applyAlignment="1"/>
    <xf numFmtId="0" fontId="5" fillId="0" borderId="0" xfId="10" applyFont="1" applyFill="1" applyAlignment="1">
      <alignment horizontal="center"/>
    </xf>
    <xf numFmtId="164" fontId="5" fillId="0" borderId="0" xfId="10" applyNumberFormat="1" applyFont="1" applyFill="1" applyAlignment="1"/>
    <xf numFmtId="2" fontId="5" fillId="0" borderId="0" xfId="10" applyNumberFormat="1" applyFont="1" applyFill="1" applyAlignment="1"/>
    <xf numFmtId="0" fontId="6" fillId="0" borderId="0" xfId="10" applyFont="1" applyFill="1" applyAlignment="1"/>
    <xf numFmtId="0" fontId="58" fillId="0" borderId="22" xfId="10" applyFont="1" applyFill="1" applyBorder="1" applyAlignment="1"/>
    <xf numFmtId="0" fontId="58" fillId="0" borderId="22" xfId="10" applyFont="1" applyFill="1" applyBorder="1" applyAlignment="1">
      <alignment horizontal="center"/>
    </xf>
    <xf numFmtId="0" fontId="62" fillId="0" borderId="22" xfId="10" applyFont="1" applyFill="1" applyBorder="1" applyAlignment="1"/>
    <xf numFmtId="0" fontId="58" fillId="0" borderId="2" xfId="10" applyFont="1" applyFill="1" applyBorder="1" applyAlignment="1">
      <alignment horizontal="left"/>
    </xf>
    <xf numFmtId="0" fontId="58" fillId="0" borderId="44" xfId="10" applyFont="1" applyFill="1" applyBorder="1" applyAlignment="1">
      <alignment horizontal="center"/>
    </xf>
    <xf numFmtId="0" fontId="58" fillId="0" borderId="44" xfId="10" applyFont="1" applyFill="1" applyBorder="1" applyAlignment="1">
      <alignment horizontal="left"/>
    </xf>
    <xf numFmtId="0" fontId="66" fillId="3" borderId="9" xfId="10" applyFont="1" applyFill="1" applyBorder="1" applyAlignment="1">
      <alignment horizontal="center"/>
    </xf>
    <xf numFmtId="0" fontId="66" fillId="3" borderId="44" xfId="10" applyFont="1" applyFill="1" applyBorder="1" applyAlignment="1">
      <alignment horizontal="center"/>
    </xf>
    <xf numFmtId="0" fontId="66" fillId="3" borderId="7" xfId="10" applyFont="1" applyFill="1" applyBorder="1" applyAlignment="1">
      <alignment horizontal="center"/>
    </xf>
    <xf numFmtId="0" fontId="66" fillId="3" borderId="7" xfId="10" applyFont="1" applyFill="1" applyBorder="1" applyAlignment="1">
      <alignment horizontal="center" wrapText="1"/>
    </xf>
    <xf numFmtId="164" fontId="58" fillId="0" borderId="2" xfId="1" applyFont="1" applyFill="1" applyBorder="1" applyAlignment="1">
      <alignment horizontal="right" vertical="center"/>
    </xf>
    <xf numFmtId="164" fontId="62" fillId="0" borderId="2" xfId="1" applyFont="1" applyFill="1" applyBorder="1" applyAlignment="1"/>
    <xf numFmtId="164" fontId="58" fillId="0" borderId="1" xfId="1" applyFont="1" applyFill="1" applyBorder="1" applyAlignment="1">
      <alignment horizontal="right" vertical="center"/>
    </xf>
    <xf numFmtId="164" fontId="62" fillId="0" borderId="1" xfId="1" applyFont="1" applyFill="1" applyBorder="1" applyAlignment="1"/>
    <xf numFmtId="164" fontId="58" fillId="0" borderId="1" xfId="1" applyFont="1" applyFill="1" applyBorder="1" applyAlignment="1"/>
    <xf numFmtId="164" fontId="58" fillId="0" borderId="44" xfId="1" applyFont="1" applyFill="1" applyBorder="1" applyAlignment="1">
      <alignment horizontal="right" vertical="center"/>
    </xf>
    <xf numFmtId="164" fontId="62" fillId="0" borderId="44" xfId="1" applyFont="1" applyFill="1" applyBorder="1" applyAlignment="1"/>
    <xf numFmtId="164" fontId="66" fillId="9" borderId="23" xfId="10" applyNumberFormat="1" applyFont="1" applyFill="1" applyBorder="1" applyAlignment="1"/>
    <xf numFmtId="10" fontId="58" fillId="0" borderId="2" xfId="1" applyNumberFormat="1" applyFont="1" applyFill="1" applyBorder="1" applyAlignment="1">
      <alignment horizontal="right" vertical="center"/>
    </xf>
    <xf numFmtId="10" fontId="58" fillId="0" borderId="1" xfId="14" applyNumberFormat="1" applyFont="1" applyFill="1" applyBorder="1" applyAlignment="1">
      <alignment horizontal="right" vertical="center"/>
    </xf>
    <xf numFmtId="10" fontId="58" fillId="0" borderId="2" xfId="14" applyNumberFormat="1" applyFont="1" applyFill="1" applyBorder="1" applyAlignment="1">
      <alignment horizontal="right" vertical="center"/>
    </xf>
    <xf numFmtId="10" fontId="58" fillId="0" borderId="44" xfId="14" applyNumberFormat="1" applyFont="1" applyFill="1" applyBorder="1" applyAlignment="1">
      <alignment horizontal="right" vertical="center"/>
    </xf>
    <xf numFmtId="164" fontId="69" fillId="3" borderId="76" xfId="10" applyNumberFormat="1" applyFont="1" applyFill="1" applyBorder="1" applyAlignment="1"/>
    <xf numFmtId="0" fontId="68" fillId="3" borderId="79" xfId="10" applyFont="1" applyFill="1" applyBorder="1" applyAlignment="1">
      <alignment horizontal="center"/>
    </xf>
    <xf numFmtId="10" fontId="66" fillId="9" borderId="23" xfId="14" applyNumberFormat="1" applyFont="1" applyFill="1" applyBorder="1" applyAlignment="1">
      <alignment horizontal="right" vertical="center"/>
    </xf>
    <xf numFmtId="10" fontId="24" fillId="3" borderId="79" xfId="14" applyNumberFormat="1" applyFont="1" applyFill="1" applyBorder="1" applyAlignment="1"/>
    <xf numFmtId="164" fontId="58" fillId="0" borderId="0" xfId="10" applyNumberFormat="1" applyFont="1" applyFill="1" applyBorder="1" applyAlignment="1"/>
    <xf numFmtId="0" fontId="24" fillId="3" borderId="78" xfId="10" applyFont="1" applyFill="1" applyBorder="1" applyAlignment="1">
      <alignment horizontal="center"/>
    </xf>
    <xf numFmtId="164" fontId="24" fillId="3" borderId="76" xfId="10" applyNumberFormat="1" applyFont="1" applyFill="1" applyBorder="1" applyAlignment="1"/>
    <xf numFmtId="0" fontId="24" fillId="3" borderId="79" xfId="10" applyFont="1" applyFill="1" applyBorder="1" applyAlignment="1"/>
    <xf numFmtId="0" fontId="13" fillId="0" borderId="0" xfId="10" applyBorder="1"/>
    <xf numFmtId="164" fontId="13" fillId="0" borderId="0" xfId="10" applyNumberFormat="1" applyBorder="1"/>
    <xf numFmtId="0" fontId="68" fillId="3" borderId="78" xfId="10" applyFont="1" applyFill="1" applyBorder="1" applyAlignment="1"/>
    <xf numFmtId="0" fontId="64" fillId="10" borderId="78" xfId="10" applyFont="1" applyFill="1" applyBorder="1"/>
    <xf numFmtId="164" fontId="64" fillId="10" borderId="79" xfId="10" applyNumberFormat="1" applyFont="1" applyFill="1" applyBorder="1"/>
    <xf numFmtId="164" fontId="68" fillId="0" borderId="0" xfId="10" applyNumberFormat="1" applyFont="1" applyFill="1" applyBorder="1" applyAlignment="1"/>
    <xf numFmtId="0" fontId="35" fillId="0" borderId="2" xfId="17" applyFont="1" applyFill="1" applyBorder="1" applyAlignment="1">
      <alignment horizontal="left"/>
    </xf>
    <xf numFmtId="164" fontId="34" fillId="0" borderId="4" xfId="15" applyNumberFormat="1" applyFont="1" applyBorder="1" applyAlignment="1">
      <alignment horizontal="center"/>
    </xf>
    <xf numFmtId="0" fontId="46" fillId="0" borderId="44" xfId="17" applyFont="1" applyFill="1" applyBorder="1" applyAlignment="1">
      <alignment horizontal="center" wrapText="1"/>
    </xf>
    <xf numFmtId="10" fontId="46" fillId="8" borderId="44" xfId="14" applyNumberFormat="1" applyFont="1" applyFill="1" applyBorder="1" applyAlignment="1"/>
    <xf numFmtId="164" fontId="34" fillId="0" borderId="4" xfId="15" applyNumberFormat="1" applyFont="1" applyFill="1" applyBorder="1" applyAlignment="1">
      <alignment horizontal="center"/>
    </xf>
    <xf numFmtId="10" fontId="46" fillId="0" borderId="44" xfId="14" applyNumberFormat="1" applyFont="1" applyFill="1" applyBorder="1" applyAlignment="1"/>
    <xf numFmtId="0" fontId="70" fillId="0" borderId="1" xfId="9" applyFont="1" applyFill="1" applyBorder="1" applyAlignment="1" applyProtection="1">
      <alignment horizontal="left" vertical="center"/>
      <protection hidden="1"/>
    </xf>
    <xf numFmtId="165" fontId="71" fillId="0" borderId="1" xfId="5" applyNumberFormat="1" applyFont="1" applyFill="1" applyBorder="1" applyAlignment="1" applyProtection="1">
      <alignment horizontal="left" vertical="center"/>
      <protection locked="0"/>
    </xf>
    <xf numFmtId="165" fontId="71" fillId="0" borderId="1" xfId="5" applyNumberFormat="1" applyFont="1" applyFill="1" applyBorder="1" applyAlignment="1" applyProtection="1">
      <alignment horizontal="center" vertical="center"/>
      <protection locked="0"/>
    </xf>
    <xf numFmtId="0" fontId="70" fillId="0" borderId="9" xfId="9" applyFont="1" applyFill="1" applyBorder="1" applyAlignment="1" applyProtection="1">
      <alignment horizontal="left" vertical="center"/>
      <protection hidden="1"/>
    </xf>
    <xf numFmtId="165" fontId="71" fillId="0" borderId="9" xfId="5" applyNumberFormat="1" applyFont="1" applyFill="1" applyBorder="1" applyAlignment="1" applyProtection="1">
      <alignment horizontal="center" vertical="center"/>
      <protection locked="0"/>
    </xf>
    <xf numFmtId="165" fontId="71" fillId="0" borderId="11" xfId="5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53" fillId="2" borderId="26" xfId="0" applyFont="1" applyFill="1" applyBorder="1" applyAlignment="1">
      <alignment horizontal="center"/>
    </xf>
    <xf numFmtId="164" fontId="53" fillId="2" borderId="23" xfId="0" applyNumberFormat="1" applyFont="1" applyFill="1" applyBorder="1" applyAlignment="1"/>
    <xf numFmtId="0" fontId="0" fillId="0" borderId="2" xfId="0" applyBorder="1" applyAlignment="1">
      <alignment horizontal="center"/>
    </xf>
    <xf numFmtId="0" fontId="0" fillId="0" borderId="44" xfId="0" applyBorder="1" applyAlignment="1">
      <alignment horizontal="center"/>
    </xf>
    <xf numFmtId="0" fontId="72" fillId="12" borderId="29" xfId="0" applyFont="1" applyFill="1" applyBorder="1" applyAlignment="1">
      <alignment horizontal="center"/>
    </xf>
    <xf numFmtId="0" fontId="72" fillId="12" borderId="7" xfId="0" applyFont="1" applyFill="1" applyBorder="1" applyAlignment="1">
      <alignment horizontal="center"/>
    </xf>
    <xf numFmtId="0" fontId="75" fillId="0" borderId="0" xfId="0" applyFont="1"/>
    <xf numFmtId="164" fontId="0" fillId="0" borderId="2" xfId="1" applyFont="1" applyBorder="1" applyAlignment="1">
      <alignment horizontal="center"/>
    </xf>
    <xf numFmtId="164" fontId="0" fillId="0" borderId="1" xfId="1" applyFont="1" applyBorder="1" applyAlignment="1">
      <alignment horizontal="center"/>
    </xf>
    <xf numFmtId="164" fontId="0" fillId="0" borderId="1" xfId="1" applyFont="1" applyBorder="1"/>
    <xf numFmtId="164" fontId="0" fillId="0" borderId="44" xfId="1" applyFont="1" applyBorder="1"/>
    <xf numFmtId="0" fontId="76" fillId="0" borderId="2" xfId="0" applyFont="1" applyBorder="1"/>
    <xf numFmtId="0" fontId="76" fillId="0" borderId="1" xfId="0" applyFont="1" applyBorder="1"/>
    <xf numFmtId="0" fontId="53" fillId="12" borderId="23" xfId="0" applyFont="1" applyFill="1" applyBorder="1" applyAlignment="1">
      <alignment horizontal="center"/>
    </xf>
    <xf numFmtId="0" fontId="53" fillId="12" borderId="23" xfId="0" applyFont="1" applyFill="1" applyBorder="1"/>
    <xf numFmtId="164" fontId="53" fillId="12" borderId="23" xfId="0" applyNumberFormat="1" applyFont="1" applyFill="1" applyBorder="1"/>
    <xf numFmtId="164" fontId="0" fillId="2" borderId="2" xfId="0" applyNumberFormat="1" applyFill="1" applyBorder="1"/>
    <xf numFmtId="164" fontId="0" fillId="13" borderId="2" xfId="0" applyNumberFormat="1" applyFill="1" applyBorder="1"/>
    <xf numFmtId="0" fontId="74" fillId="14" borderId="24" xfId="0" applyFont="1" applyFill="1" applyBorder="1" applyAlignment="1">
      <alignment vertical="center"/>
    </xf>
    <xf numFmtId="0" fontId="74" fillId="14" borderId="7" xfId="0" applyFont="1" applyFill="1" applyBorder="1" applyAlignment="1">
      <alignment vertical="center"/>
    </xf>
    <xf numFmtId="164" fontId="53" fillId="11" borderId="2" xfId="1" applyFont="1" applyFill="1" applyBorder="1"/>
    <xf numFmtId="164" fontId="53" fillId="11" borderId="23" xfId="1" applyFont="1" applyFill="1" applyBorder="1"/>
    <xf numFmtId="164" fontId="77" fillId="15" borderId="15" xfId="0" applyNumberFormat="1" applyFont="1" applyFill="1" applyBorder="1"/>
    <xf numFmtId="164" fontId="77" fillId="15" borderId="18" xfId="0" applyNumberFormat="1" applyFont="1" applyFill="1" applyBorder="1"/>
    <xf numFmtId="0" fontId="0" fillId="0" borderId="38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15" xfId="0" applyBorder="1"/>
    <xf numFmtId="0" fontId="0" fillId="0" borderId="18" xfId="0" applyBorder="1"/>
    <xf numFmtId="164" fontId="53" fillId="11" borderId="2" xfId="1" applyNumberFormat="1" applyFont="1" applyFill="1" applyBorder="1"/>
    <xf numFmtId="0" fontId="78" fillId="0" borderId="0" xfId="0" applyFont="1"/>
    <xf numFmtId="0" fontId="72" fillId="0" borderId="0" xfId="0" applyFont="1"/>
    <xf numFmtId="0" fontId="79" fillId="0" borderId="0" xfId="0" applyFont="1" applyFill="1"/>
    <xf numFmtId="0" fontId="79" fillId="0" borderId="0" xfId="0" applyFont="1"/>
    <xf numFmtId="0" fontId="80" fillId="0" borderId="0" xfId="11" applyFont="1" applyFill="1" applyBorder="1"/>
    <xf numFmtId="0" fontId="62" fillId="0" borderId="0" xfId="0" applyFont="1"/>
    <xf numFmtId="0" fontId="82" fillId="0" borderId="0" xfId="0" applyFont="1"/>
    <xf numFmtId="0" fontId="58" fillId="0" borderId="0" xfId="0" applyFont="1"/>
    <xf numFmtId="0" fontId="81" fillId="0" borderId="0" xfId="0" applyFont="1" applyAlignment="1">
      <alignment horizontal="center" vertical="center"/>
    </xf>
    <xf numFmtId="0" fontId="58" fillId="0" borderId="0" xfId="0" applyFont="1" applyAlignment="1">
      <alignment horizontal="right"/>
    </xf>
    <xf numFmtId="0" fontId="83" fillId="0" borderId="0" xfId="0" applyFont="1"/>
    <xf numFmtId="0" fontId="84" fillId="0" borderId="0" xfId="0" applyFont="1"/>
    <xf numFmtId="0" fontId="62" fillId="0" borderId="0" xfId="0" applyFont="1" applyAlignment="1">
      <alignment horizontal="center"/>
    </xf>
    <xf numFmtId="0" fontId="85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0" fontId="85" fillId="0" borderId="0" xfId="0" applyFont="1"/>
    <xf numFmtId="0" fontId="58" fillId="0" borderId="78" xfId="0" applyFont="1" applyBorder="1" applyAlignment="1">
      <alignment horizontal="center"/>
    </xf>
    <xf numFmtId="0" fontId="58" fillId="0" borderId="80" xfId="0" applyFont="1" applyBorder="1" applyAlignment="1">
      <alignment horizontal="center"/>
    </xf>
    <xf numFmtId="0" fontId="85" fillId="0" borderId="76" xfId="0" applyFont="1" applyBorder="1" applyAlignment="1">
      <alignment horizontal="center"/>
    </xf>
    <xf numFmtId="0" fontId="84" fillId="0" borderId="80" xfId="0" applyFont="1" applyBorder="1" applyAlignment="1">
      <alignment horizontal="center"/>
    </xf>
    <xf numFmtId="0" fontId="86" fillId="0" borderId="76" xfId="0" applyFont="1" applyBorder="1" applyAlignment="1">
      <alignment horizontal="center"/>
    </xf>
    <xf numFmtId="165" fontId="84" fillId="0" borderId="80" xfId="13" applyNumberFormat="1" applyFont="1" applyBorder="1" applyAlignment="1">
      <alignment horizontal="center"/>
    </xf>
    <xf numFmtId="0" fontId="84" fillId="0" borderId="79" xfId="0" applyFont="1" applyBorder="1" applyAlignment="1">
      <alignment horizontal="center"/>
    </xf>
    <xf numFmtId="0" fontId="58" fillId="0" borderId="17" xfId="0" applyFont="1" applyBorder="1" applyAlignment="1">
      <alignment horizontal="left"/>
    </xf>
    <xf numFmtId="0" fontId="62" fillId="0" borderId="81" xfId="0" applyFont="1" applyBorder="1" applyAlignment="1">
      <alignment horizontal="center"/>
    </xf>
    <xf numFmtId="0" fontId="85" fillId="0" borderId="71" xfId="0" applyFont="1" applyBorder="1" applyAlignment="1">
      <alignment horizontal="center" vertical="center"/>
    </xf>
    <xf numFmtId="0" fontId="84" fillId="0" borderId="81" xfId="0" applyFont="1" applyBorder="1" applyAlignment="1">
      <alignment horizontal="center"/>
    </xf>
    <xf numFmtId="0" fontId="62" fillId="0" borderId="71" xfId="0" applyFont="1" applyBorder="1" applyAlignment="1">
      <alignment horizontal="center"/>
    </xf>
    <xf numFmtId="164" fontId="84" fillId="0" borderId="21" xfId="13" applyFont="1" applyBorder="1" applyAlignment="1">
      <alignment horizontal="center"/>
    </xf>
    <xf numFmtId="0" fontId="58" fillId="0" borderId="25" xfId="0" applyFont="1" applyBorder="1" applyAlignment="1">
      <alignment horizontal="left"/>
    </xf>
    <xf numFmtId="0" fontId="85" fillId="0" borderId="55" xfId="0" applyFont="1" applyBorder="1" applyAlignment="1">
      <alignment horizontal="center" vertical="center"/>
    </xf>
    <xf numFmtId="0" fontId="62" fillId="0" borderId="55" xfId="0" applyFont="1" applyBorder="1" applyAlignment="1">
      <alignment horizontal="center"/>
    </xf>
    <xf numFmtId="164" fontId="84" fillId="0" borderId="56" xfId="13" applyFont="1" applyBorder="1" applyAlignment="1">
      <alignment horizontal="center"/>
    </xf>
    <xf numFmtId="0" fontId="58" fillId="0" borderId="25" xfId="0" applyFont="1" applyBorder="1"/>
    <xf numFmtId="164" fontId="84" fillId="0" borderId="56" xfId="13" applyFont="1" applyBorder="1"/>
    <xf numFmtId="0" fontId="58" fillId="0" borderId="15" xfId="0" applyFont="1" applyBorder="1" applyAlignment="1">
      <alignment horizontal="left"/>
    </xf>
    <xf numFmtId="0" fontId="58" fillId="0" borderId="41" xfId="0" applyFont="1" applyBorder="1" applyAlignment="1">
      <alignment horizontal="left"/>
    </xf>
    <xf numFmtId="0" fontId="87" fillId="0" borderId="80" xfId="0" applyFont="1" applyBorder="1"/>
    <xf numFmtId="0" fontId="84" fillId="0" borderId="51" xfId="0" applyFont="1" applyBorder="1" applyAlignment="1">
      <alignment horizontal="center"/>
    </xf>
    <xf numFmtId="0" fontId="85" fillId="0" borderId="10" xfId="0" applyFont="1" applyBorder="1" applyAlignment="1">
      <alignment horizontal="center" vertical="center"/>
    </xf>
    <xf numFmtId="0" fontId="62" fillId="0" borderId="10" xfId="0" applyFont="1" applyBorder="1" applyAlignment="1">
      <alignment horizontal="center"/>
    </xf>
    <xf numFmtId="2" fontId="62" fillId="0" borderId="80" xfId="0" applyNumberFormat="1" applyFont="1" applyBorder="1" applyAlignment="1">
      <alignment horizontal="center"/>
    </xf>
    <xf numFmtId="164" fontId="84" fillId="0" borderId="79" xfId="13" applyFont="1" applyBorder="1"/>
    <xf numFmtId="0" fontId="62" fillId="0" borderId="0" xfId="0" applyFont="1" applyBorder="1"/>
    <xf numFmtId="0" fontId="62" fillId="0" borderId="0" xfId="0" applyFont="1" applyAlignment="1">
      <alignment horizontal="center" vertical="center"/>
    </xf>
    <xf numFmtId="0" fontId="62" fillId="0" borderId="0" xfId="0" applyFont="1" applyAlignment="1">
      <alignment horizontal="left" vertical="center"/>
    </xf>
    <xf numFmtId="0" fontId="89" fillId="0" borderId="0" xfId="0" applyFont="1"/>
    <xf numFmtId="0" fontId="87" fillId="0" borderId="0" xfId="0" applyFont="1"/>
    <xf numFmtId="0" fontId="90" fillId="0" borderId="0" xfId="0" applyFont="1"/>
    <xf numFmtId="0" fontId="90" fillId="0" borderId="0" xfId="0" applyFont="1" applyAlignment="1">
      <alignment horizontal="center"/>
    </xf>
    <xf numFmtId="165" fontId="84" fillId="2" borderId="80" xfId="13" applyNumberFormat="1" applyFont="1" applyFill="1" applyBorder="1" applyAlignment="1">
      <alignment horizontal="center"/>
    </xf>
    <xf numFmtId="0" fontId="58" fillId="2" borderId="80" xfId="0" applyFont="1" applyFill="1" applyBorder="1" applyAlignment="1">
      <alignment horizontal="center"/>
    </xf>
    <xf numFmtId="165" fontId="84" fillId="2" borderId="81" xfId="13" applyNumberFormat="1" applyFont="1" applyFill="1" applyBorder="1" applyAlignment="1">
      <alignment horizontal="center"/>
    </xf>
    <xf numFmtId="2" fontId="62" fillId="2" borderId="82" xfId="0" applyNumberFormat="1" applyFont="1" applyFill="1" applyBorder="1" applyAlignment="1">
      <alignment horizontal="center"/>
    </xf>
    <xf numFmtId="165" fontId="84" fillId="2" borderId="83" xfId="13" applyNumberFormat="1" applyFont="1" applyFill="1" applyBorder="1" applyAlignment="1">
      <alignment horizontal="center"/>
    </xf>
    <xf numFmtId="2" fontId="62" fillId="2" borderId="83" xfId="0" applyNumberFormat="1" applyFont="1" applyFill="1" applyBorder="1" applyAlignment="1">
      <alignment horizontal="center"/>
    </xf>
    <xf numFmtId="164" fontId="48" fillId="2" borderId="78" xfId="15" applyFont="1" applyFill="1" applyBorder="1" applyAlignment="1">
      <alignment horizontal="center"/>
    </xf>
    <xf numFmtId="164" fontId="48" fillId="2" borderId="76" xfId="15" applyFont="1" applyFill="1" applyBorder="1" applyAlignment="1">
      <alignment horizontal="center"/>
    </xf>
    <xf numFmtId="164" fontId="48" fillId="2" borderId="79" xfId="15" applyFont="1" applyFill="1" applyBorder="1" applyAlignment="1">
      <alignment horizontal="center"/>
    </xf>
    <xf numFmtId="0" fontId="64" fillId="2" borderId="38" xfId="10" applyFont="1" applyFill="1" applyBorder="1"/>
    <xf numFmtId="0" fontId="64" fillId="2" borderId="39" xfId="10" applyFont="1" applyFill="1" applyBorder="1"/>
    <xf numFmtId="0" fontId="64" fillId="2" borderId="40" xfId="10" applyFont="1" applyFill="1" applyBorder="1"/>
    <xf numFmtId="0" fontId="53" fillId="2" borderId="41" xfId="0" applyFont="1" applyFill="1" applyBorder="1"/>
    <xf numFmtId="0" fontId="53" fillId="2" borderId="0" xfId="0" applyFont="1" applyFill="1" applyBorder="1"/>
    <xf numFmtId="0" fontId="53" fillId="2" borderId="42" xfId="0" applyFont="1" applyFill="1" applyBorder="1"/>
    <xf numFmtId="0" fontId="53" fillId="2" borderId="15" xfId="0" applyFont="1" applyFill="1" applyBorder="1"/>
    <xf numFmtId="0" fontId="53" fillId="2" borderId="10" xfId="0" applyFont="1" applyFill="1" applyBorder="1"/>
    <xf numFmtId="0" fontId="53" fillId="2" borderId="18" xfId="0" applyFont="1" applyFill="1" applyBorder="1"/>
    <xf numFmtId="0" fontId="0" fillId="2" borderId="44" xfId="0" applyFill="1" applyBorder="1" applyAlignment="1">
      <alignment horizontal="center"/>
    </xf>
    <xf numFmtId="0" fontId="0" fillId="4" borderId="44" xfId="0" applyFill="1" applyBorder="1" applyAlignment="1">
      <alignment horizontal="center"/>
    </xf>
    <xf numFmtId="0" fontId="53" fillId="2" borderId="38" xfId="0" applyFont="1" applyFill="1" applyBorder="1"/>
    <xf numFmtId="0" fontId="53" fillId="2" borderId="39" xfId="0" applyFont="1" applyFill="1" applyBorder="1"/>
    <xf numFmtId="0" fontId="53" fillId="2" borderId="40" xfId="0" applyFont="1" applyFill="1" applyBorder="1"/>
    <xf numFmtId="0" fontId="53" fillId="0" borderId="78" xfId="0" applyFont="1" applyBorder="1"/>
    <xf numFmtId="0" fontId="53" fillId="0" borderId="76" xfId="0" applyFont="1" applyBorder="1"/>
    <xf numFmtId="0" fontId="53" fillId="0" borderId="79" xfId="0" applyFont="1" applyBorder="1"/>
    <xf numFmtId="0" fontId="12" fillId="3" borderId="1" xfId="9" applyFont="1" applyFill="1" applyBorder="1" applyAlignment="1" applyProtection="1">
      <alignment horizontal="center" vertical="center" wrapText="1"/>
      <protection hidden="1"/>
    </xf>
    <xf numFmtId="0" fontId="12" fillId="3" borderId="12" xfId="9" applyFont="1" applyFill="1" applyBorder="1" applyAlignment="1" applyProtection="1">
      <alignment horizontal="center" vertical="center"/>
      <protection hidden="1"/>
    </xf>
    <xf numFmtId="0" fontId="12" fillId="3" borderId="1" xfId="9" applyFont="1" applyFill="1" applyBorder="1" applyAlignment="1" applyProtection="1">
      <alignment horizontal="center" vertical="center"/>
      <protection hidden="1"/>
    </xf>
    <xf numFmtId="165" fontId="12" fillId="3" borderId="1" xfId="5" applyNumberFormat="1" applyFont="1" applyFill="1" applyBorder="1" applyAlignment="1" applyProtection="1">
      <alignment horizontal="center" vertical="center"/>
      <protection hidden="1"/>
    </xf>
    <xf numFmtId="0" fontId="70" fillId="0" borderId="1" xfId="9" applyFont="1" applyFill="1" applyBorder="1" applyAlignment="1" applyProtection="1">
      <alignment horizontal="center" vertical="center"/>
      <protection hidden="1"/>
    </xf>
    <xf numFmtId="0" fontId="70" fillId="0" borderId="12" xfId="9" applyFont="1" applyFill="1" applyBorder="1" applyAlignment="1" applyProtection="1">
      <alignment horizontal="center" vertical="center"/>
      <protection hidden="1"/>
    </xf>
    <xf numFmtId="0" fontId="70" fillId="0" borderId="19" xfId="9" applyFont="1" applyFill="1" applyBorder="1" applyAlignment="1" applyProtection="1">
      <alignment horizontal="left" vertical="center"/>
      <protection hidden="1"/>
    </xf>
    <xf numFmtId="0" fontId="70" fillId="0" borderId="74" xfId="9" applyFont="1" applyFill="1" applyBorder="1" applyAlignment="1" applyProtection="1">
      <alignment horizontal="center" vertical="center"/>
      <protection hidden="1"/>
    </xf>
    <xf numFmtId="165" fontId="91" fillId="2" borderId="49" xfId="9" applyNumberFormat="1" applyFont="1" applyFill="1" applyBorder="1" applyAlignment="1" applyProtection="1">
      <alignment horizontal="center" vertical="center"/>
      <protection hidden="1"/>
    </xf>
    <xf numFmtId="165" fontId="91" fillId="2" borderId="84" xfId="9" applyNumberFormat="1" applyFont="1" applyFill="1" applyBorder="1" applyAlignment="1" applyProtection="1">
      <alignment horizontal="center" vertical="center"/>
      <protection hidden="1"/>
    </xf>
    <xf numFmtId="165" fontId="91" fillId="2" borderId="85" xfId="9" applyNumberFormat="1" applyFont="1" applyFill="1" applyBorder="1" applyAlignment="1" applyProtection="1">
      <alignment horizontal="center" vertical="center"/>
      <protection hidden="1"/>
    </xf>
    <xf numFmtId="165" fontId="91" fillId="2" borderId="1" xfId="9" applyNumberFormat="1" applyFont="1" applyFill="1" applyBorder="1" applyAlignment="1" applyProtection="1">
      <alignment horizontal="center" vertical="center"/>
      <protection hidden="1"/>
    </xf>
    <xf numFmtId="0" fontId="12" fillId="2" borderId="1" xfId="9" applyFont="1" applyFill="1" applyBorder="1" applyAlignment="1" applyProtection="1">
      <alignment horizontal="center" vertical="center" wrapText="1"/>
      <protection hidden="1"/>
    </xf>
    <xf numFmtId="165" fontId="71" fillId="2" borderId="1" xfId="5" applyNumberFormat="1" applyFont="1" applyFill="1" applyBorder="1" applyAlignment="1" applyProtection="1">
      <alignment horizontal="left" vertical="center"/>
      <protection locked="0"/>
    </xf>
    <xf numFmtId="165" fontId="71" fillId="2" borderId="1" xfId="5" applyNumberFormat="1" applyFont="1" applyFill="1" applyBorder="1" applyAlignment="1" applyProtection="1">
      <alignment horizontal="center" vertical="center"/>
      <protection locked="0"/>
    </xf>
    <xf numFmtId="0" fontId="46" fillId="8" borderId="48" xfId="14" applyNumberFormat="1" applyFont="1" applyFill="1" applyBorder="1" applyAlignment="1"/>
    <xf numFmtId="0" fontId="46" fillId="0" borderId="48" xfId="14" applyNumberFormat="1" applyFont="1" applyFill="1" applyBorder="1" applyAlignment="1"/>
    <xf numFmtId="10" fontId="46" fillId="0" borderId="50" xfId="14" applyNumberFormat="1" applyFont="1" applyFill="1" applyBorder="1" applyAlignment="1"/>
    <xf numFmtId="0" fontId="35" fillId="11" borderId="4" xfId="17" applyFont="1" applyFill="1" applyBorder="1" applyAlignment="1">
      <alignment horizontal="left"/>
    </xf>
    <xf numFmtId="164" fontId="34" fillId="11" borderId="2" xfId="15" applyNumberFormat="1" applyFont="1" applyFill="1" applyBorder="1" applyAlignment="1">
      <alignment horizontal="center"/>
    </xf>
    <xf numFmtId="0" fontId="36" fillId="11" borderId="1" xfId="17" applyFont="1" applyFill="1" applyBorder="1" applyAlignment="1">
      <alignment horizontal="left"/>
    </xf>
    <xf numFmtId="164" fontId="34" fillId="11" borderId="1" xfId="15" applyNumberFormat="1" applyFont="1" applyFill="1" applyBorder="1" applyAlignment="1">
      <alignment horizontal="center"/>
    </xf>
    <xf numFmtId="0" fontId="36" fillId="11" borderId="9" xfId="17" applyFont="1" applyFill="1" applyBorder="1" applyAlignment="1">
      <alignment horizontal="left"/>
    </xf>
    <xf numFmtId="164" fontId="34" fillId="11" borderId="3" xfId="15" applyNumberFormat="1" applyFont="1" applyFill="1" applyBorder="1" applyAlignment="1">
      <alignment horizontal="center"/>
    </xf>
    <xf numFmtId="0" fontId="46" fillId="11" borderId="48" xfId="17" applyFont="1" applyFill="1" applyBorder="1" applyAlignment="1">
      <alignment horizontal="center" wrapText="1"/>
    </xf>
    <xf numFmtId="10" fontId="46" fillId="11" borderId="48" xfId="14" applyNumberFormat="1" applyFont="1" applyFill="1" applyBorder="1" applyAlignment="1"/>
    <xf numFmtId="0" fontId="9" fillId="2" borderId="44" xfId="10" applyFont="1" applyFill="1" applyBorder="1" applyAlignment="1">
      <alignment horizontal="center"/>
    </xf>
    <xf numFmtId="0" fontId="9" fillId="2" borderId="44" xfId="10" applyNumberFormat="1" applyFont="1" applyFill="1" applyBorder="1" applyAlignment="1">
      <alignment horizontal="center"/>
    </xf>
    <xf numFmtId="164" fontId="27" fillId="3" borderId="23" xfId="1" applyFont="1" applyFill="1" applyBorder="1"/>
    <xf numFmtId="0" fontId="0" fillId="2" borderId="1" xfId="0" applyFill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165" fontId="92" fillId="0" borderId="13" xfId="5" applyNumberFormat="1" applyFont="1" applyFill="1" applyBorder="1" applyAlignment="1" applyProtection="1">
      <alignment vertical="center"/>
      <protection locked="0"/>
    </xf>
    <xf numFmtId="165" fontId="92" fillId="0" borderId="86" xfId="5" applyNumberFormat="1" applyFont="1" applyFill="1" applyBorder="1" applyAlignment="1" applyProtection="1">
      <alignment vertical="center"/>
      <protection locked="0"/>
    </xf>
    <xf numFmtId="0" fontId="17" fillId="0" borderId="14" xfId="11" applyFont="1" applyFill="1" applyBorder="1" applyAlignment="1">
      <alignment horizontal="center"/>
    </xf>
    <xf numFmtId="0" fontId="27" fillId="0" borderId="16" xfId="0" applyFont="1" applyBorder="1"/>
    <xf numFmtId="165" fontId="24" fillId="0" borderId="87" xfId="13" applyNumberFormat="1" applyFont="1" applyBorder="1" applyAlignment="1">
      <alignment horizontal="center"/>
    </xf>
    <xf numFmtId="2" fontId="30" fillId="0" borderId="2" xfId="0" applyNumberFormat="1" applyFont="1" applyBorder="1" applyAlignment="1">
      <alignment horizontal="center"/>
    </xf>
    <xf numFmtId="0" fontId="17" fillId="0" borderId="13" xfId="11" applyFont="1" applyFill="1" applyBorder="1" applyAlignment="1">
      <alignment horizontal="center"/>
    </xf>
    <xf numFmtId="164" fontId="15" fillId="0" borderId="56" xfId="1" applyFont="1" applyFill="1" applyBorder="1" applyAlignment="1">
      <alignment horizontal="right" vertical="center" wrapText="1"/>
    </xf>
    <xf numFmtId="164" fontId="15" fillId="0" borderId="1" xfId="1" applyFont="1" applyFill="1" applyBorder="1"/>
    <xf numFmtId="1" fontId="34" fillId="2" borderId="23" xfId="15" applyNumberFormat="1" applyFont="1" applyFill="1" applyBorder="1" applyAlignment="1">
      <alignment horizontal="center"/>
    </xf>
    <xf numFmtId="164" fontId="53" fillId="12" borderId="7" xfId="0" applyNumberFormat="1" applyFont="1" applyFill="1" applyBorder="1"/>
    <xf numFmtId="0" fontId="28" fillId="6" borderId="15" xfId="11" applyFont="1" applyFill="1" applyBorder="1" applyAlignment="1">
      <alignment horizontal="center" vertical="center"/>
    </xf>
    <xf numFmtId="0" fontId="28" fillId="6" borderId="10" xfId="11" applyFont="1" applyFill="1" applyBorder="1" applyAlignment="1">
      <alignment horizontal="center" vertical="center"/>
    </xf>
    <xf numFmtId="0" fontId="28" fillId="6" borderId="18" xfId="11" applyFont="1" applyFill="1" applyBorder="1" applyAlignment="1">
      <alignment horizontal="center" vertical="center"/>
    </xf>
    <xf numFmtId="0" fontId="29" fillId="5" borderId="24" xfId="11" applyFont="1" applyFill="1" applyBorder="1" applyAlignment="1">
      <alignment horizontal="center" vertical="center" wrapText="1"/>
    </xf>
    <xf numFmtId="0" fontId="29" fillId="5" borderId="7" xfId="11" applyFont="1" applyFill="1" applyBorder="1" applyAlignment="1">
      <alignment horizontal="center" vertical="center" wrapText="1"/>
    </xf>
    <xf numFmtId="0" fontId="9" fillId="2" borderId="38" xfId="11" applyFont="1" applyFill="1" applyBorder="1" applyAlignment="1">
      <alignment horizontal="center" vertical="center"/>
    </xf>
    <xf numFmtId="0" fontId="9" fillId="2" borderId="41" xfId="11" applyFont="1" applyFill="1" applyBorder="1" applyAlignment="1">
      <alignment horizontal="center" vertical="center"/>
    </xf>
    <xf numFmtId="0" fontId="9" fillId="2" borderId="15" xfId="11" applyFont="1" applyFill="1" applyBorder="1" applyAlignment="1">
      <alignment horizontal="center" vertical="center"/>
    </xf>
    <xf numFmtId="0" fontId="9" fillId="4" borderId="24" xfId="11" applyFont="1" applyFill="1" applyBorder="1" applyAlignment="1">
      <alignment horizontal="center" vertical="center"/>
    </xf>
    <xf numFmtId="0" fontId="9" fillId="4" borderId="7" xfId="11" applyFont="1" applyFill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62" fillId="0" borderId="0" xfId="0" applyFont="1" applyAlignment="1">
      <alignment horizontal="left"/>
    </xf>
    <xf numFmtId="0" fontId="62" fillId="0" borderId="10" xfId="0" applyFont="1" applyBorder="1" applyAlignment="1">
      <alignment horizontal="center"/>
    </xf>
    <xf numFmtId="164" fontId="22" fillId="3" borderId="26" xfId="1" applyFont="1" applyFill="1" applyBorder="1" applyAlignment="1">
      <alignment horizontal="center" vertical="center"/>
    </xf>
    <xf numFmtId="164" fontId="22" fillId="3" borderId="36" xfId="1" applyFont="1" applyFill="1" applyBorder="1" applyAlignment="1">
      <alignment horizontal="center" vertical="center"/>
    </xf>
    <xf numFmtId="165" fontId="34" fillId="3" borderId="63" xfId="15" quotePrefix="1" applyNumberFormat="1" applyFont="1" applyFill="1" applyBorder="1" applyAlignment="1">
      <alignment horizontal="center" vertical="center"/>
    </xf>
    <xf numFmtId="165" fontId="34" fillId="3" borderId="35" xfId="15" applyNumberFormat="1" applyFont="1" applyFill="1" applyBorder="1" applyAlignment="1">
      <alignment horizontal="center" vertical="center"/>
    </xf>
    <xf numFmtId="165" fontId="34" fillId="3" borderId="62" xfId="15" applyNumberFormat="1" applyFont="1" applyFill="1" applyBorder="1" applyAlignment="1">
      <alignment horizontal="center" vertical="center"/>
    </xf>
    <xf numFmtId="0" fontId="49" fillId="9" borderId="14" xfId="16" applyFont="1" applyFill="1" applyBorder="1" applyAlignment="1">
      <alignment horizontal="center" vertical="center"/>
    </xf>
    <xf numFmtId="0" fontId="49" fillId="9" borderId="43" xfId="16" applyFont="1" applyFill="1" applyBorder="1" applyAlignment="1">
      <alignment horizontal="center" vertical="center"/>
    </xf>
    <xf numFmtId="0" fontId="49" fillId="9" borderId="64" xfId="16" applyFont="1" applyFill="1" applyBorder="1" applyAlignment="1">
      <alignment horizontal="center" vertical="center"/>
    </xf>
    <xf numFmtId="0" fontId="49" fillId="9" borderId="65" xfId="16" applyFont="1" applyFill="1" applyBorder="1" applyAlignment="1">
      <alignment horizontal="center" vertical="center"/>
    </xf>
    <xf numFmtId="10" fontId="34" fillId="0" borderId="35" xfId="0" applyNumberFormat="1" applyFont="1" applyFill="1" applyBorder="1" applyAlignment="1">
      <alignment horizontal="center" vertical="center"/>
    </xf>
    <xf numFmtId="10" fontId="34" fillId="0" borderId="62" xfId="0" applyNumberFormat="1" applyFont="1" applyFill="1" applyBorder="1" applyAlignment="1">
      <alignment horizontal="center" vertical="center"/>
    </xf>
    <xf numFmtId="0" fontId="49" fillId="9" borderId="41" xfId="16" applyFont="1" applyFill="1" applyBorder="1" applyAlignment="1">
      <alignment horizontal="center" vertical="center" wrapText="1"/>
    </xf>
    <xf numFmtId="0" fontId="49" fillId="9" borderId="42" xfId="16" applyFont="1" applyFill="1" applyBorder="1" applyAlignment="1">
      <alignment horizontal="center" vertical="center" wrapText="1"/>
    </xf>
    <xf numFmtId="165" fontId="34" fillId="0" borderId="63" xfId="15" quotePrefix="1" applyNumberFormat="1" applyFont="1" applyFill="1" applyBorder="1" applyAlignment="1">
      <alignment horizontal="center" vertical="center"/>
    </xf>
    <xf numFmtId="165" fontId="34" fillId="0" borderId="35" xfId="15" applyNumberFormat="1" applyFont="1" applyFill="1" applyBorder="1" applyAlignment="1">
      <alignment horizontal="center" vertical="center"/>
    </xf>
    <xf numFmtId="165" fontId="34" fillId="0" borderId="62" xfId="15" applyNumberFormat="1" applyFont="1" applyFill="1" applyBorder="1" applyAlignment="1">
      <alignment horizontal="center" vertical="center"/>
    </xf>
    <xf numFmtId="10" fontId="34" fillId="0" borderId="16" xfId="0" applyNumberFormat="1" applyFont="1" applyFill="1" applyBorder="1" applyAlignment="1">
      <alignment horizontal="center" vertical="center"/>
    </xf>
    <xf numFmtId="10" fontId="34" fillId="0" borderId="19" xfId="0" applyNumberFormat="1" applyFont="1" applyFill="1" applyBorder="1" applyAlignment="1">
      <alignment horizontal="center" vertical="center"/>
    </xf>
    <xf numFmtId="10" fontId="34" fillId="0" borderId="60" xfId="0" applyNumberFormat="1" applyFont="1" applyFill="1" applyBorder="1" applyAlignment="1">
      <alignment horizontal="center" vertical="center"/>
    </xf>
    <xf numFmtId="0" fontId="34" fillId="0" borderId="70" xfId="17" applyFont="1" applyFill="1" applyBorder="1" applyAlignment="1">
      <alignment horizontal="center" vertical="center"/>
    </xf>
    <xf numFmtId="0" fontId="52" fillId="0" borderId="45" xfId="17" applyFont="1" applyFill="1" applyBorder="1" applyAlignment="1">
      <alignment horizontal="center" vertical="center" wrapText="1"/>
    </xf>
    <xf numFmtId="0" fontId="52" fillId="0" borderId="46" xfId="17" applyFont="1" applyFill="1" applyBorder="1" applyAlignment="1">
      <alignment horizontal="center" vertical="center" wrapText="1"/>
    </xf>
    <xf numFmtId="0" fontId="52" fillId="0" borderId="47" xfId="17" applyFont="1" applyFill="1" applyBorder="1" applyAlignment="1">
      <alignment horizontal="center" vertical="center" wrapText="1"/>
    </xf>
    <xf numFmtId="10" fontId="35" fillId="3" borderId="49" xfId="0" applyNumberFormat="1" applyFont="1" applyFill="1" applyBorder="1" applyAlignment="1">
      <alignment horizontal="center" vertical="center"/>
    </xf>
    <xf numFmtId="10" fontId="35" fillId="3" borderId="3" xfId="0" applyNumberFormat="1" applyFont="1" applyFill="1" applyBorder="1" applyAlignment="1">
      <alignment horizontal="center" vertical="center"/>
    </xf>
    <xf numFmtId="10" fontId="35" fillId="3" borderId="50" xfId="0" applyNumberFormat="1" applyFont="1" applyFill="1" applyBorder="1" applyAlignment="1">
      <alignment horizontal="center" vertical="center"/>
    </xf>
    <xf numFmtId="10" fontId="35" fillId="0" borderId="3" xfId="0" applyNumberFormat="1" applyFont="1" applyFill="1" applyBorder="1" applyAlignment="1">
      <alignment horizontal="center" vertical="center"/>
    </xf>
    <xf numFmtId="10" fontId="35" fillId="0" borderId="50" xfId="0" applyNumberFormat="1" applyFont="1" applyFill="1" applyBorder="1" applyAlignment="1">
      <alignment horizontal="center" vertical="center"/>
    </xf>
    <xf numFmtId="165" fontId="34" fillId="0" borderId="35" xfId="15" quotePrefix="1" applyNumberFormat="1" applyFont="1" applyFill="1" applyBorder="1" applyAlignment="1">
      <alignment horizontal="center" vertical="center"/>
    </xf>
    <xf numFmtId="165" fontId="34" fillId="0" borderId="61" xfId="15" quotePrefix="1" applyNumberFormat="1" applyFont="1" applyFill="1" applyBorder="1" applyAlignment="1">
      <alignment horizontal="center" vertical="center"/>
    </xf>
    <xf numFmtId="0" fontId="52" fillId="8" borderId="37" xfId="17" applyFont="1" applyFill="1" applyBorder="1" applyAlignment="1">
      <alignment horizontal="center" vertical="center"/>
    </xf>
    <xf numFmtId="0" fontId="52" fillId="8" borderId="46" xfId="17" applyFont="1" applyFill="1" applyBorder="1" applyAlignment="1">
      <alignment horizontal="center" vertical="center"/>
    </xf>
    <xf numFmtId="0" fontId="52" fillId="8" borderId="47" xfId="17" applyFont="1" applyFill="1" applyBorder="1" applyAlignment="1">
      <alignment horizontal="center" vertical="center"/>
    </xf>
    <xf numFmtId="0" fontId="52" fillId="8" borderId="45" xfId="17" applyFont="1" applyFill="1" applyBorder="1" applyAlignment="1">
      <alignment horizontal="center" vertical="center"/>
    </xf>
    <xf numFmtId="0" fontId="52" fillId="0" borderId="45" xfId="17" applyFont="1" applyFill="1" applyBorder="1" applyAlignment="1">
      <alignment horizontal="center" vertical="center"/>
    </xf>
    <xf numFmtId="0" fontId="52" fillId="0" borderId="46" xfId="17" applyFont="1" applyFill="1" applyBorder="1" applyAlignment="1">
      <alignment horizontal="center" vertical="center"/>
    </xf>
    <xf numFmtId="0" fontId="52" fillId="0" borderId="47" xfId="17" applyFont="1" applyFill="1" applyBorder="1" applyAlignment="1">
      <alignment horizontal="center" vertical="center"/>
    </xf>
    <xf numFmtId="0" fontId="52" fillId="3" borderId="49" xfId="17" applyFont="1" applyFill="1" applyBorder="1" applyAlignment="1">
      <alignment horizontal="center" vertical="center"/>
    </xf>
    <xf numFmtId="0" fontId="52" fillId="3" borderId="3" xfId="17" applyFont="1" applyFill="1" applyBorder="1" applyAlignment="1">
      <alignment horizontal="center" vertical="center"/>
    </xf>
    <xf numFmtId="0" fontId="52" fillId="3" borderId="50" xfId="17" applyFont="1" applyFill="1" applyBorder="1" applyAlignment="1">
      <alignment horizontal="center" vertical="center"/>
    </xf>
    <xf numFmtId="0" fontId="52" fillId="3" borderId="45" xfId="17" applyFont="1" applyFill="1" applyBorder="1" applyAlignment="1">
      <alignment horizontal="center" vertical="center"/>
    </xf>
    <xf numFmtId="0" fontId="52" fillId="3" borderId="46" xfId="17" applyFont="1" applyFill="1" applyBorder="1" applyAlignment="1">
      <alignment horizontal="center" vertical="center"/>
    </xf>
    <xf numFmtId="0" fontId="52" fillId="3" borderId="47" xfId="17" applyFont="1" applyFill="1" applyBorder="1" applyAlignment="1">
      <alignment horizontal="center" vertical="center"/>
    </xf>
    <xf numFmtId="0" fontId="52" fillId="3" borderId="45" xfId="17" applyFont="1" applyFill="1" applyBorder="1" applyAlignment="1">
      <alignment horizontal="center" vertical="center" wrapText="1"/>
    </xf>
    <xf numFmtId="0" fontId="52" fillId="3" borderId="46" xfId="17" applyFont="1" applyFill="1" applyBorder="1" applyAlignment="1">
      <alignment horizontal="center" vertical="center" wrapText="1"/>
    </xf>
    <xf numFmtId="0" fontId="52" fillId="3" borderId="47" xfId="17" applyFont="1" applyFill="1" applyBorder="1" applyAlignment="1">
      <alignment horizontal="center" vertical="center" wrapText="1"/>
    </xf>
    <xf numFmtId="0" fontId="52" fillId="0" borderId="49" xfId="17" applyFont="1" applyFill="1" applyBorder="1" applyAlignment="1">
      <alignment horizontal="center" vertical="center"/>
    </xf>
    <xf numFmtId="0" fontId="52" fillId="0" borderId="3" xfId="17" applyFont="1" applyFill="1" applyBorder="1" applyAlignment="1">
      <alignment horizontal="center" vertical="center"/>
    </xf>
    <xf numFmtId="0" fontId="52" fillId="0" borderId="50" xfId="17" applyFont="1" applyFill="1" applyBorder="1" applyAlignment="1">
      <alignment horizontal="center" vertical="center"/>
    </xf>
    <xf numFmtId="165" fontId="34" fillId="0" borderId="30" xfId="15" applyNumberFormat="1" applyFont="1" applyFill="1" applyBorder="1" applyAlignment="1">
      <alignment horizontal="center" vertical="center"/>
    </xf>
    <xf numFmtId="0" fontId="52" fillId="0" borderId="20" xfId="17" applyFont="1" applyFill="1" applyBorder="1" applyAlignment="1">
      <alignment horizontal="center" vertical="center" wrapText="1"/>
    </xf>
    <xf numFmtId="10" fontId="35" fillId="0" borderId="49" xfId="0" applyNumberFormat="1" applyFont="1" applyFill="1" applyBorder="1" applyAlignment="1">
      <alignment horizontal="center" vertical="center"/>
    </xf>
    <xf numFmtId="10" fontId="35" fillId="0" borderId="7" xfId="0" applyNumberFormat="1" applyFont="1" applyFill="1" applyBorder="1" applyAlignment="1">
      <alignment horizontal="center" vertical="center"/>
    </xf>
    <xf numFmtId="0" fontId="73" fillId="12" borderId="29" xfId="0" applyFont="1" applyFill="1" applyBorder="1" applyAlignment="1">
      <alignment horizontal="center" vertical="center"/>
    </xf>
    <xf numFmtId="0" fontId="73" fillId="12" borderId="9" xfId="0" applyFont="1" applyFill="1" applyBorder="1" applyAlignment="1">
      <alignment horizontal="center" vertical="center"/>
    </xf>
    <xf numFmtId="0" fontId="72" fillId="13" borderId="29" xfId="0" applyFont="1" applyFill="1" applyBorder="1" applyAlignment="1">
      <alignment horizontal="center" vertical="center"/>
    </xf>
    <xf numFmtId="0" fontId="72" fillId="13" borderId="44" xfId="0" applyFont="1" applyFill="1" applyBorder="1" applyAlignment="1">
      <alignment horizontal="center" vertical="center"/>
    </xf>
    <xf numFmtId="0" fontId="73" fillId="2" borderId="29" xfId="0" applyFont="1" applyFill="1" applyBorder="1" applyAlignment="1">
      <alignment horizontal="center" vertical="center"/>
    </xf>
    <xf numFmtId="0" fontId="73" fillId="2" borderId="44" xfId="0" applyFont="1" applyFill="1" applyBorder="1" applyAlignment="1">
      <alignment horizontal="center" vertical="center"/>
    </xf>
    <xf numFmtId="0" fontId="73" fillId="12" borderId="44" xfId="0" applyFont="1" applyFill="1" applyBorder="1" applyAlignment="1">
      <alignment horizontal="center" vertical="center"/>
    </xf>
    <xf numFmtId="0" fontId="72" fillId="12" borderId="24" xfId="0" applyFont="1" applyFill="1" applyBorder="1" applyAlignment="1">
      <alignment horizontal="center" vertical="center"/>
    </xf>
    <xf numFmtId="0" fontId="72" fillId="12" borderId="7" xfId="0" applyFont="1" applyFill="1" applyBorder="1" applyAlignment="1">
      <alignment horizontal="center" vertical="center"/>
    </xf>
    <xf numFmtId="165" fontId="34" fillId="3" borderId="30" xfId="15" applyNumberFormat="1" applyFont="1" applyFill="1" applyBorder="1" applyAlignment="1">
      <alignment horizontal="center" vertical="center"/>
    </xf>
    <xf numFmtId="0" fontId="34" fillId="9" borderId="0" xfId="16" applyFont="1" applyFill="1" applyBorder="1" applyAlignment="1">
      <alignment horizontal="center" vertical="center" wrapText="1"/>
    </xf>
    <xf numFmtId="0" fontId="34" fillId="9" borderId="43" xfId="16" applyFont="1" applyFill="1" applyBorder="1" applyAlignment="1">
      <alignment horizontal="center" vertical="center" wrapText="1"/>
    </xf>
    <xf numFmtId="0" fontId="34" fillId="9" borderId="22" xfId="16" applyFont="1" applyFill="1" applyBorder="1" applyAlignment="1">
      <alignment horizontal="center" vertical="center" wrapText="1"/>
    </xf>
    <xf numFmtId="0" fontId="34" fillId="9" borderId="65" xfId="16" applyFont="1" applyFill="1" applyBorder="1" applyAlignment="1">
      <alignment horizontal="center" vertical="center" wrapText="1"/>
    </xf>
    <xf numFmtId="0" fontId="27" fillId="8" borderId="45" xfId="17" applyFont="1" applyFill="1" applyBorder="1" applyAlignment="1">
      <alignment horizontal="center" vertical="center"/>
    </xf>
    <xf numFmtId="0" fontId="27" fillId="8" borderId="46" xfId="17" applyFont="1" applyFill="1" applyBorder="1" applyAlignment="1">
      <alignment horizontal="center" vertical="center"/>
    </xf>
    <xf numFmtId="0" fontId="27" fillId="8" borderId="47" xfId="17" applyFont="1" applyFill="1" applyBorder="1" applyAlignment="1">
      <alignment horizontal="center" vertical="center"/>
    </xf>
    <xf numFmtId="0" fontId="27" fillId="0" borderId="45" xfId="17" applyFont="1" applyFill="1" applyBorder="1" applyAlignment="1">
      <alignment horizontal="center" vertical="center" wrapText="1"/>
    </xf>
    <xf numFmtId="0" fontId="27" fillId="0" borderId="46" xfId="17" applyFont="1" applyFill="1" applyBorder="1" applyAlignment="1">
      <alignment horizontal="center" vertical="center" wrapText="1"/>
    </xf>
    <xf numFmtId="0" fontId="27" fillId="0" borderId="47" xfId="17" applyFont="1" applyFill="1" applyBorder="1" applyAlignment="1">
      <alignment horizontal="center" vertical="center" wrapText="1"/>
    </xf>
    <xf numFmtId="0" fontId="27" fillId="0" borderId="49" xfId="17" applyFont="1" applyFill="1" applyBorder="1" applyAlignment="1">
      <alignment horizontal="center" vertical="center"/>
    </xf>
    <xf numFmtId="0" fontId="27" fillId="0" borderId="3" xfId="17" applyFont="1" applyFill="1" applyBorder="1" applyAlignment="1">
      <alignment horizontal="center" vertical="center"/>
    </xf>
    <xf numFmtId="0" fontId="27" fillId="0" borderId="50" xfId="17" applyFont="1" applyFill="1" applyBorder="1" applyAlignment="1">
      <alignment horizontal="center" vertical="center"/>
    </xf>
    <xf numFmtId="0" fontId="27" fillId="3" borderId="49" xfId="17" applyFont="1" applyFill="1" applyBorder="1" applyAlignment="1">
      <alignment horizontal="center" vertical="center"/>
    </xf>
    <xf numFmtId="0" fontId="27" fillId="3" borderId="3" xfId="17" applyFont="1" applyFill="1" applyBorder="1" applyAlignment="1">
      <alignment horizontal="center" vertical="center"/>
    </xf>
    <xf numFmtId="0" fontId="27" fillId="3" borderId="50" xfId="17" applyFont="1" applyFill="1" applyBorder="1" applyAlignment="1">
      <alignment horizontal="center" vertical="center"/>
    </xf>
    <xf numFmtId="0" fontId="27" fillId="3" borderId="45" xfId="17" applyFont="1" applyFill="1" applyBorder="1" applyAlignment="1">
      <alignment horizontal="center" vertical="center"/>
    </xf>
    <xf numFmtId="0" fontId="27" fillId="3" borderId="46" xfId="17" applyFont="1" applyFill="1" applyBorder="1" applyAlignment="1">
      <alignment horizontal="center" vertical="center"/>
    </xf>
    <xf numFmtId="0" fontId="27" fillId="3" borderId="47" xfId="17" applyFont="1" applyFill="1" applyBorder="1" applyAlignment="1">
      <alignment horizontal="center" vertical="center"/>
    </xf>
    <xf numFmtId="0" fontId="27" fillId="3" borderId="45" xfId="17" applyFont="1" applyFill="1" applyBorder="1" applyAlignment="1">
      <alignment horizontal="center" vertical="center" wrapText="1"/>
    </xf>
    <xf numFmtId="0" fontId="27" fillId="3" borderId="46" xfId="17" applyFont="1" applyFill="1" applyBorder="1" applyAlignment="1">
      <alignment horizontal="center" vertical="center" wrapText="1"/>
    </xf>
    <xf numFmtId="0" fontId="27" fillId="3" borderId="47" xfId="17" applyFont="1" applyFill="1" applyBorder="1" applyAlignment="1">
      <alignment horizontal="center" vertical="center" wrapText="1"/>
    </xf>
    <xf numFmtId="0" fontId="27" fillId="3" borderId="20" xfId="17" applyFont="1" applyFill="1" applyBorder="1" applyAlignment="1">
      <alignment horizontal="center" vertical="center"/>
    </xf>
    <xf numFmtId="10" fontId="35" fillId="3" borderId="7" xfId="0" applyNumberFormat="1" applyFont="1" applyFill="1" applyBorder="1" applyAlignment="1">
      <alignment horizontal="center" vertical="center"/>
    </xf>
    <xf numFmtId="0" fontId="27" fillId="0" borderId="45" xfId="17" applyFont="1" applyFill="1" applyBorder="1" applyAlignment="1">
      <alignment horizontal="center" vertical="center"/>
    </xf>
    <xf numFmtId="0" fontId="27" fillId="0" borderId="46" xfId="17" applyFont="1" applyFill="1" applyBorder="1" applyAlignment="1">
      <alignment horizontal="center" vertical="center"/>
    </xf>
    <xf numFmtId="0" fontId="27" fillId="0" borderId="47" xfId="17" applyFont="1" applyFill="1" applyBorder="1" applyAlignment="1">
      <alignment horizontal="center" vertical="center"/>
    </xf>
    <xf numFmtId="10" fontId="35" fillId="0" borderId="24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horizontal="center"/>
    </xf>
    <xf numFmtId="0" fontId="32" fillId="0" borderId="0" xfId="0" applyFont="1" applyBorder="1" applyAlignment="1">
      <alignment horizontal="center"/>
    </xf>
    <xf numFmtId="0" fontId="27" fillId="8" borderId="37" xfId="17" applyFont="1" applyFill="1" applyBorder="1" applyAlignment="1">
      <alignment horizontal="center" vertical="center"/>
    </xf>
    <xf numFmtId="165" fontId="34" fillId="11" borderId="63" xfId="15" quotePrefix="1" applyNumberFormat="1" applyFont="1" applyFill="1" applyBorder="1" applyAlignment="1">
      <alignment horizontal="center" vertical="center"/>
    </xf>
    <xf numFmtId="165" fontId="34" fillId="11" borderId="35" xfId="15" applyNumberFormat="1" applyFont="1" applyFill="1" applyBorder="1" applyAlignment="1">
      <alignment horizontal="center" vertical="center"/>
    </xf>
    <xf numFmtId="165" fontId="34" fillId="11" borderId="62" xfId="15" applyNumberFormat="1" applyFont="1" applyFill="1" applyBorder="1" applyAlignment="1">
      <alignment horizontal="center" vertical="center"/>
    </xf>
    <xf numFmtId="0" fontId="52" fillId="11" borderId="49" xfId="17" applyFont="1" applyFill="1" applyBorder="1" applyAlignment="1">
      <alignment horizontal="center" vertical="center"/>
    </xf>
    <xf numFmtId="0" fontId="52" fillId="11" borderId="3" xfId="17" applyFont="1" applyFill="1" applyBorder="1" applyAlignment="1">
      <alignment horizontal="center" vertical="center"/>
    </xf>
    <xf numFmtId="0" fontId="52" fillId="11" borderId="50" xfId="17" applyFont="1" applyFill="1" applyBorder="1" applyAlignment="1">
      <alignment horizontal="center" vertical="center"/>
    </xf>
    <xf numFmtId="10" fontId="35" fillId="11" borderId="3" xfId="0" applyNumberFormat="1" applyFont="1" applyFill="1" applyBorder="1" applyAlignment="1">
      <alignment horizontal="center" vertical="center"/>
    </xf>
    <xf numFmtId="10" fontId="35" fillId="11" borderId="50" xfId="0" applyNumberFormat="1" applyFont="1" applyFill="1" applyBorder="1" applyAlignment="1">
      <alignment horizontal="center" vertical="center"/>
    </xf>
    <xf numFmtId="0" fontId="47" fillId="0" borderId="38" xfId="0" applyFont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10" fontId="34" fillId="0" borderId="61" xfId="0" applyNumberFormat="1" applyFont="1" applyFill="1" applyBorder="1" applyAlignment="1">
      <alignment horizontal="center" vertical="center"/>
    </xf>
    <xf numFmtId="0" fontId="52" fillId="0" borderId="20" xfId="17" applyFont="1" applyFill="1" applyBorder="1" applyAlignment="1">
      <alignment horizontal="center" vertical="center"/>
    </xf>
    <xf numFmtId="0" fontId="9" fillId="4" borderId="29" xfId="11" applyFont="1" applyFill="1" applyBorder="1" applyAlignment="1">
      <alignment horizontal="center" vertical="center"/>
    </xf>
    <xf numFmtId="0" fontId="9" fillId="4" borderId="44" xfId="11" applyFont="1" applyFill="1" applyBorder="1" applyAlignment="1">
      <alignment horizontal="center" vertical="center"/>
    </xf>
    <xf numFmtId="164" fontId="22" fillId="4" borderId="26" xfId="1" applyFont="1" applyFill="1" applyBorder="1" applyAlignment="1">
      <alignment horizontal="center" vertical="center"/>
    </xf>
    <xf numFmtId="164" fontId="22" fillId="4" borderId="36" xfId="1" applyFont="1" applyFill="1" applyBorder="1" applyAlignment="1">
      <alignment horizontal="center" vertical="center"/>
    </xf>
    <xf numFmtId="0" fontId="5" fillId="4" borderId="29" xfId="11" applyFont="1" applyFill="1" applyBorder="1" applyAlignment="1">
      <alignment horizontal="center" vertical="center"/>
    </xf>
    <xf numFmtId="0" fontId="5" fillId="4" borderId="44" xfId="11" applyFont="1" applyFill="1" applyBorder="1" applyAlignment="1">
      <alignment horizontal="center" vertical="center"/>
    </xf>
    <xf numFmtId="0" fontId="54" fillId="4" borderId="29" xfId="0" applyFont="1" applyFill="1" applyBorder="1" applyAlignment="1">
      <alignment horizontal="center"/>
    </xf>
    <xf numFmtId="0" fontId="65" fillId="0" borderId="0" xfId="10" applyFont="1" applyFill="1" applyAlignment="1">
      <alignment horizontal="center"/>
    </xf>
    <xf numFmtId="0" fontId="65" fillId="0" borderId="22" xfId="10" applyFont="1" applyBorder="1" applyAlignment="1">
      <alignment horizontal="center"/>
    </xf>
    <xf numFmtId="0" fontId="60" fillId="2" borderId="24" xfId="10" applyFont="1" applyFill="1" applyBorder="1" applyAlignment="1">
      <alignment horizontal="center" vertical="center" wrapText="1"/>
    </xf>
    <xf numFmtId="0" fontId="60" fillId="2" borderId="3" xfId="10" applyFont="1" applyFill="1" applyBorder="1" applyAlignment="1">
      <alignment horizontal="center" vertical="center" wrapText="1"/>
    </xf>
    <xf numFmtId="0" fontId="60" fillId="2" borderId="7" xfId="10" applyFont="1" applyFill="1" applyBorder="1" applyAlignment="1">
      <alignment horizontal="center" vertical="center" wrapText="1"/>
    </xf>
    <xf numFmtId="0" fontId="60" fillId="3" borderId="24" xfId="10" applyFont="1" applyFill="1" applyBorder="1" applyAlignment="1">
      <alignment horizontal="center" vertical="center" wrapText="1"/>
    </xf>
    <xf numFmtId="0" fontId="60" fillId="3" borderId="3" xfId="10" applyFont="1" applyFill="1" applyBorder="1" applyAlignment="1">
      <alignment horizontal="center" vertical="center" wrapText="1"/>
    </xf>
    <xf numFmtId="0" fontId="60" fillId="3" borderId="7" xfId="10" applyFont="1" applyFill="1" applyBorder="1" applyAlignment="1">
      <alignment horizontal="center" vertical="center" wrapText="1"/>
    </xf>
    <xf numFmtId="0" fontId="9" fillId="3" borderId="29" xfId="10" applyFont="1" applyFill="1" applyBorder="1" applyAlignment="1">
      <alignment horizontal="center" vertical="center" wrapText="1"/>
    </xf>
    <xf numFmtId="0" fontId="13" fillId="3" borderId="1" xfId="10" applyFill="1" applyBorder="1" applyAlignment="1">
      <alignment horizontal="center" vertical="center" wrapText="1"/>
    </xf>
    <xf numFmtId="0" fontId="13" fillId="3" borderId="44" xfId="10" applyFill="1" applyBorder="1" applyAlignment="1">
      <alignment horizontal="center" vertical="center" wrapText="1"/>
    </xf>
    <xf numFmtId="0" fontId="31" fillId="3" borderId="29" xfId="10" applyFont="1" applyFill="1" applyBorder="1" applyAlignment="1">
      <alignment horizontal="center" vertical="center" wrapText="1"/>
    </xf>
    <xf numFmtId="0" fontId="61" fillId="3" borderId="1" xfId="10" applyFont="1" applyFill="1" applyBorder="1" applyAlignment="1">
      <alignment horizontal="center" vertical="center" wrapText="1"/>
    </xf>
    <xf numFmtId="0" fontId="21" fillId="2" borderId="29" xfId="10" applyFont="1" applyFill="1" applyBorder="1" applyAlignment="1">
      <alignment horizontal="center" vertical="center" wrapText="1"/>
    </xf>
    <xf numFmtId="0" fontId="21" fillId="2" borderId="1" xfId="10" applyFont="1" applyFill="1" applyBorder="1" applyAlignment="1">
      <alignment horizontal="center" vertical="center" wrapText="1"/>
    </xf>
    <xf numFmtId="0" fontId="64" fillId="2" borderId="44" xfId="10" applyFont="1" applyFill="1" applyBorder="1" applyAlignment="1">
      <alignment horizontal="center" vertical="center" wrapText="1"/>
    </xf>
    <xf numFmtId="0" fontId="9" fillId="2" borderId="29" xfId="10" applyFont="1" applyFill="1" applyBorder="1" applyAlignment="1">
      <alignment horizontal="center" vertical="center" wrapText="1"/>
    </xf>
    <xf numFmtId="0" fontId="13" fillId="2" borderId="1" xfId="10" applyFill="1" applyBorder="1" applyAlignment="1">
      <alignment horizontal="center" vertical="center" wrapText="1"/>
    </xf>
    <xf numFmtId="0" fontId="9" fillId="3" borderId="24" xfId="10" applyFont="1" applyFill="1" applyBorder="1" applyAlignment="1">
      <alignment horizontal="center" vertical="center" wrapText="1" shrinkToFit="1"/>
    </xf>
    <xf numFmtId="0" fontId="13" fillId="3" borderId="3" xfId="10" applyFill="1" applyBorder="1"/>
    <xf numFmtId="0" fontId="13" fillId="3" borderId="7" xfId="10" applyFill="1" applyBorder="1"/>
    <xf numFmtId="0" fontId="13" fillId="2" borderId="44" xfId="10" applyFill="1" applyBorder="1" applyAlignment="1">
      <alignment horizontal="center" vertical="center" wrapText="1"/>
    </xf>
    <xf numFmtId="0" fontId="60" fillId="3" borderId="29" xfId="10" applyFont="1" applyFill="1" applyBorder="1" applyAlignment="1">
      <alignment horizontal="center"/>
    </xf>
    <xf numFmtId="0" fontId="9" fillId="3" borderId="1" xfId="10" applyFont="1" applyFill="1" applyBorder="1" applyAlignment="1">
      <alignment horizontal="center"/>
    </xf>
    <xf numFmtId="0" fontId="60" fillId="2" borderId="1" xfId="10" applyFont="1" applyFill="1" applyBorder="1" applyAlignment="1">
      <alignment horizontal="center" vertical="center" wrapText="1"/>
    </xf>
    <xf numFmtId="0" fontId="60" fillId="2" borderId="44" xfId="10" applyFont="1" applyFill="1" applyBorder="1" applyAlignment="1">
      <alignment horizontal="center" vertical="center" wrapText="1"/>
    </xf>
    <xf numFmtId="0" fontId="60" fillId="3" borderId="29" xfId="10" applyFont="1" applyFill="1" applyBorder="1" applyAlignment="1">
      <alignment horizontal="center" vertical="center" wrapText="1"/>
    </xf>
    <xf numFmtId="0" fontId="60" fillId="3" borderId="1" xfId="10" applyFont="1" applyFill="1" applyBorder="1" applyAlignment="1">
      <alignment horizontal="center" vertical="center" wrapText="1"/>
    </xf>
    <xf numFmtId="0" fontId="60" fillId="3" borderId="44" xfId="10" applyFont="1" applyFill="1" applyBorder="1" applyAlignment="1">
      <alignment horizontal="center" vertical="center" wrapText="1"/>
    </xf>
    <xf numFmtId="0" fontId="9" fillId="2" borderId="29" xfId="10" applyNumberFormat="1" applyFont="1" applyFill="1" applyBorder="1" applyAlignment="1">
      <alignment horizontal="center" vertical="center" wrapText="1"/>
    </xf>
    <xf numFmtId="0" fontId="27" fillId="3" borderId="26" xfId="10" applyFont="1" applyFill="1" applyBorder="1" applyAlignment="1">
      <alignment horizontal="center"/>
    </xf>
    <xf numFmtId="0" fontId="27" fillId="3" borderId="27" xfId="10" applyFont="1" applyFill="1" applyBorder="1" applyAlignment="1">
      <alignment horizontal="center"/>
    </xf>
    <xf numFmtId="0" fontId="13" fillId="3" borderId="24" xfId="10" applyFill="1" applyBorder="1" applyAlignment="1">
      <alignment horizontal="center" vertical="center"/>
    </xf>
    <xf numFmtId="0" fontId="13" fillId="3" borderId="3" xfId="10" applyFill="1" applyBorder="1" applyAlignment="1">
      <alignment horizontal="center" vertical="center"/>
    </xf>
    <xf numFmtId="0" fontId="13" fillId="3" borderId="7" xfId="10" applyFill="1" applyBorder="1" applyAlignment="1">
      <alignment horizontal="center" vertical="center"/>
    </xf>
    <xf numFmtId="0" fontId="13" fillId="3" borderId="3" xfId="10" applyFill="1" applyBorder="1" applyAlignment="1">
      <alignment horizontal="center" vertical="center" wrapText="1"/>
    </xf>
    <xf numFmtId="0" fontId="13" fillId="3" borderId="7" xfId="10" applyFill="1" applyBorder="1" applyAlignment="1">
      <alignment horizontal="center" vertical="center" wrapText="1"/>
    </xf>
    <xf numFmtId="0" fontId="65" fillId="0" borderId="0" xfId="10" applyFont="1" applyAlignment="1">
      <alignment horizontal="center"/>
    </xf>
    <xf numFmtId="0" fontId="21" fillId="3" borderId="29" xfId="10" applyFont="1" applyFill="1" applyBorder="1" applyAlignment="1">
      <alignment horizontal="center" vertical="center" wrapText="1"/>
    </xf>
    <xf numFmtId="0" fontId="21" fillId="3" borderId="1" xfId="10" applyFont="1" applyFill="1" applyBorder="1" applyAlignment="1">
      <alignment horizontal="center" vertical="center" wrapText="1"/>
    </xf>
    <xf numFmtId="0" fontId="64" fillId="3" borderId="44" xfId="10" applyFont="1" applyFill="1" applyBorder="1" applyAlignment="1">
      <alignment horizontal="center" vertical="center" wrapText="1"/>
    </xf>
    <xf numFmtId="0" fontId="9" fillId="3" borderId="29" xfId="10" applyNumberFormat="1" applyFont="1" applyFill="1" applyBorder="1" applyAlignment="1">
      <alignment horizontal="center" vertical="center" wrapText="1"/>
    </xf>
    <xf numFmtId="0" fontId="5" fillId="0" borderId="76" xfId="0" applyFont="1" applyFill="1" applyBorder="1" applyAlignment="1">
      <alignment horizontal="center"/>
    </xf>
    <xf numFmtId="0" fontId="66" fillId="3" borderId="73" xfId="10" applyFont="1" applyFill="1" applyBorder="1" applyAlignment="1">
      <alignment horizontal="center"/>
    </xf>
    <xf numFmtId="0" fontId="66" fillId="3" borderId="77" xfId="10" applyFont="1" applyFill="1" applyBorder="1" applyAlignment="1">
      <alignment horizontal="center"/>
    </xf>
    <xf numFmtId="0" fontId="66" fillId="3" borderId="1" xfId="10" applyFont="1" applyFill="1" applyBorder="1" applyAlignment="1">
      <alignment horizontal="center"/>
    </xf>
    <xf numFmtId="0" fontId="5" fillId="0" borderId="0" xfId="10" applyFont="1" applyFill="1" applyAlignment="1">
      <alignment horizontal="center"/>
    </xf>
    <xf numFmtId="0" fontId="67" fillId="0" borderId="0" xfId="10" applyFont="1" applyFill="1" applyAlignment="1">
      <alignment horizontal="center"/>
    </xf>
    <xf numFmtId="0" fontId="66" fillId="3" borderId="29" xfId="10" applyFont="1" applyFill="1" applyBorder="1" applyAlignment="1">
      <alignment horizontal="center"/>
    </xf>
    <xf numFmtId="0" fontId="66" fillId="3" borderId="24" xfId="10" applyFont="1" applyFill="1" applyBorder="1" applyAlignment="1">
      <alignment horizontal="center" wrapText="1"/>
    </xf>
    <xf numFmtId="0" fontId="66" fillId="3" borderId="3" xfId="10" applyFont="1" applyFill="1" applyBorder="1" applyAlignment="1">
      <alignment horizontal="center" wrapText="1"/>
    </xf>
    <xf numFmtId="0" fontId="66" fillId="3" borderId="7" xfId="10" applyFont="1" applyFill="1" applyBorder="1" applyAlignment="1">
      <alignment horizontal="center" wrapText="1"/>
    </xf>
    <xf numFmtId="0" fontId="66" fillId="3" borderId="24" xfId="10" applyFont="1" applyFill="1" applyBorder="1" applyAlignment="1">
      <alignment horizontal="center" vertical="center"/>
    </xf>
    <xf numFmtId="0" fontId="66" fillId="3" borderId="3" xfId="10" applyFont="1" applyFill="1" applyBorder="1" applyAlignment="1">
      <alignment horizontal="center" vertical="center"/>
    </xf>
    <xf numFmtId="0" fontId="66" fillId="3" borderId="24" xfId="10" applyFont="1" applyFill="1" applyBorder="1" applyAlignment="1">
      <alignment horizontal="center" vertical="center" wrapText="1"/>
    </xf>
    <xf numFmtId="0" fontId="66" fillId="3" borderId="3" xfId="10" applyFont="1" applyFill="1" applyBorder="1" applyAlignment="1">
      <alignment horizontal="center" vertical="center" wrapText="1"/>
    </xf>
    <xf numFmtId="0" fontId="66" fillId="3" borderId="9" xfId="10" applyFont="1" applyFill="1" applyBorder="1" applyAlignment="1">
      <alignment horizontal="center" vertical="center" wrapText="1"/>
    </xf>
    <xf numFmtId="0" fontId="66" fillId="3" borderId="7" xfId="10" applyFont="1" applyFill="1" applyBorder="1" applyAlignment="1">
      <alignment horizontal="center" vertical="center" wrapText="1"/>
    </xf>
    <xf numFmtId="0" fontId="66" fillId="3" borderId="7" xfId="10" applyFont="1" applyFill="1" applyBorder="1" applyAlignment="1">
      <alignment horizontal="center" vertical="center"/>
    </xf>
    <xf numFmtId="0" fontId="24" fillId="3" borderId="78" xfId="10" applyFont="1" applyFill="1" applyBorder="1" applyAlignment="1">
      <alignment horizontal="center"/>
    </xf>
    <xf numFmtId="0" fontId="24" fillId="3" borderId="76" xfId="10" applyFont="1" applyFill="1" applyBorder="1" applyAlignment="1">
      <alignment horizontal="center"/>
    </xf>
    <xf numFmtId="0" fontId="5" fillId="0" borderId="76" xfId="0" applyFont="1" applyFill="1" applyBorder="1" applyAlignment="1">
      <alignment horizontal="left"/>
    </xf>
    <xf numFmtId="0" fontId="5" fillId="0" borderId="10" xfId="10" applyFont="1" applyFill="1" applyBorder="1" applyAlignment="1">
      <alignment horizontal="center"/>
    </xf>
    <xf numFmtId="15" fontId="5" fillId="0" borderId="76" xfId="10" applyNumberFormat="1" applyFont="1" applyFill="1" applyBorder="1" applyAlignment="1">
      <alignment horizontal="center"/>
    </xf>
    <xf numFmtId="0" fontId="5" fillId="0" borderId="76" xfId="10" applyFont="1" applyFill="1" applyBorder="1" applyAlignment="1">
      <alignment horizontal="center"/>
    </xf>
    <xf numFmtId="0" fontId="66" fillId="3" borderId="29" xfId="10" applyFont="1" applyFill="1" applyBorder="1" applyAlignment="1">
      <alignment horizontal="center" vertical="center" wrapText="1"/>
    </xf>
    <xf numFmtId="0" fontId="66" fillId="3" borderId="1" xfId="10" applyFont="1" applyFill="1" applyBorder="1" applyAlignment="1">
      <alignment horizontal="center" vertical="center" wrapText="1"/>
    </xf>
    <xf numFmtId="0" fontId="66" fillId="3" borderId="44" xfId="10" applyFont="1" applyFill="1" applyBorder="1" applyAlignment="1">
      <alignment horizontal="center" vertical="center" wrapText="1"/>
    </xf>
    <xf numFmtId="0" fontId="66" fillId="9" borderId="26" xfId="10" applyFont="1" applyFill="1" applyBorder="1" applyAlignment="1">
      <alignment horizontal="center"/>
    </xf>
    <xf numFmtId="0" fontId="66" fillId="9" borderId="27" xfId="10" applyFont="1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0" fillId="4" borderId="29" xfId="0" applyFill="1" applyBorder="1" applyAlignment="1">
      <alignment horizontal="center"/>
    </xf>
    <xf numFmtId="0" fontId="0" fillId="11" borderId="24" xfId="0" applyFill="1" applyBorder="1" applyAlignment="1">
      <alignment horizontal="center" vertical="center"/>
    </xf>
    <xf numFmtId="0" fontId="0" fillId="11" borderId="7" xfId="0" applyFill="1" applyBorder="1" applyAlignment="1">
      <alignment horizontal="center" vertical="center"/>
    </xf>
    <xf numFmtId="0" fontId="53" fillId="0" borderId="22" xfId="0" applyFont="1" applyBorder="1" applyAlignment="1">
      <alignment horizontal="center"/>
    </xf>
  </cellXfs>
  <cellStyles count="20">
    <cellStyle name="Comma" xfId="1" builtinId="3"/>
    <cellStyle name="Comma 2" xfId="3"/>
    <cellStyle name="Comma 3" xfId="12"/>
    <cellStyle name="Comma 4" xfId="18"/>
    <cellStyle name="Normal" xfId="0" builtinId="0"/>
    <cellStyle name="Normal 2" xfId="2"/>
    <cellStyle name="Normal 3" xfId="11"/>
    <cellStyle name="Normal 4" xfId="10"/>
    <cellStyle name="Percent" xfId="14" builtinId="5"/>
    <cellStyle name="Percent 2" xfId="4"/>
    <cellStyle name="Percent 3" xfId="19"/>
    <cellStyle name="เครื่องหมายจุลภาค 2" xfId="5"/>
    <cellStyle name="เครื่องหมายจุลภาค 2 2" xfId="15"/>
    <cellStyle name="เครื่องหมายจุลภาค 3" xfId="8"/>
    <cellStyle name="เครื่องหมายจุลภาค 3 2" xfId="13"/>
    <cellStyle name="เปอร์เซ็นต์ 2" xfId="7"/>
    <cellStyle name="ปกติ 2" xfId="9"/>
    <cellStyle name="ปกติ 3" xfId="6"/>
    <cellStyle name="ปกติ 3 2" xfId="16"/>
    <cellStyle name="ปกติ_Sheet1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180975</xdr:colOff>
      <xdr:row>54</xdr:row>
      <xdr:rowOff>295275</xdr:rowOff>
    </xdr:from>
    <xdr:to>
      <xdr:col>4</xdr:col>
      <xdr:colOff>609600</xdr:colOff>
      <xdr:row>54</xdr:row>
      <xdr:rowOff>297688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81275" y="628650"/>
          <a:ext cx="428625" cy="24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54</xdr:row>
      <xdr:rowOff>295275</xdr:rowOff>
    </xdr:from>
    <xdr:to>
      <xdr:col>4</xdr:col>
      <xdr:colOff>609600</xdr:colOff>
      <xdr:row>54</xdr:row>
      <xdr:rowOff>297688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81275" y="628650"/>
          <a:ext cx="428625" cy="24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333375</xdr:colOff>
      <xdr:row>54</xdr:row>
      <xdr:rowOff>381000</xdr:rowOff>
    </xdr:from>
    <xdr:to>
      <xdr:col>5</xdr:col>
      <xdr:colOff>76200</xdr:colOff>
      <xdr:row>55</xdr:row>
      <xdr:rowOff>1397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33675" y="666750"/>
          <a:ext cx="428625" cy="13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238125</xdr:colOff>
      <xdr:row>54</xdr:row>
      <xdr:rowOff>304800</xdr:rowOff>
    </xdr:from>
    <xdr:to>
      <xdr:col>4</xdr:col>
      <xdr:colOff>666750</xdr:colOff>
      <xdr:row>54</xdr:row>
      <xdr:rowOff>306197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8425" y="638175"/>
          <a:ext cx="428625" cy="13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238125</xdr:colOff>
      <xdr:row>54</xdr:row>
      <xdr:rowOff>342900</xdr:rowOff>
    </xdr:from>
    <xdr:to>
      <xdr:col>4</xdr:col>
      <xdr:colOff>666750</xdr:colOff>
      <xdr:row>55</xdr:row>
      <xdr:rowOff>1397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8425" y="666750"/>
          <a:ext cx="428625" cy="13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257175</xdr:colOff>
      <xdr:row>54</xdr:row>
      <xdr:rowOff>323850</xdr:rowOff>
    </xdr:from>
    <xdr:to>
      <xdr:col>5</xdr:col>
      <xdr:colOff>0</xdr:colOff>
      <xdr:row>54</xdr:row>
      <xdr:rowOff>325247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57475" y="657225"/>
          <a:ext cx="428625" cy="13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54</xdr:row>
      <xdr:rowOff>295275</xdr:rowOff>
    </xdr:from>
    <xdr:to>
      <xdr:col>4</xdr:col>
      <xdr:colOff>609600</xdr:colOff>
      <xdr:row>54</xdr:row>
      <xdr:rowOff>296672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81275" y="628650"/>
          <a:ext cx="428625" cy="13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219075</xdr:colOff>
      <xdr:row>54</xdr:row>
      <xdr:rowOff>333375</xdr:rowOff>
    </xdr:from>
    <xdr:to>
      <xdr:col>4</xdr:col>
      <xdr:colOff>647700</xdr:colOff>
      <xdr:row>55</xdr:row>
      <xdr:rowOff>1397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19375" y="666750"/>
          <a:ext cx="428625" cy="13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54</xdr:row>
      <xdr:rowOff>295275</xdr:rowOff>
    </xdr:from>
    <xdr:to>
      <xdr:col>4</xdr:col>
      <xdr:colOff>609600</xdr:colOff>
      <xdr:row>55</xdr:row>
      <xdr:rowOff>1397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81275" y="628650"/>
          <a:ext cx="428625" cy="394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54</xdr:row>
      <xdr:rowOff>295275</xdr:rowOff>
    </xdr:from>
    <xdr:to>
      <xdr:col>4</xdr:col>
      <xdr:colOff>609600</xdr:colOff>
      <xdr:row>55</xdr:row>
      <xdr:rowOff>1397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81275" y="628650"/>
          <a:ext cx="428625" cy="394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53</xdr:row>
      <xdr:rowOff>295275</xdr:rowOff>
    </xdr:from>
    <xdr:to>
      <xdr:col>4</xdr:col>
      <xdr:colOff>609600</xdr:colOff>
      <xdr:row>53</xdr:row>
      <xdr:rowOff>315722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81275" y="295275"/>
          <a:ext cx="428625" cy="20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53</xdr:row>
      <xdr:rowOff>295275</xdr:rowOff>
    </xdr:from>
    <xdr:to>
      <xdr:col>4</xdr:col>
      <xdr:colOff>609600</xdr:colOff>
      <xdr:row>53</xdr:row>
      <xdr:rowOff>315722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81275" y="295275"/>
          <a:ext cx="428625" cy="20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53</xdr:row>
      <xdr:rowOff>295275</xdr:rowOff>
    </xdr:from>
    <xdr:to>
      <xdr:col>4</xdr:col>
      <xdr:colOff>609600</xdr:colOff>
      <xdr:row>54</xdr:row>
      <xdr:rowOff>1397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81275" y="295275"/>
          <a:ext cx="428625" cy="394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53</xdr:row>
      <xdr:rowOff>295275</xdr:rowOff>
    </xdr:from>
    <xdr:to>
      <xdr:col>4</xdr:col>
      <xdr:colOff>609600</xdr:colOff>
      <xdr:row>54</xdr:row>
      <xdr:rowOff>1397</xdr:rowOff>
    </xdr:to>
    <xdr:pic>
      <xdr:nvPicPr>
        <xdr:cNvPr id="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81275" y="295275"/>
          <a:ext cx="428625" cy="394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53</xdr:row>
      <xdr:rowOff>295275</xdr:rowOff>
    </xdr:from>
    <xdr:to>
      <xdr:col>4</xdr:col>
      <xdr:colOff>609600</xdr:colOff>
      <xdr:row>54</xdr:row>
      <xdr:rowOff>1397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81275" y="295275"/>
          <a:ext cx="428625" cy="394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53</xdr:row>
      <xdr:rowOff>295275</xdr:rowOff>
    </xdr:from>
    <xdr:to>
      <xdr:col>4</xdr:col>
      <xdr:colOff>609600</xdr:colOff>
      <xdr:row>54</xdr:row>
      <xdr:rowOff>1397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81275" y="295275"/>
          <a:ext cx="428625" cy="394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53</xdr:row>
      <xdr:rowOff>295275</xdr:rowOff>
    </xdr:from>
    <xdr:to>
      <xdr:col>4</xdr:col>
      <xdr:colOff>609600</xdr:colOff>
      <xdr:row>54</xdr:row>
      <xdr:rowOff>1397</xdr:rowOff>
    </xdr:to>
    <xdr:pic>
      <xdr:nvPicPr>
        <xdr:cNvPr id="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81275" y="295275"/>
          <a:ext cx="428625" cy="394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53</xdr:row>
      <xdr:rowOff>295275</xdr:rowOff>
    </xdr:from>
    <xdr:to>
      <xdr:col>4</xdr:col>
      <xdr:colOff>609600</xdr:colOff>
      <xdr:row>54</xdr:row>
      <xdr:rowOff>1397</xdr:rowOff>
    </xdr:to>
    <xdr:pic>
      <xdr:nvPicPr>
        <xdr:cNvPr id="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81275" y="295275"/>
          <a:ext cx="428625" cy="394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53</xdr:row>
      <xdr:rowOff>295275</xdr:rowOff>
    </xdr:from>
    <xdr:to>
      <xdr:col>4</xdr:col>
      <xdr:colOff>609600</xdr:colOff>
      <xdr:row>54</xdr:row>
      <xdr:rowOff>1397</xdr:rowOff>
    </xdr:to>
    <xdr:pic>
      <xdr:nvPicPr>
        <xdr:cNvPr id="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81275" y="295275"/>
          <a:ext cx="428625" cy="394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53</xdr:row>
      <xdr:rowOff>295275</xdr:rowOff>
    </xdr:from>
    <xdr:to>
      <xdr:col>4</xdr:col>
      <xdr:colOff>609600</xdr:colOff>
      <xdr:row>54</xdr:row>
      <xdr:rowOff>1397</xdr:rowOff>
    </xdr:to>
    <xdr:pic>
      <xdr:nvPicPr>
        <xdr:cNvPr id="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81275" y="295275"/>
          <a:ext cx="428625" cy="394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53</xdr:row>
      <xdr:rowOff>295275</xdr:rowOff>
    </xdr:from>
    <xdr:to>
      <xdr:col>4</xdr:col>
      <xdr:colOff>609600</xdr:colOff>
      <xdr:row>54</xdr:row>
      <xdr:rowOff>1397</xdr:rowOff>
    </xdr:to>
    <xdr:pic>
      <xdr:nvPicPr>
        <xdr:cNvPr id="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81275" y="295275"/>
          <a:ext cx="428625" cy="394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53</xdr:row>
      <xdr:rowOff>295275</xdr:rowOff>
    </xdr:from>
    <xdr:to>
      <xdr:col>4</xdr:col>
      <xdr:colOff>609600</xdr:colOff>
      <xdr:row>54</xdr:row>
      <xdr:rowOff>1397</xdr:rowOff>
    </xdr:to>
    <xdr:pic>
      <xdr:nvPicPr>
        <xdr:cNvPr id="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81275" y="295275"/>
          <a:ext cx="428625" cy="394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257175</xdr:colOff>
      <xdr:row>22</xdr:row>
      <xdr:rowOff>523876</xdr:rowOff>
    </xdr:from>
    <xdr:to>
      <xdr:col>8</xdr:col>
      <xdr:colOff>742950</xdr:colOff>
      <xdr:row>23</xdr:row>
      <xdr:rowOff>276225</xdr:rowOff>
    </xdr:to>
    <xdr:pic>
      <xdr:nvPicPr>
        <xdr:cNvPr id="2" name="รูปภาพ 2" descr="สุทิน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77025" y="6400801"/>
          <a:ext cx="2305050" cy="40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108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4.4"/>
  <cols>
    <col min="2" max="2" width="18" bestFit="1" customWidth="1"/>
    <col min="4" max="4" width="8.77734375" style="28" bestFit="1" customWidth="1"/>
    <col min="5" max="5" width="9" style="28"/>
    <col min="11" max="11" width="11.77734375" customWidth="1"/>
    <col min="36" max="95" width="9" style="28"/>
    <col min="97" max="97" width="13.109375" customWidth="1"/>
    <col min="98" max="98" width="11.6640625" bestFit="1" customWidth="1"/>
    <col min="101" max="101" width="9.33203125" bestFit="1" customWidth="1"/>
  </cols>
  <sheetData>
    <row r="1" spans="1:101" ht="26.4">
      <c r="A1" s="54" t="s">
        <v>45</v>
      </c>
      <c r="B1" s="54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</row>
    <row r="2" spans="1:101" ht="26.4">
      <c r="A2" s="54" t="s">
        <v>311</v>
      </c>
      <c r="B2" s="54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  <c r="CU2" s="52"/>
      <c r="CV2" s="52"/>
    </row>
    <row r="3" spans="1:101" ht="26.4">
      <c r="A3" s="55" t="s">
        <v>319</v>
      </c>
      <c r="B3" s="55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</row>
    <row r="4" spans="1:101" ht="27" thickBo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</row>
    <row r="5" spans="1:101" s="28" customFormat="1" ht="27" customHeight="1" thickTop="1" thickBot="1">
      <c r="A5" s="510" t="s">
        <v>46</v>
      </c>
      <c r="B5" s="60" t="s">
        <v>1</v>
      </c>
      <c r="C5" s="502">
        <v>1</v>
      </c>
      <c r="D5" s="503"/>
      <c r="E5" s="504"/>
      <c r="F5" s="502">
        <v>2</v>
      </c>
      <c r="G5" s="503"/>
      <c r="H5" s="504"/>
      <c r="I5" s="502">
        <v>3</v>
      </c>
      <c r="J5" s="503"/>
      <c r="K5" s="504"/>
      <c r="L5" s="502">
        <v>4</v>
      </c>
      <c r="M5" s="503"/>
      <c r="N5" s="504"/>
      <c r="O5" s="502">
        <v>5</v>
      </c>
      <c r="P5" s="503"/>
      <c r="Q5" s="504"/>
      <c r="R5" s="502">
        <v>6</v>
      </c>
      <c r="S5" s="503"/>
      <c r="T5" s="504"/>
      <c r="U5" s="502">
        <v>7</v>
      </c>
      <c r="V5" s="503"/>
      <c r="W5" s="504"/>
      <c r="X5" s="502">
        <v>8</v>
      </c>
      <c r="Y5" s="503"/>
      <c r="Z5" s="504"/>
      <c r="AA5" s="502">
        <v>9</v>
      </c>
      <c r="AB5" s="503"/>
      <c r="AC5" s="504"/>
      <c r="AD5" s="502">
        <v>10</v>
      </c>
      <c r="AE5" s="503"/>
      <c r="AF5" s="504"/>
      <c r="AG5" s="502">
        <v>11</v>
      </c>
      <c r="AH5" s="503"/>
      <c r="AI5" s="504"/>
      <c r="AJ5" s="502">
        <v>12</v>
      </c>
      <c r="AK5" s="503"/>
      <c r="AL5" s="504"/>
      <c r="AM5" s="502">
        <v>13</v>
      </c>
      <c r="AN5" s="503"/>
      <c r="AO5" s="504"/>
      <c r="AP5" s="502">
        <v>14</v>
      </c>
      <c r="AQ5" s="503"/>
      <c r="AR5" s="504"/>
      <c r="AS5" s="502">
        <v>15</v>
      </c>
      <c r="AT5" s="503"/>
      <c r="AU5" s="504"/>
      <c r="AV5" s="502">
        <v>16</v>
      </c>
      <c r="AW5" s="503"/>
      <c r="AX5" s="504"/>
      <c r="AY5" s="502">
        <v>17</v>
      </c>
      <c r="AZ5" s="503"/>
      <c r="BA5" s="504"/>
      <c r="BB5" s="502">
        <v>18</v>
      </c>
      <c r="BC5" s="503"/>
      <c r="BD5" s="504"/>
      <c r="BE5" s="502">
        <v>19</v>
      </c>
      <c r="BF5" s="503"/>
      <c r="BG5" s="504"/>
      <c r="BH5" s="502">
        <v>20</v>
      </c>
      <c r="BI5" s="503"/>
      <c r="BJ5" s="504"/>
      <c r="BK5" s="502">
        <v>21</v>
      </c>
      <c r="BL5" s="503"/>
      <c r="BM5" s="504"/>
      <c r="BN5" s="502">
        <v>22</v>
      </c>
      <c r="BO5" s="503"/>
      <c r="BP5" s="504"/>
      <c r="BQ5" s="502">
        <v>23</v>
      </c>
      <c r="BR5" s="503"/>
      <c r="BS5" s="504"/>
      <c r="BT5" s="502">
        <v>24</v>
      </c>
      <c r="BU5" s="503"/>
      <c r="BV5" s="504"/>
      <c r="BW5" s="502">
        <v>25</v>
      </c>
      <c r="BX5" s="503"/>
      <c r="BY5" s="504"/>
      <c r="BZ5" s="502">
        <v>26</v>
      </c>
      <c r="CA5" s="503"/>
      <c r="CB5" s="504"/>
      <c r="CC5" s="502">
        <v>27</v>
      </c>
      <c r="CD5" s="503"/>
      <c r="CE5" s="504"/>
      <c r="CF5" s="502">
        <v>28</v>
      </c>
      <c r="CG5" s="503"/>
      <c r="CH5" s="504"/>
      <c r="CI5" s="502">
        <v>29</v>
      </c>
      <c r="CJ5" s="503"/>
      <c r="CK5" s="504"/>
      <c r="CL5" s="502">
        <v>30</v>
      </c>
      <c r="CM5" s="503"/>
      <c r="CN5" s="504"/>
      <c r="CO5" s="502">
        <v>31</v>
      </c>
      <c r="CP5" s="503"/>
      <c r="CQ5" s="504"/>
      <c r="CR5" s="64" t="s">
        <v>41</v>
      </c>
      <c r="CS5" s="62" t="s">
        <v>76</v>
      </c>
      <c r="CT5" s="62" t="s">
        <v>41</v>
      </c>
      <c r="CU5" s="66" t="s">
        <v>78</v>
      </c>
      <c r="CV5" s="505" t="s">
        <v>47</v>
      </c>
    </row>
    <row r="6" spans="1:101" ht="47.4" thickBot="1">
      <c r="A6" s="511"/>
      <c r="B6" s="61" t="s">
        <v>74</v>
      </c>
      <c r="C6" s="42" t="s">
        <v>31</v>
      </c>
      <c r="D6" s="43" t="s">
        <v>71</v>
      </c>
      <c r="E6" s="44" t="s">
        <v>72</v>
      </c>
      <c r="F6" s="42" t="s">
        <v>31</v>
      </c>
      <c r="G6" s="43" t="s">
        <v>71</v>
      </c>
      <c r="H6" s="44" t="s">
        <v>72</v>
      </c>
      <c r="I6" s="42" t="s">
        <v>31</v>
      </c>
      <c r="J6" s="43" t="s">
        <v>71</v>
      </c>
      <c r="K6" s="44" t="s">
        <v>72</v>
      </c>
      <c r="L6" s="42" t="s">
        <v>31</v>
      </c>
      <c r="M6" s="43" t="s">
        <v>71</v>
      </c>
      <c r="N6" s="44" t="s">
        <v>72</v>
      </c>
      <c r="O6" s="42" t="s">
        <v>31</v>
      </c>
      <c r="P6" s="43" t="s">
        <v>71</v>
      </c>
      <c r="Q6" s="44" t="s">
        <v>72</v>
      </c>
      <c r="R6" s="42" t="s">
        <v>31</v>
      </c>
      <c r="S6" s="43" t="s">
        <v>71</v>
      </c>
      <c r="T6" s="44" t="s">
        <v>72</v>
      </c>
      <c r="U6" s="42" t="s">
        <v>31</v>
      </c>
      <c r="V6" s="43" t="s">
        <v>71</v>
      </c>
      <c r="W6" s="44" t="s">
        <v>72</v>
      </c>
      <c r="X6" s="42" t="s">
        <v>31</v>
      </c>
      <c r="Y6" s="43" t="s">
        <v>71</v>
      </c>
      <c r="Z6" s="44" t="s">
        <v>72</v>
      </c>
      <c r="AA6" s="42" t="s">
        <v>31</v>
      </c>
      <c r="AB6" s="43" t="s">
        <v>71</v>
      </c>
      <c r="AC6" s="44" t="s">
        <v>72</v>
      </c>
      <c r="AD6" s="42" t="s">
        <v>31</v>
      </c>
      <c r="AE6" s="43" t="s">
        <v>71</v>
      </c>
      <c r="AF6" s="44" t="s">
        <v>72</v>
      </c>
      <c r="AG6" s="42" t="s">
        <v>31</v>
      </c>
      <c r="AH6" s="43" t="s">
        <v>71</v>
      </c>
      <c r="AI6" s="44" t="s">
        <v>72</v>
      </c>
      <c r="AJ6" s="42" t="s">
        <v>31</v>
      </c>
      <c r="AK6" s="43" t="s">
        <v>71</v>
      </c>
      <c r="AL6" s="44" t="s">
        <v>72</v>
      </c>
      <c r="AM6" s="42" t="s">
        <v>31</v>
      </c>
      <c r="AN6" s="43" t="s">
        <v>71</v>
      </c>
      <c r="AO6" s="44" t="s">
        <v>72</v>
      </c>
      <c r="AP6" s="42" t="s">
        <v>31</v>
      </c>
      <c r="AQ6" s="43" t="s">
        <v>71</v>
      </c>
      <c r="AR6" s="44" t="s">
        <v>72</v>
      </c>
      <c r="AS6" s="42" t="s">
        <v>31</v>
      </c>
      <c r="AT6" s="43" t="s">
        <v>71</v>
      </c>
      <c r="AU6" s="44" t="s">
        <v>72</v>
      </c>
      <c r="AV6" s="42" t="s">
        <v>31</v>
      </c>
      <c r="AW6" s="43" t="s">
        <v>71</v>
      </c>
      <c r="AX6" s="44" t="s">
        <v>72</v>
      </c>
      <c r="AY6" s="42" t="s">
        <v>31</v>
      </c>
      <c r="AZ6" s="43" t="s">
        <v>71</v>
      </c>
      <c r="BA6" s="44" t="s">
        <v>72</v>
      </c>
      <c r="BB6" s="42" t="s">
        <v>31</v>
      </c>
      <c r="BC6" s="43" t="s">
        <v>71</v>
      </c>
      <c r="BD6" s="44" t="s">
        <v>72</v>
      </c>
      <c r="BE6" s="42" t="s">
        <v>31</v>
      </c>
      <c r="BF6" s="43" t="s">
        <v>71</v>
      </c>
      <c r="BG6" s="44" t="s">
        <v>72</v>
      </c>
      <c r="BH6" s="42" t="s">
        <v>31</v>
      </c>
      <c r="BI6" s="43" t="s">
        <v>71</v>
      </c>
      <c r="BJ6" s="44" t="s">
        <v>72</v>
      </c>
      <c r="BK6" s="42" t="s">
        <v>31</v>
      </c>
      <c r="BL6" s="43" t="s">
        <v>71</v>
      </c>
      <c r="BM6" s="44" t="s">
        <v>72</v>
      </c>
      <c r="BN6" s="42" t="s">
        <v>31</v>
      </c>
      <c r="BO6" s="43" t="s">
        <v>71</v>
      </c>
      <c r="BP6" s="44" t="s">
        <v>72</v>
      </c>
      <c r="BQ6" s="42" t="s">
        <v>31</v>
      </c>
      <c r="BR6" s="43" t="s">
        <v>71</v>
      </c>
      <c r="BS6" s="44" t="s">
        <v>72</v>
      </c>
      <c r="BT6" s="42" t="s">
        <v>31</v>
      </c>
      <c r="BU6" s="43" t="s">
        <v>71</v>
      </c>
      <c r="BV6" s="44" t="s">
        <v>72</v>
      </c>
      <c r="BW6" s="42" t="s">
        <v>31</v>
      </c>
      <c r="BX6" s="43" t="s">
        <v>71</v>
      </c>
      <c r="BY6" s="44" t="s">
        <v>72</v>
      </c>
      <c r="BZ6" s="42" t="s">
        <v>31</v>
      </c>
      <c r="CA6" s="43" t="s">
        <v>71</v>
      </c>
      <c r="CB6" s="44" t="s">
        <v>72</v>
      </c>
      <c r="CC6" s="42" t="s">
        <v>31</v>
      </c>
      <c r="CD6" s="43" t="s">
        <v>71</v>
      </c>
      <c r="CE6" s="44" t="s">
        <v>72</v>
      </c>
      <c r="CF6" s="42" t="s">
        <v>31</v>
      </c>
      <c r="CG6" s="43" t="s">
        <v>71</v>
      </c>
      <c r="CH6" s="44" t="s">
        <v>72</v>
      </c>
      <c r="CI6" s="42" t="s">
        <v>31</v>
      </c>
      <c r="CJ6" s="43" t="s">
        <v>71</v>
      </c>
      <c r="CK6" s="44" t="s">
        <v>72</v>
      </c>
      <c r="CL6" s="42" t="s">
        <v>31</v>
      </c>
      <c r="CM6" s="43" t="s">
        <v>71</v>
      </c>
      <c r="CN6" s="44" t="s">
        <v>72</v>
      </c>
      <c r="CO6" s="42" t="s">
        <v>31</v>
      </c>
      <c r="CP6" s="43" t="s">
        <v>71</v>
      </c>
      <c r="CQ6" s="44" t="s">
        <v>72</v>
      </c>
      <c r="CR6" s="65" t="s">
        <v>75</v>
      </c>
      <c r="CS6" s="63" t="s">
        <v>77</v>
      </c>
      <c r="CT6" s="63" t="s">
        <v>72</v>
      </c>
      <c r="CU6" s="67" t="s">
        <v>79</v>
      </c>
      <c r="CV6" s="506"/>
    </row>
    <row r="7" spans="1:101" ht="24" thickTop="1">
      <c r="A7" s="48">
        <v>1</v>
      </c>
      <c r="B7" s="56" t="s">
        <v>53</v>
      </c>
      <c r="C7" s="37">
        <v>350</v>
      </c>
      <c r="D7" s="32">
        <v>5.5</v>
      </c>
      <c r="E7" s="39">
        <f>C7*D7</f>
        <v>1925</v>
      </c>
      <c r="F7" s="37">
        <v>400</v>
      </c>
      <c r="G7" s="32">
        <v>5.5</v>
      </c>
      <c r="H7" s="39">
        <f>F7*G7</f>
        <v>2200</v>
      </c>
      <c r="I7" s="37">
        <v>450</v>
      </c>
      <c r="J7" s="32">
        <v>5.5</v>
      </c>
      <c r="K7" s="39">
        <f>I7*J7</f>
        <v>2475</v>
      </c>
      <c r="L7" s="37"/>
      <c r="M7" s="32"/>
      <c r="N7" s="39">
        <f>L7*M7</f>
        <v>0</v>
      </c>
      <c r="O7" s="37"/>
      <c r="P7" s="32"/>
      <c r="Q7" s="39">
        <f>O7*P7</f>
        <v>0</v>
      </c>
      <c r="R7" s="37"/>
      <c r="S7" s="32"/>
      <c r="T7" s="39">
        <f>R7*S7</f>
        <v>0</v>
      </c>
      <c r="U7" s="37"/>
      <c r="V7" s="32"/>
      <c r="W7" s="39">
        <f>U7*V7</f>
        <v>0</v>
      </c>
      <c r="X7" s="37"/>
      <c r="Y7" s="32"/>
      <c r="Z7" s="39">
        <f>X7*Y7</f>
        <v>0</v>
      </c>
      <c r="AA7" s="37"/>
      <c r="AB7" s="32"/>
      <c r="AC7" s="39">
        <f>AA7*AB7</f>
        <v>0</v>
      </c>
      <c r="AD7" s="37"/>
      <c r="AE7" s="32"/>
      <c r="AF7" s="39">
        <f>AD7*AE7</f>
        <v>0</v>
      </c>
      <c r="AG7" s="37"/>
      <c r="AH7" s="32"/>
      <c r="AI7" s="39">
        <f>AG7*AH7</f>
        <v>0</v>
      </c>
      <c r="AJ7" s="37"/>
      <c r="AK7" s="32"/>
      <c r="AL7" s="39">
        <f>AJ7*AK7</f>
        <v>0</v>
      </c>
      <c r="AM7" s="37"/>
      <c r="AN7" s="32"/>
      <c r="AO7" s="39">
        <f>AM7*AN7</f>
        <v>0</v>
      </c>
      <c r="AP7" s="37"/>
      <c r="AQ7" s="32"/>
      <c r="AR7" s="39">
        <f>AP7*AQ7</f>
        <v>0</v>
      </c>
      <c r="AS7" s="37"/>
      <c r="AT7" s="32"/>
      <c r="AU7" s="39">
        <f>AS7*AT7</f>
        <v>0</v>
      </c>
      <c r="AV7" s="37"/>
      <c r="AW7" s="32"/>
      <c r="AX7" s="39">
        <f>AV7*AW7</f>
        <v>0</v>
      </c>
      <c r="AY7" s="37"/>
      <c r="AZ7" s="32"/>
      <c r="BA7" s="39">
        <f>AY7*AZ7</f>
        <v>0</v>
      </c>
      <c r="BB7" s="37"/>
      <c r="BC7" s="32"/>
      <c r="BD7" s="39">
        <f>BB7*BC7</f>
        <v>0</v>
      </c>
      <c r="BE7" s="37"/>
      <c r="BF7" s="32"/>
      <c r="BG7" s="39">
        <f>BE7*BF7</f>
        <v>0</v>
      </c>
      <c r="BH7" s="37"/>
      <c r="BI7" s="32"/>
      <c r="BJ7" s="39">
        <f>BH7*BI7</f>
        <v>0</v>
      </c>
      <c r="BK7" s="37"/>
      <c r="BL7" s="32"/>
      <c r="BM7" s="39">
        <f>BK7*BL7</f>
        <v>0</v>
      </c>
      <c r="BN7" s="37"/>
      <c r="BO7" s="32"/>
      <c r="BP7" s="39">
        <f>BN7*BO7</f>
        <v>0</v>
      </c>
      <c r="BQ7" s="37"/>
      <c r="BR7" s="32"/>
      <c r="BS7" s="39">
        <f>BQ7*BR7</f>
        <v>0</v>
      </c>
      <c r="BT7" s="37"/>
      <c r="BU7" s="32"/>
      <c r="BV7" s="39">
        <f>BT7*BU7</f>
        <v>0</v>
      </c>
      <c r="BW7" s="37"/>
      <c r="BX7" s="32"/>
      <c r="BY7" s="39">
        <f>BW7*BX7</f>
        <v>0</v>
      </c>
      <c r="BZ7" s="37"/>
      <c r="CA7" s="32"/>
      <c r="CB7" s="39">
        <f>BZ7*CA7</f>
        <v>0</v>
      </c>
      <c r="CC7" s="37"/>
      <c r="CD7" s="32"/>
      <c r="CE7" s="39">
        <f>CC7*CD7</f>
        <v>0</v>
      </c>
      <c r="CF7" s="37"/>
      <c r="CG7" s="32"/>
      <c r="CH7" s="39">
        <f>CF7*CG7</f>
        <v>0</v>
      </c>
      <c r="CI7" s="37"/>
      <c r="CJ7" s="32"/>
      <c r="CK7" s="39">
        <f>CI7*CJ7</f>
        <v>0</v>
      </c>
      <c r="CL7" s="37"/>
      <c r="CM7" s="32"/>
      <c r="CN7" s="39">
        <f>CL7*CM7</f>
        <v>0</v>
      </c>
      <c r="CO7" s="37"/>
      <c r="CP7" s="32"/>
      <c r="CQ7" s="39">
        <f>CO7*CP7</f>
        <v>0</v>
      </c>
      <c r="CR7" s="29">
        <f>C7+F7+I7+L7+O7+R7+U7+X7+AA7+AD7+AG7+AJ7+AM7+AP7+AS7+AV7+AY7+BB7+BE7+BH7+BK7+BN7+BQ7+BT7+BW7+BZ7+CC7+CF7+CI7+CL7+CO7</f>
        <v>1200</v>
      </c>
      <c r="CS7" s="68">
        <v>5.5</v>
      </c>
      <c r="CT7" s="29">
        <f>E7+H7+K7+N7+Q7+T7+W7+Z7+AC7+AF7+AI7+AL7+AO7+AR7+AU7+AX7+BA7+BD7+BG7+BJ7+BM7+BP7+BS7+BV7+BY7+CB7+CE7+CH7+CK7+CN7+CQ7</f>
        <v>6600</v>
      </c>
      <c r="CU7" s="16"/>
      <c r="CV7" s="15">
        <f>CR7-CU7</f>
        <v>1200</v>
      </c>
      <c r="CW7" s="19"/>
    </row>
    <row r="8" spans="1:101" ht="23.4">
      <c r="A8" s="6">
        <v>2</v>
      </c>
      <c r="B8" s="57" t="s">
        <v>54</v>
      </c>
      <c r="C8" s="38">
        <v>400</v>
      </c>
      <c r="D8" s="33">
        <v>5.5</v>
      </c>
      <c r="E8" s="39">
        <f t="shared" ref="E8:E46" si="0">C8*D8</f>
        <v>2200</v>
      </c>
      <c r="F8" s="38">
        <v>450</v>
      </c>
      <c r="G8" s="33">
        <v>5.5</v>
      </c>
      <c r="H8" s="39">
        <f t="shared" ref="H8:H46" si="1">F8*G8</f>
        <v>2475</v>
      </c>
      <c r="I8" s="38">
        <v>450</v>
      </c>
      <c r="J8" s="33">
        <v>5.5</v>
      </c>
      <c r="K8" s="39">
        <f t="shared" ref="K8:K46" si="2">I8*J8</f>
        <v>2475</v>
      </c>
      <c r="L8" s="38"/>
      <c r="M8" s="33"/>
      <c r="N8" s="39">
        <f t="shared" ref="N8:N46" si="3">L8*M8</f>
        <v>0</v>
      </c>
      <c r="O8" s="38"/>
      <c r="P8" s="33"/>
      <c r="Q8" s="39">
        <f t="shared" ref="Q8:Q46" si="4">O8*P8</f>
        <v>0</v>
      </c>
      <c r="R8" s="38"/>
      <c r="S8" s="33"/>
      <c r="T8" s="39">
        <f t="shared" ref="T8:T46" si="5">R8*S8</f>
        <v>0</v>
      </c>
      <c r="U8" s="38"/>
      <c r="V8" s="33"/>
      <c r="W8" s="39">
        <f t="shared" ref="W8:W46" si="6">U8*V8</f>
        <v>0</v>
      </c>
      <c r="X8" s="38"/>
      <c r="Y8" s="33"/>
      <c r="Z8" s="39">
        <f t="shared" ref="Z8:Z46" si="7">X8*Y8</f>
        <v>0</v>
      </c>
      <c r="AA8" s="38"/>
      <c r="AB8" s="33"/>
      <c r="AC8" s="39">
        <f t="shared" ref="AC8:AC46" si="8">AA8*AB8</f>
        <v>0</v>
      </c>
      <c r="AD8" s="38"/>
      <c r="AE8" s="33"/>
      <c r="AF8" s="39">
        <f t="shared" ref="AF8:AF46" si="9">AD8*AE8</f>
        <v>0</v>
      </c>
      <c r="AG8" s="38"/>
      <c r="AH8" s="33"/>
      <c r="AI8" s="39">
        <f t="shared" ref="AI8:AI46" si="10">AG8*AH8</f>
        <v>0</v>
      </c>
      <c r="AJ8" s="38"/>
      <c r="AK8" s="33"/>
      <c r="AL8" s="39">
        <f t="shared" ref="AL8:AL46" si="11">AJ8*AK8</f>
        <v>0</v>
      </c>
      <c r="AM8" s="38"/>
      <c r="AN8" s="33"/>
      <c r="AO8" s="39">
        <f t="shared" ref="AO8:AO46" si="12">AM8*AN8</f>
        <v>0</v>
      </c>
      <c r="AP8" s="38"/>
      <c r="AQ8" s="33"/>
      <c r="AR8" s="39">
        <f t="shared" ref="AR8:AR46" si="13">AP8*AQ8</f>
        <v>0</v>
      </c>
      <c r="AS8" s="38"/>
      <c r="AT8" s="33"/>
      <c r="AU8" s="39">
        <f t="shared" ref="AU8:AU46" si="14">AS8*AT8</f>
        <v>0</v>
      </c>
      <c r="AV8" s="38"/>
      <c r="AW8" s="33"/>
      <c r="AX8" s="39">
        <f t="shared" ref="AX8:AX46" si="15">AV8*AW8</f>
        <v>0</v>
      </c>
      <c r="AY8" s="38"/>
      <c r="AZ8" s="33"/>
      <c r="BA8" s="39">
        <f t="shared" ref="BA8:BA46" si="16">AY8*AZ8</f>
        <v>0</v>
      </c>
      <c r="BB8" s="38"/>
      <c r="BC8" s="33"/>
      <c r="BD8" s="39">
        <f t="shared" ref="BD8:BD46" si="17">BB8*BC8</f>
        <v>0</v>
      </c>
      <c r="BE8" s="38"/>
      <c r="BF8" s="33"/>
      <c r="BG8" s="39">
        <f t="shared" ref="BG8:BG46" si="18">BE8*BF8</f>
        <v>0</v>
      </c>
      <c r="BH8" s="38"/>
      <c r="BI8" s="33"/>
      <c r="BJ8" s="39">
        <f t="shared" ref="BJ8:BJ46" si="19">BH8*BI8</f>
        <v>0</v>
      </c>
      <c r="BK8" s="38"/>
      <c r="BL8" s="33"/>
      <c r="BM8" s="39">
        <f t="shared" ref="BM8:BM46" si="20">BK8*BL8</f>
        <v>0</v>
      </c>
      <c r="BN8" s="38"/>
      <c r="BO8" s="33"/>
      <c r="BP8" s="39">
        <f t="shared" ref="BP8:BP46" si="21">BN8*BO8</f>
        <v>0</v>
      </c>
      <c r="BQ8" s="38"/>
      <c r="BR8" s="33"/>
      <c r="BS8" s="39">
        <f t="shared" ref="BS8:BS46" si="22">BQ8*BR8</f>
        <v>0</v>
      </c>
      <c r="BT8" s="38"/>
      <c r="BU8" s="33"/>
      <c r="BV8" s="39">
        <f t="shared" ref="BV8:BV46" si="23">BT8*BU8</f>
        <v>0</v>
      </c>
      <c r="BW8" s="38"/>
      <c r="BX8" s="33"/>
      <c r="BY8" s="39">
        <f t="shared" ref="BY8:BY46" si="24">BW8*BX8</f>
        <v>0</v>
      </c>
      <c r="BZ8" s="38"/>
      <c r="CA8" s="33"/>
      <c r="CB8" s="39">
        <f t="shared" ref="CB8:CB46" si="25">BZ8*CA8</f>
        <v>0</v>
      </c>
      <c r="CC8" s="38"/>
      <c r="CD8" s="33"/>
      <c r="CE8" s="39">
        <f t="shared" ref="CE8:CE46" si="26">CC8*CD8</f>
        <v>0</v>
      </c>
      <c r="CF8" s="38"/>
      <c r="CG8" s="33"/>
      <c r="CH8" s="39">
        <f t="shared" ref="CH8:CH46" si="27">CF8*CG8</f>
        <v>0</v>
      </c>
      <c r="CI8" s="38"/>
      <c r="CJ8" s="33"/>
      <c r="CK8" s="39">
        <f t="shared" ref="CK8:CK46" si="28">CI8*CJ8</f>
        <v>0</v>
      </c>
      <c r="CL8" s="38"/>
      <c r="CM8" s="33"/>
      <c r="CN8" s="39">
        <f t="shared" ref="CN8:CN46" si="29">CL8*CM8</f>
        <v>0</v>
      </c>
      <c r="CO8" s="38"/>
      <c r="CP8" s="33"/>
      <c r="CQ8" s="39">
        <f t="shared" ref="CQ8:CQ46" si="30">CO8*CP8</f>
        <v>0</v>
      </c>
      <c r="CR8" s="29">
        <f t="shared" ref="CR8:CT46" si="31">C8+F8+I8+L8+O8+R8+U8+X8+AA8+AD8+AG8+AJ8+AM8+AP8+AS8+AV8+AY8+BB8+BE8+BH8+BK8+BN8+BQ8+BT8+BW8+BZ8+CC8+CF8+CI8+CL8+CO8</f>
        <v>1300</v>
      </c>
      <c r="CS8" s="69">
        <v>5.5</v>
      </c>
      <c r="CT8" s="29">
        <f t="shared" si="31"/>
        <v>7150</v>
      </c>
      <c r="CU8" s="17"/>
      <c r="CV8" s="15">
        <f t="shared" ref="CV8:CV46" si="32">CR8-CU8</f>
        <v>1300</v>
      </c>
    </row>
    <row r="9" spans="1:101" ht="23.4">
      <c r="A9" s="6">
        <v>3</v>
      </c>
      <c r="B9" s="57" t="s">
        <v>55</v>
      </c>
      <c r="C9" s="38">
        <v>400</v>
      </c>
      <c r="D9" s="33">
        <v>5.5</v>
      </c>
      <c r="E9" s="39">
        <f t="shared" si="0"/>
        <v>2200</v>
      </c>
      <c r="F9" s="38">
        <v>500</v>
      </c>
      <c r="G9" s="33">
        <v>5.5</v>
      </c>
      <c r="H9" s="39">
        <f t="shared" si="1"/>
        <v>2750</v>
      </c>
      <c r="I9" s="38">
        <v>500</v>
      </c>
      <c r="J9" s="33">
        <v>5.5</v>
      </c>
      <c r="K9" s="39">
        <f t="shared" si="2"/>
        <v>2750</v>
      </c>
      <c r="L9" s="38"/>
      <c r="M9" s="33"/>
      <c r="N9" s="39">
        <f t="shared" si="3"/>
        <v>0</v>
      </c>
      <c r="O9" s="38"/>
      <c r="P9" s="33"/>
      <c r="Q9" s="39">
        <f t="shared" si="4"/>
        <v>0</v>
      </c>
      <c r="R9" s="38"/>
      <c r="S9" s="33"/>
      <c r="T9" s="39">
        <f t="shared" si="5"/>
        <v>0</v>
      </c>
      <c r="U9" s="38"/>
      <c r="V9" s="33"/>
      <c r="W9" s="39">
        <f t="shared" si="6"/>
        <v>0</v>
      </c>
      <c r="X9" s="38"/>
      <c r="Y9" s="33"/>
      <c r="Z9" s="39">
        <f t="shared" si="7"/>
        <v>0</v>
      </c>
      <c r="AA9" s="38"/>
      <c r="AB9" s="33"/>
      <c r="AC9" s="39">
        <f t="shared" si="8"/>
        <v>0</v>
      </c>
      <c r="AD9" s="38"/>
      <c r="AE9" s="33"/>
      <c r="AF9" s="39">
        <f t="shared" si="9"/>
        <v>0</v>
      </c>
      <c r="AG9" s="38"/>
      <c r="AH9" s="33"/>
      <c r="AI9" s="39">
        <f t="shared" si="10"/>
        <v>0</v>
      </c>
      <c r="AJ9" s="38"/>
      <c r="AK9" s="33"/>
      <c r="AL9" s="39">
        <f t="shared" si="11"/>
        <v>0</v>
      </c>
      <c r="AM9" s="38"/>
      <c r="AN9" s="33"/>
      <c r="AO9" s="39">
        <f t="shared" si="12"/>
        <v>0</v>
      </c>
      <c r="AP9" s="38"/>
      <c r="AQ9" s="33"/>
      <c r="AR9" s="39">
        <f t="shared" si="13"/>
        <v>0</v>
      </c>
      <c r="AS9" s="38"/>
      <c r="AT9" s="33"/>
      <c r="AU9" s="39">
        <f t="shared" si="14"/>
        <v>0</v>
      </c>
      <c r="AV9" s="38"/>
      <c r="AW9" s="33"/>
      <c r="AX9" s="39">
        <f t="shared" si="15"/>
        <v>0</v>
      </c>
      <c r="AY9" s="38"/>
      <c r="AZ9" s="33"/>
      <c r="BA9" s="39">
        <f t="shared" si="16"/>
        <v>0</v>
      </c>
      <c r="BB9" s="38"/>
      <c r="BC9" s="33"/>
      <c r="BD9" s="39">
        <f t="shared" si="17"/>
        <v>0</v>
      </c>
      <c r="BE9" s="38"/>
      <c r="BF9" s="33"/>
      <c r="BG9" s="39">
        <f t="shared" si="18"/>
        <v>0</v>
      </c>
      <c r="BH9" s="38"/>
      <c r="BI9" s="33"/>
      <c r="BJ9" s="39">
        <f t="shared" si="19"/>
        <v>0</v>
      </c>
      <c r="BK9" s="38"/>
      <c r="BL9" s="33"/>
      <c r="BM9" s="39">
        <f t="shared" si="20"/>
        <v>0</v>
      </c>
      <c r="BN9" s="38"/>
      <c r="BO9" s="33"/>
      <c r="BP9" s="39">
        <f t="shared" si="21"/>
        <v>0</v>
      </c>
      <c r="BQ9" s="38"/>
      <c r="BR9" s="33"/>
      <c r="BS9" s="39">
        <f t="shared" si="22"/>
        <v>0</v>
      </c>
      <c r="BT9" s="38"/>
      <c r="BU9" s="33"/>
      <c r="BV9" s="39">
        <f t="shared" si="23"/>
        <v>0</v>
      </c>
      <c r="BW9" s="38"/>
      <c r="BX9" s="33"/>
      <c r="BY9" s="39">
        <f t="shared" si="24"/>
        <v>0</v>
      </c>
      <c r="BZ9" s="38"/>
      <c r="CA9" s="33"/>
      <c r="CB9" s="39">
        <f t="shared" si="25"/>
        <v>0</v>
      </c>
      <c r="CC9" s="38"/>
      <c r="CD9" s="33"/>
      <c r="CE9" s="39">
        <f t="shared" si="26"/>
        <v>0</v>
      </c>
      <c r="CF9" s="38"/>
      <c r="CG9" s="33"/>
      <c r="CH9" s="39">
        <f t="shared" si="27"/>
        <v>0</v>
      </c>
      <c r="CI9" s="38"/>
      <c r="CJ9" s="33"/>
      <c r="CK9" s="39">
        <f t="shared" si="28"/>
        <v>0</v>
      </c>
      <c r="CL9" s="38"/>
      <c r="CM9" s="33"/>
      <c r="CN9" s="39">
        <f t="shared" si="29"/>
        <v>0</v>
      </c>
      <c r="CO9" s="38"/>
      <c r="CP9" s="33"/>
      <c r="CQ9" s="39">
        <f t="shared" si="30"/>
        <v>0</v>
      </c>
      <c r="CR9" s="29">
        <f t="shared" si="31"/>
        <v>1400</v>
      </c>
      <c r="CS9" s="69">
        <v>5.5</v>
      </c>
      <c r="CT9" s="29">
        <f t="shared" si="31"/>
        <v>7700</v>
      </c>
      <c r="CU9" s="17"/>
      <c r="CV9" s="15">
        <f t="shared" si="32"/>
        <v>1400</v>
      </c>
    </row>
    <row r="10" spans="1:101" ht="23.4">
      <c r="A10" s="49">
        <v>4</v>
      </c>
      <c r="B10" s="57" t="s">
        <v>56</v>
      </c>
      <c r="C10" s="38">
        <v>250</v>
      </c>
      <c r="D10" s="33">
        <v>5.5</v>
      </c>
      <c r="E10" s="39">
        <f t="shared" si="0"/>
        <v>1375</v>
      </c>
      <c r="F10" s="38">
        <v>350</v>
      </c>
      <c r="G10" s="33">
        <v>5.5</v>
      </c>
      <c r="H10" s="39">
        <f t="shared" si="1"/>
        <v>1925</v>
      </c>
      <c r="I10" s="38">
        <v>400</v>
      </c>
      <c r="J10" s="33">
        <v>5.5</v>
      </c>
      <c r="K10" s="39">
        <f t="shared" si="2"/>
        <v>2200</v>
      </c>
      <c r="L10" s="38"/>
      <c r="M10" s="33"/>
      <c r="N10" s="39">
        <f t="shared" si="3"/>
        <v>0</v>
      </c>
      <c r="O10" s="38"/>
      <c r="P10" s="33"/>
      <c r="Q10" s="39">
        <f t="shared" si="4"/>
        <v>0</v>
      </c>
      <c r="R10" s="38"/>
      <c r="S10" s="33"/>
      <c r="T10" s="39">
        <f t="shared" si="5"/>
        <v>0</v>
      </c>
      <c r="U10" s="38"/>
      <c r="V10" s="33"/>
      <c r="W10" s="39">
        <f t="shared" si="6"/>
        <v>0</v>
      </c>
      <c r="X10" s="38"/>
      <c r="Y10" s="33"/>
      <c r="Z10" s="39">
        <f t="shared" si="7"/>
        <v>0</v>
      </c>
      <c r="AA10" s="38"/>
      <c r="AB10" s="33"/>
      <c r="AC10" s="39">
        <f t="shared" si="8"/>
        <v>0</v>
      </c>
      <c r="AD10" s="38"/>
      <c r="AE10" s="33"/>
      <c r="AF10" s="39">
        <f t="shared" si="9"/>
        <v>0</v>
      </c>
      <c r="AG10" s="38"/>
      <c r="AH10" s="33"/>
      <c r="AI10" s="39">
        <f t="shared" si="10"/>
        <v>0</v>
      </c>
      <c r="AJ10" s="38"/>
      <c r="AK10" s="33"/>
      <c r="AL10" s="39">
        <f t="shared" si="11"/>
        <v>0</v>
      </c>
      <c r="AM10" s="38"/>
      <c r="AN10" s="33"/>
      <c r="AO10" s="39">
        <f t="shared" si="12"/>
        <v>0</v>
      </c>
      <c r="AP10" s="38"/>
      <c r="AQ10" s="33"/>
      <c r="AR10" s="39">
        <f t="shared" si="13"/>
        <v>0</v>
      </c>
      <c r="AS10" s="38"/>
      <c r="AT10" s="33"/>
      <c r="AU10" s="39">
        <f t="shared" si="14"/>
        <v>0</v>
      </c>
      <c r="AV10" s="38"/>
      <c r="AW10" s="33"/>
      <c r="AX10" s="39">
        <f t="shared" si="15"/>
        <v>0</v>
      </c>
      <c r="AY10" s="38"/>
      <c r="AZ10" s="33"/>
      <c r="BA10" s="39">
        <f t="shared" si="16"/>
        <v>0</v>
      </c>
      <c r="BB10" s="38"/>
      <c r="BC10" s="33"/>
      <c r="BD10" s="39">
        <f t="shared" si="17"/>
        <v>0</v>
      </c>
      <c r="BE10" s="38"/>
      <c r="BF10" s="33"/>
      <c r="BG10" s="39">
        <f t="shared" si="18"/>
        <v>0</v>
      </c>
      <c r="BH10" s="38"/>
      <c r="BI10" s="33"/>
      <c r="BJ10" s="39">
        <f t="shared" si="19"/>
        <v>0</v>
      </c>
      <c r="BK10" s="38"/>
      <c r="BL10" s="33"/>
      <c r="BM10" s="39">
        <f t="shared" si="20"/>
        <v>0</v>
      </c>
      <c r="BN10" s="38"/>
      <c r="BO10" s="33"/>
      <c r="BP10" s="39">
        <f t="shared" si="21"/>
        <v>0</v>
      </c>
      <c r="BQ10" s="38"/>
      <c r="BR10" s="33"/>
      <c r="BS10" s="39">
        <f t="shared" si="22"/>
        <v>0</v>
      </c>
      <c r="BT10" s="38"/>
      <c r="BU10" s="33"/>
      <c r="BV10" s="39">
        <f t="shared" si="23"/>
        <v>0</v>
      </c>
      <c r="BW10" s="38"/>
      <c r="BX10" s="33"/>
      <c r="BY10" s="39">
        <f t="shared" si="24"/>
        <v>0</v>
      </c>
      <c r="BZ10" s="38"/>
      <c r="CA10" s="33"/>
      <c r="CB10" s="39">
        <f t="shared" si="25"/>
        <v>0</v>
      </c>
      <c r="CC10" s="38"/>
      <c r="CD10" s="33"/>
      <c r="CE10" s="39">
        <f t="shared" si="26"/>
        <v>0</v>
      </c>
      <c r="CF10" s="38"/>
      <c r="CG10" s="33"/>
      <c r="CH10" s="39">
        <f t="shared" si="27"/>
        <v>0</v>
      </c>
      <c r="CI10" s="38"/>
      <c r="CJ10" s="33"/>
      <c r="CK10" s="39">
        <f t="shared" si="28"/>
        <v>0</v>
      </c>
      <c r="CL10" s="38"/>
      <c r="CM10" s="33"/>
      <c r="CN10" s="39">
        <f t="shared" si="29"/>
        <v>0</v>
      </c>
      <c r="CO10" s="38"/>
      <c r="CP10" s="33"/>
      <c r="CQ10" s="39">
        <f t="shared" si="30"/>
        <v>0</v>
      </c>
      <c r="CR10" s="29">
        <f t="shared" si="31"/>
        <v>1000</v>
      </c>
      <c r="CS10" s="69">
        <v>5.5</v>
      </c>
      <c r="CT10" s="29">
        <f t="shared" si="31"/>
        <v>5500</v>
      </c>
      <c r="CU10" s="18"/>
      <c r="CV10" s="15">
        <f t="shared" si="32"/>
        <v>1000</v>
      </c>
    </row>
    <row r="11" spans="1:101" ht="23.4">
      <c r="A11" s="6">
        <v>5</v>
      </c>
      <c r="B11" s="57" t="s">
        <v>57</v>
      </c>
      <c r="C11" s="38">
        <v>200</v>
      </c>
      <c r="D11" s="33">
        <v>5.5</v>
      </c>
      <c r="E11" s="39">
        <f t="shared" si="0"/>
        <v>1100</v>
      </c>
      <c r="F11" s="38">
        <v>300</v>
      </c>
      <c r="G11" s="33">
        <v>5.5</v>
      </c>
      <c r="H11" s="39">
        <f t="shared" si="1"/>
        <v>1650</v>
      </c>
      <c r="I11" s="38">
        <v>350</v>
      </c>
      <c r="J11" s="33">
        <v>5.5</v>
      </c>
      <c r="K11" s="39">
        <f t="shared" si="2"/>
        <v>1925</v>
      </c>
      <c r="L11" s="38"/>
      <c r="M11" s="33"/>
      <c r="N11" s="39">
        <f t="shared" si="3"/>
        <v>0</v>
      </c>
      <c r="O11" s="38"/>
      <c r="P11" s="33"/>
      <c r="Q11" s="39">
        <f t="shared" si="4"/>
        <v>0</v>
      </c>
      <c r="R11" s="38"/>
      <c r="S11" s="33"/>
      <c r="T11" s="39">
        <f t="shared" si="5"/>
        <v>0</v>
      </c>
      <c r="U11" s="38"/>
      <c r="V11" s="33"/>
      <c r="W11" s="39">
        <f t="shared" si="6"/>
        <v>0</v>
      </c>
      <c r="X11" s="38"/>
      <c r="Y11" s="33"/>
      <c r="Z11" s="39">
        <f t="shared" si="7"/>
        <v>0</v>
      </c>
      <c r="AA11" s="38"/>
      <c r="AB11" s="33"/>
      <c r="AC11" s="39">
        <f t="shared" si="8"/>
        <v>0</v>
      </c>
      <c r="AD11" s="38"/>
      <c r="AE11" s="33"/>
      <c r="AF11" s="39">
        <f t="shared" si="9"/>
        <v>0</v>
      </c>
      <c r="AG11" s="38"/>
      <c r="AH11" s="33"/>
      <c r="AI11" s="39">
        <f t="shared" si="10"/>
        <v>0</v>
      </c>
      <c r="AJ11" s="38"/>
      <c r="AK11" s="33"/>
      <c r="AL11" s="39">
        <f t="shared" si="11"/>
        <v>0</v>
      </c>
      <c r="AM11" s="38"/>
      <c r="AN11" s="33"/>
      <c r="AO11" s="39">
        <f t="shared" si="12"/>
        <v>0</v>
      </c>
      <c r="AP11" s="38"/>
      <c r="AQ11" s="33"/>
      <c r="AR11" s="39">
        <f t="shared" si="13"/>
        <v>0</v>
      </c>
      <c r="AS11" s="38"/>
      <c r="AT11" s="33"/>
      <c r="AU11" s="39">
        <f t="shared" si="14"/>
        <v>0</v>
      </c>
      <c r="AV11" s="38"/>
      <c r="AW11" s="33"/>
      <c r="AX11" s="39">
        <f t="shared" si="15"/>
        <v>0</v>
      </c>
      <c r="AY11" s="38"/>
      <c r="AZ11" s="33"/>
      <c r="BA11" s="39">
        <f t="shared" si="16"/>
        <v>0</v>
      </c>
      <c r="BB11" s="38"/>
      <c r="BC11" s="33"/>
      <c r="BD11" s="39">
        <f t="shared" si="17"/>
        <v>0</v>
      </c>
      <c r="BE11" s="38"/>
      <c r="BF11" s="33"/>
      <c r="BG11" s="39">
        <f t="shared" si="18"/>
        <v>0</v>
      </c>
      <c r="BH11" s="38"/>
      <c r="BI11" s="33"/>
      <c r="BJ11" s="39">
        <f t="shared" si="19"/>
        <v>0</v>
      </c>
      <c r="BK11" s="38"/>
      <c r="BL11" s="33"/>
      <c r="BM11" s="39">
        <f t="shared" si="20"/>
        <v>0</v>
      </c>
      <c r="BN11" s="38"/>
      <c r="BO11" s="33"/>
      <c r="BP11" s="39">
        <f t="shared" si="21"/>
        <v>0</v>
      </c>
      <c r="BQ11" s="38"/>
      <c r="BR11" s="33"/>
      <c r="BS11" s="39">
        <f t="shared" si="22"/>
        <v>0</v>
      </c>
      <c r="BT11" s="38"/>
      <c r="BU11" s="33"/>
      <c r="BV11" s="39">
        <f t="shared" si="23"/>
        <v>0</v>
      </c>
      <c r="BW11" s="38"/>
      <c r="BX11" s="33"/>
      <c r="BY11" s="39">
        <f t="shared" si="24"/>
        <v>0</v>
      </c>
      <c r="BZ11" s="38"/>
      <c r="CA11" s="33"/>
      <c r="CB11" s="39">
        <f t="shared" si="25"/>
        <v>0</v>
      </c>
      <c r="CC11" s="38"/>
      <c r="CD11" s="33"/>
      <c r="CE11" s="39">
        <f t="shared" si="26"/>
        <v>0</v>
      </c>
      <c r="CF11" s="38"/>
      <c r="CG11" s="33"/>
      <c r="CH11" s="39">
        <f t="shared" si="27"/>
        <v>0</v>
      </c>
      <c r="CI11" s="38"/>
      <c r="CJ11" s="33"/>
      <c r="CK11" s="39">
        <f t="shared" si="28"/>
        <v>0</v>
      </c>
      <c r="CL11" s="38"/>
      <c r="CM11" s="33"/>
      <c r="CN11" s="39">
        <f t="shared" si="29"/>
        <v>0</v>
      </c>
      <c r="CO11" s="38"/>
      <c r="CP11" s="33"/>
      <c r="CQ11" s="39">
        <f t="shared" si="30"/>
        <v>0</v>
      </c>
      <c r="CR11" s="29">
        <f t="shared" si="31"/>
        <v>850</v>
      </c>
      <c r="CS11" s="69">
        <v>5.5</v>
      </c>
      <c r="CT11" s="29">
        <f t="shared" si="31"/>
        <v>4675</v>
      </c>
      <c r="CU11" s="17"/>
      <c r="CV11" s="15">
        <f t="shared" si="32"/>
        <v>850</v>
      </c>
    </row>
    <row r="12" spans="1:101" ht="23.4">
      <c r="A12" s="6">
        <v>6</v>
      </c>
      <c r="B12" s="57" t="s">
        <v>58</v>
      </c>
      <c r="C12" s="38">
        <v>500</v>
      </c>
      <c r="D12" s="33">
        <v>6.6</v>
      </c>
      <c r="E12" s="39">
        <f t="shared" si="0"/>
        <v>3300</v>
      </c>
      <c r="F12" s="38">
        <v>550</v>
      </c>
      <c r="G12" s="33">
        <v>6.6</v>
      </c>
      <c r="H12" s="39">
        <f t="shared" si="1"/>
        <v>3630</v>
      </c>
      <c r="I12" s="38">
        <v>600</v>
      </c>
      <c r="J12" s="33">
        <v>6.6</v>
      </c>
      <c r="K12" s="39">
        <f t="shared" si="2"/>
        <v>3960</v>
      </c>
      <c r="L12" s="38"/>
      <c r="M12" s="33"/>
      <c r="N12" s="39">
        <f t="shared" si="3"/>
        <v>0</v>
      </c>
      <c r="O12" s="38"/>
      <c r="P12" s="33"/>
      <c r="Q12" s="39">
        <f t="shared" si="4"/>
        <v>0</v>
      </c>
      <c r="R12" s="38"/>
      <c r="S12" s="33"/>
      <c r="T12" s="39">
        <f t="shared" si="5"/>
        <v>0</v>
      </c>
      <c r="U12" s="38"/>
      <c r="V12" s="33"/>
      <c r="W12" s="39">
        <f t="shared" si="6"/>
        <v>0</v>
      </c>
      <c r="X12" s="38"/>
      <c r="Y12" s="33"/>
      <c r="Z12" s="39">
        <f t="shared" si="7"/>
        <v>0</v>
      </c>
      <c r="AA12" s="38"/>
      <c r="AB12" s="33"/>
      <c r="AC12" s="39">
        <f t="shared" si="8"/>
        <v>0</v>
      </c>
      <c r="AD12" s="38"/>
      <c r="AE12" s="33"/>
      <c r="AF12" s="39">
        <f t="shared" si="9"/>
        <v>0</v>
      </c>
      <c r="AG12" s="38"/>
      <c r="AH12" s="33"/>
      <c r="AI12" s="39">
        <f t="shared" si="10"/>
        <v>0</v>
      </c>
      <c r="AJ12" s="38"/>
      <c r="AK12" s="33"/>
      <c r="AL12" s="39">
        <f t="shared" si="11"/>
        <v>0</v>
      </c>
      <c r="AM12" s="38"/>
      <c r="AN12" s="33"/>
      <c r="AO12" s="39">
        <f t="shared" si="12"/>
        <v>0</v>
      </c>
      <c r="AP12" s="38"/>
      <c r="AQ12" s="33"/>
      <c r="AR12" s="39">
        <f t="shared" si="13"/>
        <v>0</v>
      </c>
      <c r="AS12" s="38"/>
      <c r="AT12" s="33"/>
      <c r="AU12" s="39">
        <f t="shared" si="14"/>
        <v>0</v>
      </c>
      <c r="AV12" s="38"/>
      <c r="AW12" s="33"/>
      <c r="AX12" s="39">
        <f t="shared" si="15"/>
        <v>0</v>
      </c>
      <c r="AY12" s="38"/>
      <c r="AZ12" s="33"/>
      <c r="BA12" s="39">
        <f t="shared" si="16"/>
        <v>0</v>
      </c>
      <c r="BB12" s="38"/>
      <c r="BC12" s="33"/>
      <c r="BD12" s="39">
        <f t="shared" si="17"/>
        <v>0</v>
      </c>
      <c r="BE12" s="38"/>
      <c r="BF12" s="33"/>
      <c r="BG12" s="39">
        <f t="shared" si="18"/>
        <v>0</v>
      </c>
      <c r="BH12" s="38"/>
      <c r="BI12" s="33"/>
      <c r="BJ12" s="39">
        <f t="shared" si="19"/>
        <v>0</v>
      </c>
      <c r="BK12" s="38"/>
      <c r="BL12" s="33"/>
      <c r="BM12" s="39">
        <f t="shared" si="20"/>
        <v>0</v>
      </c>
      <c r="BN12" s="38"/>
      <c r="BO12" s="33"/>
      <c r="BP12" s="39">
        <f t="shared" si="21"/>
        <v>0</v>
      </c>
      <c r="BQ12" s="38"/>
      <c r="BR12" s="33"/>
      <c r="BS12" s="39">
        <f t="shared" si="22"/>
        <v>0</v>
      </c>
      <c r="BT12" s="38"/>
      <c r="BU12" s="33"/>
      <c r="BV12" s="39">
        <f t="shared" si="23"/>
        <v>0</v>
      </c>
      <c r="BW12" s="38"/>
      <c r="BX12" s="33"/>
      <c r="BY12" s="39">
        <f t="shared" si="24"/>
        <v>0</v>
      </c>
      <c r="BZ12" s="38"/>
      <c r="CA12" s="33"/>
      <c r="CB12" s="39">
        <f t="shared" si="25"/>
        <v>0</v>
      </c>
      <c r="CC12" s="38"/>
      <c r="CD12" s="33"/>
      <c r="CE12" s="39">
        <f t="shared" si="26"/>
        <v>0</v>
      </c>
      <c r="CF12" s="38"/>
      <c r="CG12" s="33"/>
      <c r="CH12" s="39">
        <f t="shared" si="27"/>
        <v>0</v>
      </c>
      <c r="CI12" s="38"/>
      <c r="CJ12" s="33"/>
      <c r="CK12" s="39">
        <f t="shared" si="28"/>
        <v>0</v>
      </c>
      <c r="CL12" s="38"/>
      <c r="CM12" s="33"/>
      <c r="CN12" s="39">
        <f t="shared" si="29"/>
        <v>0</v>
      </c>
      <c r="CO12" s="38"/>
      <c r="CP12" s="33"/>
      <c r="CQ12" s="39">
        <f t="shared" si="30"/>
        <v>0</v>
      </c>
      <c r="CR12" s="29">
        <f t="shared" si="31"/>
        <v>1650</v>
      </c>
      <c r="CS12" s="69">
        <v>6.6</v>
      </c>
      <c r="CT12" s="29">
        <f t="shared" si="31"/>
        <v>10890</v>
      </c>
      <c r="CU12" s="17"/>
      <c r="CV12" s="15">
        <f t="shared" si="32"/>
        <v>1650</v>
      </c>
    </row>
    <row r="13" spans="1:101" ht="23.4">
      <c r="A13" s="6">
        <v>7</v>
      </c>
      <c r="B13" s="57" t="s">
        <v>59</v>
      </c>
      <c r="C13" s="38">
        <v>500</v>
      </c>
      <c r="D13" s="33">
        <v>6.6</v>
      </c>
      <c r="E13" s="39">
        <f t="shared" si="0"/>
        <v>3300</v>
      </c>
      <c r="F13" s="38">
        <v>550</v>
      </c>
      <c r="G13" s="33">
        <v>6.6</v>
      </c>
      <c r="H13" s="39">
        <f t="shared" si="1"/>
        <v>3630</v>
      </c>
      <c r="I13" s="38">
        <v>550</v>
      </c>
      <c r="J13" s="33">
        <v>6.6</v>
      </c>
      <c r="K13" s="39">
        <f t="shared" si="2"/>
        <v>3630</v>
      </c>
      <c r="L13" s="38"/>
      <c r="M13" s="33"/>
      <c r="N13" s="39">
        <f t="shared" si="3"/>
        <v>0</v>
      </c>
      <c r="O13" s="38"/>
      <c r="P13" s="33"/>
      <c r="Q13" s="39">
        <f t="shared" si="4"/>
        <v>0</v>
      </c>
      <c r="R13" s="38"/>
      <c r="S13" s="33"/>
      <c r="T13" s="39">
        <f t="shared" si="5"/>
        <v>0</v>
      </c>
      <c r="U13" s="38"/>
      <c r="V13" s="33"/>
      <c r="W13" s="39">
        <f t="shared" si="6"/>
        <v>0</v>
      </c>
      <c r="X13" s="38"/>
      <c r="Y13" s="33"/>
      <c r="Z13" s="39">
        <f t="shared" si="7"/>
        <v>0</v>
      </c>
      <c r="AA13" s="38"/>
      <c r="AB13" s="33"/>
      <c r="AC13" s="39">
        <f t="shared" si="8"/>
        <v>0</v>
      </c>
      <c r="AD13" s="38"/>
      <c r="AE13" s="33"/>
      <c r="AF13" s="39">
        <f t="shared" si="9"/>
        <v>0</v>
      </c>
      <c r="AG13" s="38"/>
      <c r="AH13" s="33"/>
      <c r="AI13" s="39">
        <f t="shared" si="10"/>
        <v>0</v>
      </c>
      <c r="AJ13" s="38"/>
      <c r="AK13" s="33"/>
      <c r="AL13" s="39">
        <f t="shared" si="11"/>
        <v>0</v>
      </c>
      <c r="AM13" s="38"/>
      <c r="AN13" s="33"/>
      <c r="AO13" s="39">
        <f t="shared" si="12"/>
        <v>0</v>
      </c>
      <c r="AP13" s="38"/>
      <c r="AQ13" s="33"/>
      <c r="AR13" s="39">
        <f t="shared" si="13"/>
        <v>0</v>
      </c>
      <c r="AS13" s="38"/>
      <c r="AT13" s="33"/>
      <c r="AU13" s="39">
        <f t="shared" si="14"/>
        <v>0</v>
      </c>
      <c r="AV13" s="38"/>
      <c r="AW13" s="33"/>
      <c r="AX13" s="39">
        <f t="shared" si="15"/>
        <v>0</v>
      </c>
      <c r="AY13" s="38"/>
      <c r="AZ13" s="33"/>
      <c r="BA13" s="39">
        <f t="shared" si="16"/>
        <v>0</v>
      </c>
      <c r="BB13" s="38"/>
      <c r="BC13" s="33"/>
      <c r="BD13" s="39">
        <f t="shared" si="17"/>
        <v>0</v>
      </c>
      <c r="BE13" s="38"/>
      <c r="BF13" s="33"/>
      <c r="BG13" s="39">
        <f t="shared" si="18"/>
        <v>0</v>
      </c>
      <c r="BH13" s="38"/>
      <c r="BI13" s="33"/>
      <c r="BJ13" s="39">
        <f t="shared" si="19"/>
        <v>0</v>
      </c>
      <c r="BK13" s="38"/>
      <c r="BL13" s="33"/>
      <c r="BM13" s="39">
        <f t="shared" si="20"/>
        <v>0</v>
      </c>
      <c r="BN13" s="38"/>
      <c r="BO13" s="33"/>
      <c r="BP13" s="39">
        <f t="shared" si="21"/>
        <v>0</v>
      </c>
      <c r="BQ13" s="38"/>
      <c r="BR13" s="33"/>
      <c r="BS13" s="39">
        <f t="shared" si="22"/>
        <v>0</v>
      </c>
      <c r="BT13" s="38"/>
      <c r="BU13" s="33"/>
      <c r="BV13" s="39">
        <f t="shared" si="23"/>
        <v>0</v>
      </c>
      <c r="BW13" s="38"/>
      <c r="BX13" s="33"/>
      <c r="BY13" s="39">
        <f t="shared" si="24"/>
        <v>0</v>
      </c>
      <c r="BZ13" s="38"/>
      <c r="CA13" s="33"/>
      <c r="CB13" s="39">
        <f t="shared" si="25"/>
        <v>0</v>
      </c>
      <c r="CC13" s="38"/>
      <c r="CD13" s="33"/>
      <c r="CE13" s="39">
        <f t="shared" si="26"/>
        <v>0</v>
      </c>
      <c r="CF13" s="38"/>
      <c r="CG13" s="33"/>
      <c r="CH13" s="39">
        <f t="shared" si="27"/>
        <v>0</v>
      </c>
      <c r="CI13" s="38"/>
      <c r="CJ13" s="33"/>
      <c r="CK13" s="39">
        <f t="shared" si="28"/>
        <v>0</v>
      </c>
      <c r="CL13" s="38"/>
      <c r="CM13" s="33"/>
      <c r="CN13" s="39">
        <f t="shared" si="29"/>
        <v>0</v>
      </c>
      <c r="CO13" s="38"/>
      <c r="CP13" s="33"/>
      <c r="CQ13" s="39">
        <f t="shared" si="30"/>
        <v>0</v>
      </c>
      <c r="CR13" s="29">
        <f t="shared" si="31"/>
        <v>1600</v>
      </c>
      <c r="CS13" s="69">
        <v>6.6</v>
      </c>
      <c r="CT13" s="29">
        <f t="shared" si="31"/>
        <v>10560</v>
      </c>
      <c r="CU13" s="17"/>
      <c r="CV13" s="15">
        <f t="shared" si="32"/>
        <v>1600</v>
      </c>
    </row>
    <row r="14" spans="1:101" ht="23.4">
      <c r="A14" s="6">
        <v>8</v>
      </c>
      <c r="B14" s="57" t="s">
        <v>32</v>
      </c>
      <c r="C14" s="38">
        <v>850</v>
      </c>
      <c r="D14" s="33">
        <v>6.6</v>
      </c>
      <c r="E14" s="39">
        <f t="shared" si="0"/>
        <v>5610</v>
      </c>
      <c r="F14" s="38">
        <v>900</v>
      </c>
      <c r="G14" s="33">
        <v>6.6</v>
      </c>
      <c r="H14" s="39">
        <f t="shared" si="1"/>
        <v>5940</v>
      </c>
      <c r="I14" s="38">
        <v>1000</v>
      </c>
      <c r="J14" s="33">
        <v>6.6</v>
      </c>
      <c r="K14" s="39">
        <f t="shared" si="2"/>
        <v>6600</v>
      </c>
      <c r="L14" s="38"/>
      <c r="M14" s="33"/>
      <c r="N14" s="39">
        <f t="shared" si="3"/>
        <v>0</v>
      </c>
      <c r="O14" s="38"/>
      <c r="P14" s="33"/>
      <c r="Q14" s="39">
        <f t="shared" si="4"/>
        <v>0</v>
      </c>
      <c r="R14" s="38"/>
      <c r="S14" s="33"/>
      <c r="T14" s="39">
        <f t="shared" si="5"/>
        <v>0</v>
      </c>
      <c r="U14" s="38"/>
      <c r="V14" s="33"/>
      <c r="W14" s="39">
        <f t="shared" si="6"/>
        <v>0</v>
      </c>
      <c r="X14" s="38"/>
      <c r="Y14" s="33"/>
      <c r="Z14" s="39">
        <f t="shared" si="7"/>
        <v>0</v>
      </c>
      <c r="AA14" s="38"/>
      <c r="AB14" s="33"/>
      <c r="AC14" s="39">
        <f t="shared" si="8"/>
        <v>0</v>
      </c>
      <c r="AD14" s="38"/>
      <c r="AE14" s="33"/>
      <c r="AF14" s="39">
        <f t="shared" si="9"/>
        <v>0</v>
      </c>
      <c r="AG14" s="38"/>
      <c r="AH14" s="33"/>
      <c r="AI14" s="39">
        <f t="shared" si="10"/>
        <v>0</v>
      </c>
      <c r="AJ14" s="38"/>
      <c r="AK14" s="33"/>
      <c r="AL14" s="39">
        <f t="shared" si="11"/>
        <v>0</v>
      </c>
      <c r="AM14" s="38"/>
      <c r="AN14" s="33"/>
      <c r="AO14" s="39">
        <f t="shared" si="12"/>
        <v>0</v>
      </c>
      <c r="AP14" s="38"/>
      <c r="AQ14" s="33"/>
      <c r="AR14" s="39">
        <f t="shared" si="13"/>
        <v>0</v>
      </c>
      <c r="AS14" s="38"/>
      <c r="AT14" s="33"/>
      <c r="AU14" s="39">
        <f t="shared" si="14"/>
        <v>0</v>
      </c>
      <c r="AV14" s="38"/>
      <c r="AW14" s="33"/>
      <c r="AX14" s="39">
        <f t="shared" si="15"/>
        <v>0</v>
      </c>
      <c r="AY14" s="38"/>
      <c r="AZ14" s="33"/>
      <c r="BA14" s="39">
        <f t="shared" si="16"/>
        <v>0</v>
      </c>
      <c r="BB14" s="38"/>
      <c r="BC14" s="33"/>
      <c r="BD14" s="39">
        <f t="shared" si="17"/>
        <v>0</v>
      </c>
      <c r="BE14" s="38"/>
      <c r="BF14" s="33"/>
      <c r="BG14" s="39">
        <f t="shared" si="18"/>
        <v>0</v>
      </c>
      <c r="BH14" s="38"/>
      <c r="BI14" s="33"/>
      <c r="BJ14" s="39">
        <f t="shared" si="19"/>
        <v>0</v>
      </c>
      <c r="BK14" s="38"/>
      <c r="BL14" s="33"/>
      <c r="BM14" s="39">
        <f t="shared" si="20"/>
        <v>0</v>
      </c>
      <c r="BN14" s="38"/>
      <c r="BO14" s="33"/>
      <c r="BP14" s="39">
        <f t="shared" si="21"/>
        <v>0</v>
      </c>
      <c r="BQ14" s="38"/>
      <c r="BR14" s="33"/>
      <c r="BS14" s="39">
        <f t="shared" si="22"/>
        <v>0</v>
      </c>
      <c r="BT14" s="38"/>
      <c r="BU14" s="33"/>
      <c r="BV14" s="39">
        <f t="shared" si="23"/>
        <v>0</v>
      </c>
      <c r="BW14" s="38"/>
      <c r="BX14" s="33"/>
      <c r="BY14" s="39">
        <f t="shared" si="24"/>
        <v>0</v>
      </c>
      <c r="BZ14" s="38"/>
      <c r="CA14" s="33"/>
      <c r="CB14" s="39">
        <f t="shared" si="25"/>
        <v>0</v>
      </c>
      <c r="CC14" s="38"/>
      <c r="CD14" s="33"/>
      <c r="CE14" s="39">
        <f t="shared" si="26"/>
        <v>0</v>
      </c>
      <c r="CF14" s="38"/>
      <c r="CG14" s="33"/>
      <c r="CH14" s="39">
        <f t="shared" si="27"/>
        <v>0</v>
      </c>
      <c r="CI14" s="38"/>
      <c r="CJ14" s="33"/>
      <c r="CK14" s="39">
        <f t="shared" si="28"/>
        <v>0</v>
      </c>
      <c r="CL14" s="38"/>
      <c r="CM14" s="33"/>
      <c r="CN14" s="39">
        <f t="shared" si="29"/>
        <v>0</v>
      </c>
      <c r="CO14" s="38"/>
      <c r="CP14" s="33"/>
      <c r="CQ14" s="39">
        <f t="shared" si="30"/>
        <v>0</v>
      </c>
      <c r="CR14" s="29">
        <f t="shared" si="31"/>
        <v>2750</v>
      </c>
      <c r="CS14" s="69">
        <v>6.6</v>
      </c>
      <c r="CT14" s="29">
        <f t="shared" si="31"/>
        <v>18150</v>
      </c>
      <c r="CU14" s="17"/>
      <c r="CV14" s="15">
        <f t="shared" si="32"/>
        <v>2750</v>
      </c>
    </row>
    <row r="15" spans="1:101" ht="23.4">
      <c r="A15" s="6">
        <v>9</v>
      </c>
      <c r="B15" s="57" t="s">
        <v>33</v>
      </c>
      <c r="C15" s="38">
        <v>400</v>
      </c>
      <c r="D15" s="33">
        <v>6.6</v>
      </c>
      <c r="E15" s="39">
        <f t="shared" si="0"/>
        <v>2640</v>
      </c>
      <c r="F15" s="38">
        <v>400</v>
      </c>
      <c r="G15" s="33">
        <v>6.6</v>
      </c>
      <c r="H15" s="39">
        <f t="shared" si="1"/>
        <v>2640</v>
      </c>
      <c r="I15" s="38">
        <v>400</v>
      </c>
      <c r="J15" s="33">
        <v>6.6</v>
      </c>
      <c r="K15" s="39">
        <f t="shared" si="2"/>
        <v>2640</v>
      </c>
      <c r="L15" s="38"/>
      <c r="M15" s="33"/>
      <c r="N15" s="39">
        <f t="shared" si="3"/>
        <v>0</v>
      </c>
      <c r="O15" s="38"/>
      <c r="P15" s="33"/>
      <c r="Q15" s="39">
        <f t="shared" si="4"/>
        <v>0</v>
      </c>
      <c r="R15" s="38"/>
      <c r="S15" s="33"/>
      <c r="T15" s="39">
        <f t="shared" si="5"/>
        <v>0</v>
      </c>
      <c r="U15" s="38"/>
      <c r="V15" s="33"/>
      <c r="W15" s="39">
        <f t="shared" si="6"/>
        <v>0</v>
      </c>
      <c r="X15" s="38"/>
      <c r="Y15" s="33"/>
      <c r="Z15" s="39">
        <f t="shared" si="7"/>
        <v>0</v>
      </c>
      <c r="AA15" s="38"/>
      <c r="AB15" s="33"/>
      <c r="AC15" s="39">
        <f t="shared" si="8"/>
        <v>0</v>
      </c>
      <c r="AD15" s="38"/>
      <c r="AE15" s="33"/>
      <c r="AF15" s="39">
        <f t="shared" si="9"/>
        <v>0</v>
      </c>
      <c r="AG15" s="38"/>
      <c r="AH15" s="33"/>
      <c r="AI15" s="39">
        <f t="shared" si="10"/>
        <v>0</v>
      </c>
      <c r="AJ15" s="38"/>
      <c r="AK15" s="33"/>
      <c r="AL15" s="39">
        <f t="shared" si="11"/>
        <v>0</v>
      </c>
      <c r="AM15" s="38"/>
      <c r="AN15" s="33"/>
      <c r="AO15" s="39">
        <f t="shared" si="12"/>
        <v>0</v>
      </c>
      <c r="AP15" s="38"/>
      <c r="AQ15" s="33"/>
      <c r="AR15" s="39">
        <f t="shared" si="13"/>
        <v>0</v>
      </c>
      <c r="AS15" s="38"/>
      <c r="AT15" s="33"/>
      <c r="AU15" s="39">
        <f t="shared" si="14"/>
        <v>0</v>
      </c>
      <c r="AV15" s="38"/>
      <c r="AW15" s="33"/>
      <c r="AX15" s="39">
        <f t="shared" si="15"/>
        <v>0</v>
      </c>
      <c r="AY15" s="38"/>
      <c r="AZ15" s="33"/>
      <c r="BA15" s="39">
        <f t="shared" si="16"/>
        <v>0</v>
      </c>
      <c r="BB15" s="38"/>
      <c r="BC15" s="33"/>
      <c r="BD15" s="39">
        <f t="shared" si="17"/>
        <v>0</v>
      </c>
      <c r="BE15" s="38"/>
      <c r="BF15" s="33"/>
      <c r="BG15" s="39">
        <f t="shared" si="18"/>
        <v>0</v>
      </c>
      <c r="BH15" s="38"/>
      <c r="BI15" s="33"/>
      <c r="BJ15" s="39">
        <f t="shared" si="19"/>
        <v>0</v>
      </c>
      <c r="BK15" s="38"/>
      <c r="BL15" s="33"/>
      <c r="BM15" s="39">
        <f t="shared" si="20"/>
        <v>0</v>
      </c>
      <c r="BN15" s="38"/>
      <c r="BO15" s="33"/>
      <c r="BP15" s="39">
        <f t="shared" si="21"/>
        <v>0</v>
      </c>
      <c r="BQ15" s="38"/>
      <c r="BR15" s="33"/>
      <c r="BS15" s="39">
        <f t="shared" si="22"/>
        <v>0</v>
      </c>
      <c r="BT15" s="38"/>
      <c r="BU15" s="33"/>
      <c r="BV15" s="39">
        <f t="shared" si="23"/>
        <v>0</v>
      </c>
      <c r="BW15" s="38"/>
      <c r="BX15" s="33"/>
      <c r="BY15" s="39">
        <f t="shared" si="24"/>
        <v>0</v>
      </c>
      <c r="BZ15" s="38"/>
      <c r="CA15" s="33"/>
      <c r="CB15" s="39">
        <f t="shared" si="25"/>
        <v>0</v>
      </c>
      <c r="CC15" s="38"/>
      <c r="CD15" s="33"/>
      <c r="CE15" s="39">
        <f t="shared" si="26"/>
        <v>0</v>
      </c>
      <c r="CF15" s="38"/>
      <c r="CG15" s="33"/>
      <c r="CH15" s="39">
        <f t="shared" si="27"/>
        <v>0</v>
      </c>
      <c r="CI15" s="38"/>
      <c r="CJ15" s="33"/>
      <c r="CK15" s="39">
        <f t="shared" si="28"/>
        <v>0</v>
      </c>
      <c r="CL15" s="38"/>
      <c r="CM15" s="33"/>
      <c r="CN15" s="39">
        <f t="shared" si="29"/>
        <v>0</v>
      </c>
      <c r="CO15" s="38"/>
      <c r="CP15" s="33"/>
      <c r="CQ15" s="39">
        <f t="shared" si="30"/>
        <v>0</v>
      </c>
      <c r="CR15" s="29">
        <f t="shared" si="31"/>
        <v>1200</v>
      </c>
      <c r="CS15" s="69">
        <v>6.6</v>
      </c>
      <c r="CT15" s="29">
        <f t="shared" si="31"/>
        <v>7920</v>
      </c>
      <c r="CU15" s="17"/>
      <c r="CV15" s="15">
        <f t="shared" si="32"/>
        <v>1200</v>
      </c>
    </row>
    <row r="16" spans="1:101" ht="23.4">
      <c r="A16" s="6">
        <v>10</v>
      </c>
      <c r="B16" s="57" t="s">
        <v>34</v>
      </c>
      <c r="C16" s="38">
        <v>400</v>
      </c>
      <c r="D16" s="33">
        <v>6.6</v>
      </c>
      <c r="E16" s="39">
        <f t="shared" si="0"/>
        <v>2640</v>
      </c>
      <c r="F16" s="38">
        <v>400</v>
      </c>
      <c r="G16" s="33">
        <v>6.6</v>
      </c>
      <c r="H16" s="39">
        <f t="shared" si="1"/>
        <v>2640</v>
      </c>
      <c r="I16" s="38">
        <v>440</v>
      </c>
      <c r="J16" s="33">
        <v>6.6</v>
      </c>
      <c r="K16" s="39">
        <f t="shared" si="2"/>
        <v>2904</v>
      </c>
      <c r="L16" s="38"/>
      <c r="M16" s="33"/>
      <c r="N16" s="39">
        <f t="shared" si="3"/>
        <v>0</v>
      </c>
      <c r="O16" s="38"/>
      <c r="P16" s="33"/>
      <c r="Q16" s="39">
        <f t="shared" si="4"/>
        <v>0</v>
      </c>
      <c r="R16" s="38"/>
      <c r="S16" s="33"/>
      <c r="T16" s="39">
        <f t="shared" si="5"/>
        <v>0</v>
      </c>
      <c r="U16" s="38"/>
      <c r="V16" s="33"/>
      <c r="W16" s="39">
        <f t="shared" si="6"/>
        <v>0</v>
      </c>
      <c r="X16" s="38"/>
      <c r="Y16" s="33"/>
      <c r="Z16" s="39">
        <f t="shared" si="7"/>
        <v>0</v>
      </c>
      <c r="AA16" s="38"/>
      <c r="AB16" s="33"/>
      <c r="AC16" s="39">
        <f t="shared" si="8"/>
        <v>0</v>
      </c>
      <c r="AD16" s="38"/>
      <c r="AE16" s="33"/>
      <c r="AF16" s="39">
        <f t="shared" si="9"/>
        <v>0</v>
      </c>
      <c r="AG16" s="38"/>
      <c r="AH16" s="33"/>
      <c r="AI16" s="39">
        <f t="shared" si="10"/>
        <v>0</v>
      </c>
      <c r="AJ16" s="38"/>
      <c r="AK16" s="33"/>
      <c r="AL16" s="39">
        <f t="shared" si="11"/>
        <v>0</v>
      </c>
      <c r="AM16" s="38"/>
      <c r="AN16" s="33"/>
      <c r="AO16" s="39">
        <f t="shared" si="12"/>
        <v>0</v>
      </c>
      <c r="AP16" s="38"/>
      <c r="AQ16" s="33"/>
      <c r="AR16" s="39">
        <f t="shared" si="13"/>
        <v>0</v>
      </c>
      <c r="AS16" s="38"/>
      <c r="AT16" s="33"/>
      <c r="AU16" s="39">
        <f t="shared" si="14"/>
        <v>0</v>
      </c>
      <c r="AV16" s="38"/>
      <c r="AW16" s="33"/>
      <c r="AX16" s="39">
        <f t="shared" si="15"/>
        <v>0</v>
      </c>
      <c r="AY16" s="38"/>
      <c r="AZ16" s="33"/>
      <c r="BA16" s="39">
        <f t="shared" si="16"/>
        <v>0</v>
      </c>
      <c r="BB16" s="38"/>
      <c r="BC16" s="33"/>
      <c r="BD16" s="39">
        <f t="shared" si="17"/>
        <v>0</v>
      </c>
      <c r="BE16" s="38"/>
      <c r="BF16" s="33"/>
      <c r="BG16" s="39">
        <f t="shared" si="18"/>
        <v>0</v>
      </c>
      <c r="BH16" s="38"/>
      <c r="BI16" s="33"/>
      <c r="BJ16" s="39">
        <f t="shared" si="19"/>
        <v>0</v>
      </c>
      <c r="BK16" s="38"/>
      <c r="BL16" s="33"/>
      <c r="BM16" s="39">
        <f t="shared" si="20"/>
        <v>0</v>
      </c>
      <c r="BN16" s="38"/>
      <c r="BO16" s="33"/>
      <c r="BP16" s="39">
        <f t="shared" si="21"/>
        <v>0</v>
      </c>
      <c r="BQ16" s="38"/>
      <c r="BR16" s="33"/>
      <c r="BS16" s="39">
        <f t="shared" si="22"/>
        <v>0</v>
      </c>
      <c r="BT16" s="38"/>
      <c r="BU16" s="33"/>
      <c r="BV16" s="39">
        <f t="shared" si="23"/>
        <v>0</v>
      </c>
      <c r="BW16" s="38"/>
      <c r="BX16" s="33"/>
      <c r="BY16" s="39">
        <f t="shared" si="24"/>
        <v>0</v>
      </c>
      <c r="BZ16" s="38"/>
      <c r="CA16" s="33"/>
      <c r="CB16" s="39">
        <f t="shared" si="25"/>
        <v>0</v>
      </c>
      <c r="CC16" s="38"/>
      <c r="CD16" s="33"/>
      <c r="CE16" s="39">
        <f t="shared" si="26"/>
        <v>0</v>
      </c>
      <c r="CF16" s="38"/>
      <c r="CG16" s="33"/>
      <c r="CH16" s="39">
        <f t="shared" si="27"/>
        <v>0</v>
      </c>
      <c r="CI16" s="38"/>
      <c r="CJ16" s="33"/>
      <c r="CK16" s="39">
        <f t="shared" si="28"/>
        <v>0</v>
      </c>
      <c r="CL16" s="38"/>
      <c r="CM16" s="33"/>
      <c r="CN16" s="39">
        <f t="shared" si="29"/>
        <v>0</v>
      </c>
      <c r="CO16" s="38"/>
      <c r="CP16" s="33"/>
      <c r="CQ16" s="39">
        <f t="shared" si="30"/>
        <v>0</v>
      </c>
      <c r="CR16" s="29">
        <f t="shared" si="31"/>
        <v>1240</v>
      </c>
      <c r="CS16" s="69">
        <v>6.6</v>
      </c>
      <c r="CT16" s="29">
        <f t="shared" si="31"/>
        <v>8184</v>
      </c>
      <c r="CU16" s="17"/>
      <c r="CV16" s="15">
        <f t="shared" si="32"/>
        <v>1240</v>
      </c>
    </row>
    <row r="17" spans="1:100" ht="23.4">
      <c r="A17" s="6">
        <v>11</v>
      </c>
      <c r="B17" s="57" t="s">
        <v>35</v>
      </c>
      <c r="C17" s="38">
        <v>760</v>
      </c>
      <c r="D17" s="33">
        <v>6.6</v>
      </c>
      <c r="E17" s="39">
        <f t="shared" si="0"/>
        <v>5016</v>
      </c>
      <c r="F17" s="38">
        <v>720</v>
      </c>
      <c r="G17" s="33">
        <v>6.6</v>
      </c>
      <c r="H17" s="39">
        <f t="shared" si="1"/>
        <v>4752</v>
      </c>
      <c r="I17" s="38">
        <v>840</v>
      </c>
      <c r="J17" s="33">
        <v>6.6</v>
      </c>
      <c r="K17" s="39">
        <f t="shared" si="2"/>
        <v>5544</v>
      </c>
      <c r="L17" s="38"/>
      <c r="M17" s="33"/>
      <c r="N17" s="39">
        <f t="shared" si="3"/>
        <v>0</v>
      </c>
      <c r="O17" s="38"/>
      <c r="P17" s="33"/>
      <c r="Q17" s="39">
        <f t="shared" si="4"/>
        <v>0</v>
      </c>
      <c r="R17" s="38"/>
      <c r="S17" s="33"/>
      <c r="T17" s="39">
        <f t="shared" si="5"/>
        <v>0</v>
      </c>
      <c r="U17" s="38"/>
      <c r="V17" s="33"/>
      <c r="W17" s="39">
        <f t="shared" si="6"/>
        <v>0</v>
      </c>
      <c r="X17" s="38"/>
      <c r="Y17" s="33"/>
      <c r="Z17" s="39">
        <f t="shared" si="7"/>
        <v>0</v>
      </c>
      <c r="AA17" s="38"/>
      <c r="AB17" s="33"/>
      <c r="AC17" s="39">
        <f t="shared" si="8"/>
        <v>0</v>
      </c>
      <c r="AD17" s="38"/>
      <c r="AE17" s="33"/>
      <c r="AF17" s="39">
        <f t="shared" si="9"/>
        <v>0</v>
      </c>
      <c r="AG17" s="38"/>
      <c r="AH17" s="33"/>
      <c r="AI17" s="39">
        <f t="shared" si="10"/>
        <v>0</v>
      </c>
      <c r="AJ17" s="38"/>
      <c r="AK17" s="33"/>
      <c r="AL17" s="39">
        <f t="shared" si="11"/>
        <v>0</v>
      </c>
      <c r="AM17" s="38"/>
      <c r="AN17" s="33"/>
      <c r="AO17" s="39">
        <f t="shared" si="12"/>
        <v>0</v>
      </c>
      <c r="AP17" s="38"/>
      <c r="AQ17" s="33"/>
      <c r="AR17" s="39">
        <f t="shared" si="13"/>
        <v>0</v>
      </c>
      <c r="AS17" s="38"/>
      <c r="AT17" s="33"/>
      <c r="AU17" s="39">
        <f t="shared" si="14"/>
        <v>0</v>
      </c>
      <c r="AV17" s="38"/>
      <c r="AW17" s="33"/>
      <c r="AX17" s="39">
        <f t="shared" si="15"/>
        <v>0</v>
      </c>
      <c r="AY17" s="38"/>
      <c r="AZ17" s="33"/>
      <c r="BA17" s="39">
        <f t="shared" si="16"/>
        <v>0</v>
      </c>
      <c r="BB17" s="38"/>
      <c r="BC17" s="33"/>
      <c r="BD17" s="39">
        <f t="shared" si="17"/>
        <v>0</v>
      </c>
      <c r="BE17" s="38"/>
      <c r="BF17" s="33"/>
      <c r="BG17" s="39">
        <f t="shared" si="18"/>
        <v>0</v>
      </c>
      <c r="BH17" s="38"/>
      <c r="BI17" s="33"/>
      <c r="BJ17" s="39">
        <f t="shared" si="19"/>
        <v>0</v>
      </c>
      <c r="BK17" s="38"/>
      <c r="BL17" s="33"/>
      <c r="BM17" s="39">
        <f t="shared" si="20"/>
        <v>0</v>
      </c>
      <c r="BN17" s="38"/>
      <c r="BO17" s="33"/>
      <c r="BP17" s="39">
        <f t="shared" si="21"/>
        <v>0</v>
      </c>
      <c r="BQ17" s="38"/>
      <c r="BR17" s="33"/>
      <c r="BS17" s="39">
        <f t="shared" si="22"/>
        <v>0</v>
      </c>
      <c r="BT17" s="38"/>
      <c r="BU17" s="33"/>
      <c r="BV17" s="39">
        <f t="shared" si="23"/>
        <v>0</v>
      </c>
      <c r="BW17" s="38"/>
      <c r="BX17" s="33"/>
      <c r="BY17" s="39">
        <f t="shared" si="24"/>
        <v>0</v>
      </c>
      <c r="BZ17" s="38"/>
      <c r="CA17" s="33"/>
      <c r="CB17" s="39">
        <f t="shared" si="25"/>
        <v>0</v>
      </c>
      <c r="CC17" s="38"/>
      <c r="CD17" s="33"/>
      <c r="CE17" s="39">
        <f t="shared" si="26"/>
        <v>0</v>
      </c>
      <c r="CF17" s="38"/>
      <c r="CG17" s="33"/>
      <c r="CH17" s="39">
        <f t="shared" si="27"/>
        <v>0</v>
      </c>
      <c r="CI17" s="38"/>
      <c r="CJ17" s="33"/>
      <c r="CK17" s="39">
        <f t="shared" si="28"/>
        <v>0</v>
      </c>
      <c r="CL17" s="38"/>
      <c r="CM17" s="33"/>
      <c r="CN17" s="39">
        <f t="shared" si="29"/>
        <v>0</v>
      </c>
      <c r="CO17" s="38"/>
      <c r="CP17" s="33"/>
      <c r="CQ17" s="39">
        <f t="shared" si="30"/>
        <v>0</v>
      </c>
      <c r="CR17" s="29">
        <f t="shared" si="31"/>
        <v>2320</v>
      </c>
      <c r="CS17" s="69">
        <v>6.6</v>
      </c>
      <c r="CT17" s="29">
        <f t="shared" si="31"/>
        <v>15312</v>
      </c>
      <c r="CU17" s="17"/>
      <c r="CV17" s="15">
        <f t="shared" si="32"/>
        <v>2320</v>
      </c>
    </row>
    <row r="18" spans="1:100" ht="23.4">
      <c r="A18" s="6">
        <v>12</v>
      </c>
      <c r="B18" s="57" t="s">
        <v>60</v>
      </c>
      <c r="C18" s="38">
        <v>400</v>
      </c>
      <c r="D18" s="33">
        <v>6.6</v>
      </c>
      <c r="E18" s="39">
        <f t="shared" si="0"/>
        <v>2640</v>
      </c>
      <c r="F18" s="38">
        <v>350</v>
      </c>
      <c r="G18" s="33">
        <v>6.6</v>
      </c>
      <c r="H18" s="39">
        <f t="shared" si="1"/>
        <v>2310</v>
      </c>
      <c r="I18" s="38">
        <v>400</v>
      </c>
      <c r="J18" s="33">
        <v>6.6</v>
      </c>
      <c r="K18" s="39">
        <f t="shared" si="2"/>
        <v>2640</v>
      </c>
      <c r="L18" s="38"/>
      <c r="M18" s="33"/>
      <c r="N18" s="39">
        <f t="shared" si="3"/>
        <v>0</v>
      </c>
      <c r="O18" s="38"/>
      <c r="P18" s="33"/>
      <c r="Q18" s="39">
        <f t="shared" si="4"/>
        <v>0</v>
      </c>
      <c r="R18" s="38"/>
      <c r="S18" s="33"/>
      <c r="T18" s="39">
        <f t="shared" si="5"/>
        <v>0</v>
      </c>
      <c r="U18" s="38"/>
      <c r="V18" s="33"/>
      <c r="W18" s="39">
        <f t="shared" si="6"/>
        <v>0</v>
      </c>
      <c r="X18" s="38"/>
      <c r="Y18" s="33"/>
      <c r="Z18" s="39">
        <f t="shared" si="7"/>
        <v>0</v>
      </c>
      <c r="AA18" s="38"/>
      <c r="AB18" s="33"/>
      <c r="AC18" s="39">
        <f t="shared" si="8"/>
        <v>0</v>
      </c>
      <c r="AD18" s="38"/>
      <c r="AE18" s="33"/>
      <c r="AF18" s="39">
        <f t="shared" si="9"/>
        <v>0</v>
      </c>
      <c r="AG18" s="38"/>
      <c r="AH18" s="33"/>
      <c r="AI18" s="39">
        <f t="shared" si="10"/>
        <v>0</v>
      </c>
      <c r="AJ18" s="38"/>
      <c r="AK18" s="33"/>
      <c r="AL18" s="39">
        <f t="shared" si="11"/>
        <v>0</v>
      </c>
      <c r="AM18" s="38"/>
      <c r="AN18" s="33"/>
      <c r="AO18" s="39">
        <f t="shared" si="12"/>
        <v>0</v>
      </c>
      <c r="AP18" s="38"/>
      <c r="AQ18" s="33"/>
      <c r="AR18" s="39">
        <f t="shared" si="13"/>
        <v>0</v>
      </c>
      <c r="AS18" s="38"/>
      <c r="AT18" s="33"/>
      <c r="AU18" s="39">
        <f t="shared" si="14"/>
        <v>0</v>
      </c>
      <c r="AV18" s="38"/>
      <c r="AW18" s="33"/>
      <c r="AX18" s="39">
        <f t="shared" si="15"/>
        <v>0</v>
      </c>
      <c r="AY18" s="38"/>
      <c r="AZ18" s="33"/>
      <c r="BA18" s="39">
        <f t="shared" si="16"/>
        <v>0</v>
      </c>
      <c r="BB18" s="38"/>
      <c r="BC18" s="33"/>
      <c r="BD18" s="39">
        <f t="shared" si="17"/>
        <v>0</v>
      </c>
      <c r="BE18" s="38"/>
      <c r="BF18" s="33"/>
      <c r="BG18" s="39">
        <f t="shared" si="18"/>
        <v>0</v>
      </c>
      <c r="BH18" s="38"/>
      <c r="BI18" s="33"/>
      <c r="BJ18" s="39">
        <f t="shared" si="19"/>
        <v>0</v>
      </c>
      <c r="BK18" s="38"/>
      <c r="BL18" s="33"/>
      <c r="BM18" s="39">
        <f t="shared" si="20"/>
        <v>0</v>
      </c>
      <c r="BN18" s="38"/>
      <c r="BO18" s="33"/>
      <c r="BP18" s="39">
        <f t="shared" si="21"/>
        <v>0</v>
      </c>
      <c r="BQ18" s="38"/>
      <c r="BR18" s="33"/>
      <c r="BS18" s="39">
        <f t="shared" si="22"/>
        <v>0</v>
      </c>
      <c r="BT18" s="38"/>
      <c r="BU18" s="33"/>
      <c r="BV18" s="39">
        <f t="shared" si="23"/>
        <v>0</v>
      </c>
      <c r="BW18" s="38"/>
      <c r="BX18" s="33"/>
      <c r="BY18" s="39">
        <f t="shared" si="24"/>
        <v>0</v>
      </c>
      <c r="BZ18" s="38"/>
      <c r="CA18" s="33"/>
      <c r="CB18" s="39">
        <f t="shared" si="25"/>
        <v>0</v>
      </c>
      <c r="CC18" s="38"/>
      <c r="CD18" s="33"/>
      <c r="CE18" s="39">
        <f t="shared" si="26"/>
        <v>0</v>
      </c>
      <c r="CF18" s="38"/>
      <c r="CG18" s="33"/>
      <c r="CH18" s="39">
        <f t="shared" si="27"/>
        <v>0</v>
      </c>
      <c r="CI18" s="38"/>
      <c r="CJ18" s="33"/>
      <c r="CK18" s="39">
        <f t="shared" si="28"/>
        <v>0</v>
      </c>
      <c r="CL18" s="38"/>
      <c r="CM18" s="33"/>
      <c r="CN18" s="39">
        <f t="shared" si="29"/>
        <v>0</v>
      </c>
      <c r="CO18" s="38"/>
      <c r="CP18" s="33"/>
      <c r="CQ18" s="39">
        <f t="shared" si="30"/>
        <v>0</v>
      </c>
      <c r="CR18" s="29">
        <f t="shared" si="31"/>
        <v>1150</v>
      </c>
      <c r="CS18" s="69">
        <v>6.6</v>
      </c>
      <c r="CT18" s="29">
        <f t="shared" si="31"/>
        <v>7590</v>
      </c>
      <c r="CU18" s="17"/>
      <c r="CV18" s="15">
        <f t="shared" si="32"/>
        <v>1150</v>
      </c>
    </row>
    <row r="19" spans="1:100" ht="23.4">
      <c r="A19" s="6">
        <v>13</v>
      </c>
      <c r="B19" s="57" t="s">
        <v>61</v>
      </c>
      <c r="C19" s="38">
        <v>350</v>
      </c>
      <c r="D19" s="33">
        <v>8.25</v>
      </c>
      <c r="E19" s="39">
        <f t="shared" si="0"/>
        <v>2887.5</v>
      </c>
      <c r="F19" s="38">
        <v>550</v>
      </c>
      <c r="G19" s="33">
        <v>8.25</v>
      </c>
      <c r="H19" s="39">
        <f t="shared" si="1"/>
        <v>4537.5</v>
      </c>
      <c r="I19" s="38">
        <v>450</v>
      </c>
      <c r="J19" s="33">
        <v>8.25</v>
      </c>
      <c r="K19" s="39">
        <f t="shared" si="2"/>
        <v>3712.5</v>
      </c>
      <c r="L19" s="38"/>
      <c r="M19" s="33"/>
      <c r="N19" s="39">
        <f t="shared" si="3"/>
        <v>0</v>
      </c>
      <c r="O19" s="38"/>
      <c r="P19" s="33"/>
      <c r="Q19" s="39">
        <f t="shared" si="4"/>
        <v>0</v>
      </c>
      <c r="R19" s="38"/>
      <c r="S19" s="33"/>
      <c r="T19" s="39">
        <f t="shared" si="5"/>
        <v>0</v>
      </c>
      <c r="U19" s="38"/>
      <c r="V19" s="33"/>
      <c r="W19" s="39">
        <f t="shared" si="6"/>
        <v>0</v>
      </c>
      <c r="X19" s="38"/>
      <c r="Y19" s="33"/>
      <c r="Z19" s="39">
        <f t="shared" si="7"/>
        <v>0</v>
      </c>
      <c r="AA19" s="38"/>
      <c r="AB19" s="33"/>
      <c r="AC19" s="39">
        <f t="shared" si="8"/>
        <v>0</v>
      </c>
      <c r="AD19" s="38"/>
      <c r="AE19" s="33"/>
      <c r="AF19" s="39">
        <f t="shared" si="9"/>
        <v>0</v>
      </c>
      <c r="AG19" s="38"/>
      <c r="AH19" s="33"/>
      <c r="AI19" s="39">
        <f t="shared" si="10"/>
        <v>0</v>
      </c>
      <c r="AJ19" s="38"/>
      <c r="AK19" s="33"/>
      <c r="AL19" s="39">
        <f t="shared" si="11"/>
        <v>0</v>
      </c>
      <c r="AM19" s="38"/>
      <c r="AN19" s="33"/>
      <c r="AO19" s="39">
        <f t="shared" si="12"/>
        <v>0</v>
      </c>
      <c r="AP19" s="38"/>
      <c r="AQ19" s="33"/>
      <c r="AR19" s="39">
        <f t="shared" si="13"/>
        <v>0</v>
      </c>
      <c r="AS19" s="38"/>
      <c r="AT19" s="33"/>
      <c r="AU19" s="39">
        <f t="shared" si="14"/>
        <v>0</v>
      </c>
      <c r="AV19" s="38"/>
      <c r="AW19" s="33"/>
      <c r="AX19" s="39">
        <f t="shared" si="15"/>
        <v>0</v>
      </c>
      <c r="AY19" s="38"/>
      <c r="AZ19" s="33"/>
      <c r="BA19" s="39">
        <f t="shared" si="16"/>
        <v>0</v>
      </c>
      <c r="BB19" s="38"/>
      <c r="BC19" s="33"/>
      <c r="BD19" s="39">
        <f t="shared" si="17"/>
        <v>0</v>
      </c>
      <c r="BE19" s="38"/>
      <c r="BF19" s="33"/>
      <c r="BG19" s="39">
        <f t="shared" si="18"/>
        <v>0</v>
      </c>
      <c r="BH19" s="38"/>
      <c r="BI19" s="33"/>
      <c r="BJ19" s="39">
        <f t="shared" si="19"/>
        <v>0</v>
      </c>
      <c r="BK19" s="38"/>
      <c r="BL19" s="33"/>
      <c r="BM19" s="39">
        <f t="shared" si="20"/>
        <v>0</v>
      </c>
      <c r="BN19" s="38"/>
      <c r="BO19" s="33"/>
      <c r="BP19" s="39">
        <f t="shared" si="21"/>
        <v>0</v>
      </c>
      <c r="BQ19" s="38"/>
      <c r="BR19" s="33"/>
      <c r="BS19" s="39">
        <f t="shared" si="22"/>
        <v>0</v>
      </c>
      <c r="BT19" s="38"/>
      <c r="BU19" s="33"/>
      <c r="BV19" s="39">
        <f t="shared" si="23"/>
        <v>0</v>
      </c>
      <c r="BW19" s="38"/>
      <c r="BX19" s="33"/>
      <c r="BY19" s="39">
        <f t="shared" si="24"/>
        <v>0</v>
      </c>
      <c r="BZ19" s="38"/>
      <c r="CA19" s="33"/>
      <c r="CB19" s="39">
        <f t="shared" si="25"/>
        <v>0</v>
      </c>
      <c r="CC19" s="38"/>
      <c r="CD19" s="33"/>
      <c r="CE19" s="39">
        <f t="shared" si="26"/>
        <v>0</v>
      </c>
      <c r="CF19" s="38"/>
      <c r="CG19" s="33"/>
      <c r="CH19" s="39">
        <f t="shared" si="27"/>
        <v>0</v>
      </c>
      <c r="CI19" s="38"/>
      <c r="CJ19" s="33"/>
      <c r="CK19" s="39">
        <f t="shared" si="28"/>
        <v>0</v>
      </c>
      <c r="CL19" s="38"/>
      <c r="CM19" s="33"/>
      <c r="CN19" s="39">
        <f t="shared" si="29"/>
        <v>0</v>
      </c>
      <c r="CO19" s="38"/>
      <c r="CP19" s="33"/>
      <c r="CQ19" s="39">
        <f t="shared" si="30"/>
        <v>0</v>
      </c>
      <c r="CR19" s="29">
        <f t="shared" si="31"/>
        <v>1350</v>
      </c>
      <c r="CS19" s="69">
        <v>8.25</v>
      </c>
      <c r="CT19" s="29">
        <f t="shared" si="31"/>
        <v>11137.5</v>
      </c>
      <c r="CU19" s="17"/>
      <c r="CV19" s="15">
        <f t="shared" si="32"/>
        <v>1350</v>
      </c>
    </row>
    <row r="20" spans="1:100" ht="23.4">
      <c r="A20" s="6">
        <v>14</v>
      </c>
      <c r="B20" s="57" t="s">
        <v>62</v>
      </c>
      <c r="C20" s="38">
        <v>2000</v>
      </c>
      <c r="D20" s="33">
        <v>8.25</v>
      </c>
      <c r="E20" s="39">
        <f t="shared" si="0"/>
        <v>16500</v>
      </c>
      <c r="F20" s="38">
        <v>1800</v>
      </c>
      <c r="G20" s="33">
        <v>8.25</v>
      </c>
      <c r="H20" s="39">
        <f t="shared" si="1"/>
        <v>14850</v>
      </c>
      <c r="I20" s="38">
        <v>1840</v>
      </c>
      <c r="J20" s="33">
        <v>8.25</v>
      </c>
      <c r="K20" s="39">
        <f t="shared" si="2"/>
        <v>15180</v>
      </c>
      <c r="L20" s="38"/>
      <c r="M20" s="33"/>
      <c r="N20" s="39">
        <f t="shared" si="3"/>
        <v>0</v>
      </c>
      <c r="O20" s="38"/>
      <c r="P20" s="33"/>
      <c r="Q20" s="39">
        <f t="shared" si="4"/>
        <v>0</v>
      </c>
      <c r="R20" s="38"/>
      <c r="S20" s="33"/>
      <c r="T20" s="39">
        <f t="shared" si="5"/>
        <v>0</v>
      </c>
      <c r="U20" s="38"/>
      <c r="V20" s="33"/>
      <c r="W20" s="39">
        <f t="shared" si="6"/>
        <v>0</v>
      </c>
      <c r="X20" s="38"/>
      <c r="Y20" s="33"/>
      <c r="Z20" s="39">
        <f t="shared" si="7"/>
        <v>0</v>
      </c>
      <c r="AA20" s="38"/>
      <c r="AB20" s="33"/>
      <c r="AC20" s="39">
        <f t="shared" si="8"/>
        <v>0</v>
      </c>
      <c r="AD20" s="38"/>
      <c r="AE20" s="33"/>
      <c r="AF20" s="39">
        <f t="shared" si="9"/>
        <v>0</v>
      </c>
      <c r="AG20" s="38"/>
      <c r="AH20" s="33"/>
      <c r="AI20" s="39">
        <f t="shared" si="10"/>
        <v>0</v>
      </c>
      <c r="AJ20" s="38"/>
      <c r="AK20" s="33"/>
      <c r="AL20" s="39">
        <f t="shared" si="11"/>
        <v>0</v>
      </c>
      <c r="AM20" s="38"/>
      <c r="AN20" s="33"/>
      <c r="AO20" s="39">
        <f t="shared" si="12"/>
        <v>0</v>
      </c>
      <c r="AP20" s="38"/>
      <c r="AQ20" s="33"/>
      <c r="AR20" s="39">
        <f t="shared" si="13"/>
        <v>0</v>
      </c>
      <c r="AS20" s="38"/>
      <c r="AT20" s="33"/>
      <c r="AU20" s="39">
        <f t="shared" si="14"/>
        <v>0</v>
      </c>
      <c r="AV20" s="38"/>
      <c r="AW20" s="33"/>
      <c r="AX20" s="39">
        <f t="shared" si="15"/>
        <v>0</v>
      </c>
      <c r="AY20" s="38"/>
      <c r="AZ20" s="33"/>
      <c r="BA20" s="39">
        <f t="shared" si="16"/>
        <v>0</v>
      </c>
      <c r="BB20" s="38"/>
      <c r="BC20" s="33"/>
      <c r="BD20" s="39">
        <f t="shared" si="17"/>
        <v>0</v>
      </c>
      <c r="BE20" s="38"/>
      <c r="BF20" s="33"/>
      <c r="BG20" s="39">
        <f t="shared" si="18"/>
        <v>0</v>
      </c>
      <c r="BH20" s="38"/>
      <c r="BI20" s="33"/>
      <c r="BJ20" s="39">
        <f t="shared" si="19"/>
        <v>0</v>
      </c>
      <c r="BK20" s="38"/>
      <c r="BL20" s="33"/>
      <c r="BM20" s="39">
        <f t="shared" si="20"/>
        <v>0</v>
      </c>
      <c r="BN20" s="38"/>
      <c r="BO20" s="33"/>
      <c r="BP20" s="39">
        <f t="shared" si="21"/>
        <v>0</v>
      </c>
      <c r="BQ20" s="38"/>
      <c r="BR20" s="33"/>
      <c r="BS20" s="39">
        <f t="shared" si="22"/>
        <v>0</v>
      </c>
      <c r="BT20" s="38"/>
      <c r="BU20" s="33"/>
      <c r="BV20" s="39">
        <f t="shared" si="23"/>
        <v>0</v>
      </c>
      <c r="BW20" s="38"/>
      <c r="BX20" s="33"/>
      <c r="BY20" s="39">
        <f t="shared" si="24"/>
        <v>0</v>
      </c>
      <c r="BZ20" s="38"/>
      <c r="CA20" s="33"/>
      <c r="CB20" s="39">
        <f t="shared" si="25"/>
        <v>0</v>
      </c>
      <c r="CC20" s="38"/>
      <c r="CD20" s="33"/>
      <c r="CE20" s="39">
        <f t="shared" si="26"/>
        <v>0</v>
      </c>
      <c r="CF20" s="38"/>
      <c r="CG20" s="33"/>
      <c r="CH20" s="39">
        <f t="shared" si="27"/>
        <v>0</v>
      </c>
      <c r="CI20" s="38"/>
      <c r="CJ20" s="33"/>
      <c r="CK20" s="39">
        <f t="shared" si="28"/>
        <v>0</v>
      </c>
      <c r="CL20" s="38"/>
      <c r="CM20" s="33"/>
      <c r="CN20" s="39">
        <f t="shared" si="29"/>
        <v>0</v>
      </c>
      <c r="CO20" s="38"/>
      <c r="CP20" s="33"/>
      <c r="CQ20" s="39">
        <f t="shared" si="30"/>
        <v>0</v>
      </c>
      <c r="CR20" s="29">
        <f t="shared" si="31"/>
        <v>5640</v>
      </c>
      <c r="CS20" s="69">
        <v>8.25</v>
      </c>
      <c r="CT20" s="29">
        <f t="shared" si="31"/>
        <v>46530</v>
      </c>
      <c r="CU20" s="17"/>
      <c r="CV20" s="15">
        <f t="shared" si="32"/>
        <v>5640</v>
      </c>
    </row>
    <row r="21" spans="1:100" ht="23.4">
      <c r="A21" s="6">
        <v>15</v>
      </c>
      <c r="B21" s="57" t="s">
        <v>63</v>
      </c>
      <c r="C21" s="38">
        <v>1150</v>
      </c>
      <c r="D21" s="33">
        <v>8.25</v>
      </c>
      <c r="E21" s="39">
        <f t="shared" si="0"/>
        <v>9487.5</v>
      </c>
      <c r="F21" s="38">
        <v>1450</v>
      </c>
      <c r="G21" s="33">
        <v>8.25</v>
      </c>
      <c r="H21" s="39">
        <f t="shared" si="1"/>
        <v>11962.5</v>
      </c>
      <c r="I21" s="38">
        <v>1500</v>
      </c>
      <c r="J21" s="33">
        <v>8.25</v>
      </c>
      <c r="K21" s="39">
        <f t="shared" si="2"/>
        <v>12375</v>
      </c>
      <c r="L21" s="38"/>
      <c r="M21" s="33"/>
      <c r="N21" s="39">
        <f t="shared" si="3"/>
        <v>0</v>
      </c>
      <c r="O21" s="38"/>
      <c r="P21" s="33"/>
      <c r="Q21" s="39">
        <f t="shared" si="4"/>
        <v>0</v>
      </c>
      <c r="R21" s="38"/>
      <c r="S21" s="33"/>
      <c r="T21" s="39">
        <f t="shared" si="5"/>
        <v>0</v>
      </c>
      <c r="U21" s="38"/>
      <c r="V21" s="33"/>
      <c r="W21" s="39">
        <f t="shared" si="6"/>
        <v>0</v>
      </c>
      <c r="X21" s="38"/>
      <c r="Y21" s="33"/>
      <c r="Z21" s="39">
        <f t="shared" si="7"/>
        <v>0</v>
      </c>
      <c r="AA21" s="38"/>
      <c r="AB21" s="33"/>
      <c r="AC21" s="39">
        <f t="shared" si="8"/>
        <v>0</v>
      </c>
      <c r="AD21" s="38"/>
      <c r="AE21" s="33"/>
      <c r="AF21" s="39">
        <f t="shared" si="9"/>
        <v>0</v>
      </c>
      <c r="AG21" s="38"/>
      <c r="AH21" s="33"/>
      <c r="AI21" s="39">
        <f t="shared" si="10"/>
        <v>0</v>
      </c>
      <c r="AJ21" s="38"/>
      <c r="AK21" s="33"/>
      <c r="AL21" s="39">
        <f t="shared" si="11"/>
        <v>0</v>
      </c>
      <c r="AM21" s="38"/>
      <c r="AN21" s="33"/>
      <c r="AO21" s="39">
        <f t="shared" si="12"/>
        <v>0</v>
      </c>
      <c r="AP21" s="38"/>
      <c r="AQ21" s="33"/>
      <c r="AR21" s="39">
        <f t="shared" si="13"/>
        <v>0</v>
      </c>
      <c r="AS21" s="38"/>
      <c r="AT21" s="33"/>
      <c r="AU21" s="39">
        <f t="shared" si="14"/>
        <v>0</v>
      </c>
      <c r="AV21" s="38"/>
      <c r="AW21" s="33"/>
      <c r="AX21" s="39">
        <f t="shared" si="15"/>
        <v>0</v>
      </c>
      <c r="AY21" s="38"/>
      <c r="AZ21" s="33"/>
      <c r="BA21" s="39">
        <f t="shared" si="16"/>
        <v>0</v>
      </c>
      <c r="BB21" s="38"/>
      <c r="BC21" s="33"/>
      <c r="BD21" s="39">
        <f t="shared" si="17"/>
        <v>0</v>
      </c>
      <c r="BE21" s="38"/>
      <c r="BF21" s="33"/>
      <c r="BG21" s="39">
        <f t="shared" si="18"/>
        <v>0</v>
      </c>
      <c r="BH21" s="38"/>
      <c r="BI21" s="33"/>
      <c r="BJ21" s="39">
        <f t="shared" si="19"/>
        <v>0</v>
      </c>
      <c r="BK21" s="38"/>
      <c r="BL21" s="33"/>
      <c r="BM21" s="39">
        <f t="shared" si="20"/>
        <v>0</v>
      </c>
      <c r="BN21" s="38"/>
      <c r="BO21" s="33"/>
      <c r="BP21" s="39">
        <f t="shared" si="21"/>
        <v>0</v>
      </c>
      <c r="BQ21" s="38"/>
      <c r="BR21" s="33"/>
      <c r="BS21" s="39">
        <f t="shared" si="22"/>
        <v>0</v>
      </c>
      <c r="BT21" s="38"/>
      <c r="BU21" s="33"/>
      <c r="BV21" s="39">
        <f t="shared" si="23"/>
        <v>0</v>
      </c>
      <c r="BW21" s="38"/>
      <c r="BX21" s="33"/>
      <c r="BY21" s="39">
        <f t="shared" si="24"/>
        <v>0</v>
      </c>
      <c r="BZ21" s="38"/>
      <c r="CA21" s="33"/>
      <c r="CB21" s="39">
        <f t="shared" si="25"/>
        <v>0</v>
      </c>
      <c r="CC21" s="38"/>
      <c r="CD21" s="33"/>
      <c r="CE21" s="39">
        <f t="shared" si="26"/>
        <v>0</v>
      </c>
      <c r="CF21" s="38"/>
      <c r="CG21" s="33"/>
      <c r="CH21" s="39">
        <f t="shared" si="27"/>
        <v>0</v>
      </c>
      <c r="CI21" s="38"/>
      <c r="CJ21" s="33"/>
      <c r="CK21" s="39">
        <f t="shared" si="28"/>
        <v>0</v>
      </c>
      <c r="CL21" s="38"/>
      <c r="CM21" s="33"/>
      <c r="CN21" s="39">
        <f t="shared" si="29"/>
        <v>0</v>
      </c>
      <c r="CO21" s="38"/>
      <c r="CP21" s="33"/>
      <c r="CQ21" s="39">
        <f t="shared" si="30"/>
        <v>0</v>
      </c>
      <c r="CR21" s="29">
        <f t="shared" si="31"/>
        <v>4100</v>
      </c>
      <c r="CS21" s="69">
        <v>8.25</v>
      </c>
      <c r="CT21" s="29">
        <f t="shared" si="31"/>
        <v>33825</v>
      </c>
      <c r="CU21" s="17"/>
      <c r="CV21" s="15">
        <f t="shared" si="32"/>
        <v>4100</v>
      </c>
    </row>
    <row r="22" spans="1:100" ht="23.4">
      <c r="A22" s="6">
        <v>16</v>
      </c>
      <c r="B22" s="57" t="s">
        <v>36</v>
      </c>
      <c r="C22" s="38">
        <v>0</v>
      </c>
      <c r="D22" s="33">
        <v>8.25</v>
      </c>
      <c r="E22" s="39">
        <f t="shared" si="0"/>
        <v>0</v>
      </c>
      <c r="F22" s="38"/>
      <c r="G22" s="33">
        <v>8.25</v>
      </c>
      <c r="H22" s="39">
        <f t="shared" si="1"/>
        <v>0</v>
      </c>
      <c r="I22" s="38"/>
      <c r="J22" s="33">
        <v>8.25</v>
      </c>
      <c r="K22" s="39">
        <f t="shared" si="2"/>
        <v>0</v>
      </c>
      <c r="L22" s="38"/>
      <c r="M22" s="33"/>
      <c r="N22" s="39">
        <f t="shared" si="3"/>
        <v>0</v>
      </c>
      <c r="O22" s="38"/>
      <c r="P22" s="33"/>
      <c r="Q22" s="39">
        <f t="shared" si="4"/>
        <v>0</v>
      </c>
      <c r="R22" s="38"/>
      <c r="S22" s="33"/>
      <c r="T22" s="39">
        <f t="shared" si="5"/>
        <v>0</v>
      </c>
      <c r="U22" s="38"/>
      <c r="V22" s="33"/>
      <c r="W22" s="39">
        <f t="shared" si="6"/>
        <v>0</v>
      </c>
      <c r="X22" s="38"/>
      <c r="Y22" s="33"/>
      <c r="Z22" s="39">
        <f t="shared" si="7"/>
        <v>0</v>
      </c>
      <c r="AA22" s="38"/>
      <c r="AB22" s="33"/>
      <c r="AC22" s="39">
        <f t="shared" si="8"/>
        <v>0</v>
      </c>
      <c r="AD22" s="38"/>
      <c r="AE22" s="33"/>
      <c r="AF22" s="39">
        <f t="shared" si="9"/>
        <v>0</v>
      </c>
      <c r="AG22" s="38"/>
      <c r="AH22" s="33"/>
      <c r="AI22" s="39">
        <f t="shared" si="10"/>
        <v>0</v>
      </c>
      <c r="AJ22" s="38"/>
      <c r="AK22" s="33"/>
      <c r="AL22" s="39">
        <f t="shared" si="11"/>
        <v>0</v>
      </c>
      <c r="AM22" s="38"/>
      <c r="AN22" s="33"/>
      <c r="AO22" s="39">
        <f t="shared" si="12"/>
        <v>0</v>
      </c>
      <c r="AP22" s="38"/>
      <c r="AQ22" s="33"/>
      <c r="AR22" s="39">
        <f t="shared" si="13"/>
        <v>0</v>
      </c>
      <c r="AS22" s="38"/>
      <c r="AT22" s="33"/>
      <c r="AU22" s="39">
        <f t="shared" si="14"/>
        <v>0</v>
      </c>
      <c r="AV22" s="38"/>
      <c r="AW22" s="33"/>
      <c r="AX22" s="39">
        <f t="shared" si="15"/>
        <v>0</v>
      </c>
      <c r="AY22" s="38"/>
      <c r="AZ22" s="33"/>
      <c r="BA22" s="39">
        <f t="shared" si="16"/>
        <v>0</v>
      </c>
      <c r="BB22" s="38"/>
      <c r="BC22" s="33"/>
      <c r="BD22" s="39">
        <f t="shared" si="17"/>
        <v>0</v>
      </c>
      <c r="BE22" s="38"/>
      <c r="BF22" s="33"/>
      <c r="BG22" s="39">
        <f t="shared" si="18"/>
        <v>0</v>
      </c>
      <c r="BH22" s="38"/>
      <c r="BI22" s="33"/>
      <c r="BJ22" s="39">
        <f t="shared" si="19"/>
        <v>0</v>
      </c>
      <c r="BK22" s="38"/>
      <c r="BL22" s="33"/>
      <c r="BM22" s="39">
        <f t="shared" si="20"/>
        <v>0</v>
      </c>
      <c r="BN22" s="38"/>
      <c r="BO22" s="33"/>
      <c r="BP22" s="39">
        <f t="shared" si="21"/>
        <v>0</v>
      </c>
      <c r="BQ22" s="38"/>
      <c r="BR22" s="33"/>
      <c r="BS22" s="39">
        <f t="shared" si="22"/>
        <v>0</v>
      </c>
      <c r="BT22" s="38"/>
      <c r="BU22" s="33"/>
      <c r="BV22" s="39">
        <f t="shared" si="23"/>
        <v>0</v>
      </c>
      <c r="BW22" s="38"/>
      <c r="BX22" s="33"/>
      <c r="BY22" s="39">
        <f t="shared" si="24"/>
        <v>0</v>
      </c>
      <c r="BZ22" s="38"/>
      <c r="CA22" s="33"/>
      <c r="CB22" s="39">
        <f t="shared" si="25"/>
        <v>0</v>
      </c>
      <c r="CC22" s="38"/>
      <c r="CD22" s="33"/>
      <c r="CE22" s="39">
        <f t="shared" si="26"/>
        <v>0</v>
      </c>
      <c r="CF22" s="38"/>
      <c r="CG22" s="33"/>
      <c r="CH22" s="39">
        <f t="shared" si="27"/>
        <v>0</v>
      </c>
      <c r="CI22" s="38"/>
      <c r="CJ22" s="33"/>
      <c r="CK22" s="39">
        <f t="shared" si="28"/>
        <v>0</v>
      </c>
      <c r="CL22" s="38"/>
      <c r="CM22" s="33"/>
      <c r="CN22" s="39">
        <f t="shared" si="29"/>
        <v>0</v>
      </c>
      <c r="CO22" s="38"/>
      <c r="CP22" s="33"/>
      <c r="CQ22" s="39">
        <f t="shared" si="30"/>
        <v>0</v>
      </c>
      <c r="CR22" s="29">
        <f t="shared" si="31"/>
        <v>0</v>
      </c>
      <c r="CS22" s="69">
        <v>8.25</v>
      </c>
      <c r="CT22" s="29">
        <f t="shared" si="31"/>
        <v>0</v>
      </c>
      <c r="CU22" s="17"/>
      <c r="CV22" s="15">
        <f t="shared" si="32"/>
        <v>0</v>
      </c>
    </row>
    <row r="23" spans="1:100" ht="23.4">
      <c r="A23" s="6">
        <v>17</v>
      </c>
      <c r="B23" s="57" t="s">
        <v>37</v>
      </c>
      <c r="C23" s="38">
        <v>100</v>
      </c>
      <c r="D23" s="33">
        <v>8.25</v>
      </c>
      <c r="E23" s="39">
        <f t="shared" si="0"/>
        <v>825</v>
      </c>
      <c r="F23" s="38">
        <v>100</v>
      </c>
      <c r="G23" s="33">
        <v>8.25</v>
      </c>
      <c r="H23" s="39">
        <f t="shared" si="1"/>
        <v>825</v>
      </c>
      <c r="I23" s="38">
        <v>150</v>
      </c>
      <c r="J23" s="33">
        <v>8.25</v>
      </c>
      <c r="K23" s="39">
        <f t="shared" si="2"/>
        <v>1237.5</v>
      </c>
      <c r="L23" s="38"/>
      <c r="M23" s="33"/>
      <c r="N23" s="39">
        <f t="shared" si="3"/>
        <v>0</v>
      </c>
      <c r="O23" s="38"/>
      <c r="P23" s="33"/>
      <c r="Q23" s="39">
        <f t="shared" si="4"/>
        <v>0</v>
      </c>
      <c r="R23" s="38"/>
      <c r="S23" s="33"/>
      <c r="T23" s="39">
        <f t="shared" si="5"/>
        <v>0</v>
      </c>
      <c r="U23" s="38"/>
      <c r="V23" s="33"/>
      <c r="W23" s="39">
        <f t="shared" si="6"/>
        <v>0</v>
      </c>
      <c r="X23" s="38"/>
      <c r="Y23" s="33"/>
      <c r="Z23" s="39">
        <f t="shared" si="7"/>
        <v>0</v>
      </c>
      <c r="AA23" s="38"/>
      <c r="AB23" s="33"/>
      <c r="AC23" s="39">
        <f t="shared" si="8"/>
        <v>0</v>
      </c>
      <c r="AD23" s="38"/>
      <c r="AE23" s="33"/>
      <c r="AF23" s="39">
        <f t="shared" si="9"/>
        <v>0</v>
      </c>
      <c r="AG23" s="38"/>
      <c r="AH23" s="33"/>
      <c r="AI23" s="39">
        <f t="shared" si="10"/>
        <v>0</v>
      </c>
      <c r="AJ23" s="38"/>
      <c r="AK23" s="33"/>
      <c r="AL23" s="39">
        <f t="shared" si="11"/>
        <v>0</v>
      </c>
      <c r="AM23" s="38"/>
      <c r="AN23" s="33"/>
      <c r="AO23" s="39">
        <f t="shared" si="12"/>
        <v>0</v>
      </c>
      <c r="AP23" s="38"/>
      <c r="AQ23" s="33"/>
      <c r="AR23" s="39">
        <f t="shared" si="13"/>
        <v>0</v>
      </c>
      <c r="AS23" s="38"/>
      <c r="AT23" s="33"/>
      <c r="AU23" s="39">
        <f t="shared" si="14"/>
        <v>0</v>
      </c>
      <c r="AV23" s="38"/>
      <c r="AW23" s="33"/>
      <c r="AX23" s="39">
        <f t="shared" si="15"/>
        <v>0</v>
      </c>
      <c r="AY23" s="38"/>
      <c r="AZ23" s="33"/>
      <c r="BA23" s="39">
        <f t="shared" si="16"/>
        <v>0</v>
      </c>
      <c r="BB23" s="38"/>
      <c r="BC23" s="33"/>
      <c r="BD23" s="39">
        <f t="shared" si="17"/>
        <v>0</v>
      </c>
      <c r="BE23" s="38"/>
      <c r="BF23" s="33"/>
      <c r="BG23" s="39">
        <f t="shared" si="18"/>
        <v>0</v>
      </c>
      <c r="BH23" s="38"/>
      <c r="BI23" s="33"/>
      <c r="BJ23" s="39">
        <f t="shared" si="19"/>
        <v>0</v>
      </c>
      <c r="BK23" s="38"/>
      <c r="BL23" s="33"/>
      <c r="BM23" s="39">
        <f t="shared" si="20"/>
        <v>0</v>
      </c>
      <c r="BN23" s="38"/>
      <c r="BO23" s="33"/>
      <c r="BP23" s="39">
        <f t="shared" si="21"/>
        <v>0</v>
      </c>
      <c r="BQ23" s="38"/>
      <c r="BR23" s="33"/>
      <c r="BS23" s="39">
        <f t="shared" si="22"/>
        <v>0</v>
      </c>
      <c r="BT23" s="38"/>
      <c r="BU23" s="33"/>
      <c r="BV23" s="39">
        <f t="shared" si="23"/>
        <v>0</v>
      </c>
      <c r="BW23" s="38"/>
      <c r="BX23" s="33"/>
      <c r="BY23" s="39">
        <f t="shared" si="24"/>
        <v>0</v>
      </c>
      <c r="BZ23" s="38"/>
      <c r="CA23" s="33"/>
      <c r="CB23" s="39">
        <f t="shared" si="25"/>
        <v>0</v>
      </c>
      <c r="CC23" s="38"/>
      <c r="CD23" s="33"/>
      <c r="CE23" s="39">
        <f t="shared" si="26"/>
        <v>0</v>
      </c>
      <c r="CF23" s="38"/>
      <c r="CG23" s="33"/>
      <c r="CH23" s="39">
        <f t="shared" si="27"/>
        <v>0</v>
      </c>
      <c r="CI23" s="38"/>
      <c r="CJ23" s="33"/>
      <c r="CK23" s="39">
        <f t="shared" si="28"/>
        <v>0</v>
      </c>
      <c r="CL23" s="38"/>
      <c r="CM23" s="33"/>
      <c r="CN23" s="39">
        <f t="shared" si="29"/>
        <v>0</v>
      </c>
      <c r="CO23" s="38"/>
      <c r="CP23" s="33"/>
      <c r="CQ23" s="39">
        <f t="shared" si="30"/>
        <v>0</v>
      </c>
      <c r="CR23" s="29">
        <f t="shared" si="31"/>
        <v>350</v>
      </c>
      <c r="CS23" s="69">
        <v>8.25</v>
      </c>
      <c r="CT23" s="29">
        <f t="shared" si="31"/>
        <v>2887.5</v>
      </c>
      <c r="CU23" s="17"/>
      <c r="CV23" s="15">
        <f t="shared" si="32"/>
        <v>350</v>
      </c>
    </row>
    <row r="24" spans="1:100" ht="23.4">
      <c r="A24" s="6">
        <v>18</v>
      </c>
      <c r="B24" s="57" t="s">
        <v>48</v>
      </c>
      <c r="C24" s="38">
        <v>150</v>
      </c>
      <c r="D24" s="33">
        <v>8.25</v>
      </c>
      <c r="E24" s="39">
        <f t="shared" si="0"/>
        <v>1237.5</v>
      </c>
      <c r="F24" s="38">
        <v>200</v>
      </c>
      <c r="G24" s="33">
        <v>8.25</v>
      </c>
      <c r="H24" s="39">
        <f t="shared" si="1"/>
        <v>1650</v>
      </c>
      <c r="I24" s="38">
        <v>200</v>
      </c>
      <c r="J24" s="33">
        <v>8.25</v>
      </c>
      <c r="K24" s="39">
        <f t="shared" si="2"/>
        <v>1650</v>
      </c>
      <c r="L24" s="38"/>
      <c r="M24" s="33"/>
      <c r="N24" s="39">
        <f t="shared" si="3"/>
        <v>0</v>
      </c>
      <c r="O24" s="38"/>
      <c r="P24" s="33"/>
      <c r="Q24" s="39">
        <f t="shared" si="4"/>
        <v>0</v>
      </c>
      <c r="R24" s="38"/>
      <c r="S24" s="33"/>
      <c r="T24" s="39">
        <f t="shared" si="5"/>
        <v>0</v>
      </c>
      <c r="U24" s="38"/>
      <c r="V24" s="33"/>
      <c r="W24" s="39">
        <f t="shared" si="6"/>
        <v>0</v>
      </c>
      <c r="X24" s="38"/>
      <c r="Y24" s="33"/>
      <c r="Z24" s="39">
        <f t="shared" si="7"/>
        <v>0</v>
      </c>
      <c r="AA24" s="38"/>
      <c r="AB24" s="33"/>
      <c r="AC24" s="39">
        <f t="shared" si="8"/>
        <v>0</v>
      </c>
      <c r="AD24" s="38"/>
      <c r="AE24" s="33"/>
      <c r="AF24" s="39">
        <f t="shared" si="9"/>
        <v>0</v>
      </c>
      <c r="AG24" s="38"/>
      <c r="AH24" s="33"/>
      <c r="AI24" s="39">
        <f t="shared" si="10"/>
        <v>0</v>
      </c>
      <c r="AJ24" s="38"/>
      <c r="AK24" s="33"/>
      <c r="AL24" s="39">
        <f t="shared" si="11"/>
        <v>0</v>
      </c>
      <c r="AM24" s="38"/>
      <c r="AN24" s="33"/>
      <c r="AO24" s="39">
        <f t="shared" si="12"/>
        <v>0</v>
      </c>
      <c r="AP24" s="38"/>
      <c r="AQ24" s="33"/>
      <c r="AR24" s="39">
        <f t="shared" si="13"/>
        <v>0</v>
      </c>
      <c r="AS24" s="38"/>
      <c r="AT24" s="33"/>
      <c r="AU24" s="39">
        <f t="shared" si="14"/>
        <v>0</v>
      </c>
      <c r="AV24" s="38"/>
      <c r="AW24" s="33"/>
      <c r="AX24" s="39">
        <f t="shared" si="15"/>
        <v>0</v>
      </c>
      <c r="AY24" s="38"/>
      <c r="AZ24" s="33"/>
      <c r="BA24" s="39">
        <f t="shared" si="16"/>
        <v>0</v>
      </c>
      <c r="BB24" s="38"/>
      <c r="BC24" s="33"/>
      <c r="BD24" s="39">
        <f t="shared" si="17"/>
        <v>0</v>
      </c>
      <c r="BE24" s="38"/>
      <c r="BF24" s="33"/>
      <c r="BG24" s="39">
        <f t="shared" si="18"/>
        <v>0</v>
      </c>
      <c r="BH24" s="38"/>
      <c r="BI24" s="33"/>
      <c r="BJ24" s="39">
        <f t="shared" si="19"/>
        <v>0</v>
      </c>
      <c r="BK24" s="38"/>
      <c r="BL24" s="33"/>
      <c r="BM24" s="39">
        <f t="shared" si="20"/>
        <v>0</v>
      </c>
      <c r="BN24" s="38"/>
      <c r="BO24" s="33"/>
      <c r="BP24" s="39">
        <f t="shared" si="21"/>
        <v>0</v>
      </c>
      <c r="BQ24" s="38"/>
      <c r="BR24" s="33"/>
      <c r="BS24" s="39">
        <f t="shared" si="22"/>
        <v>0</v>
      </c>
      <c r="BT24" s="38"/>
      <c r="BU24" s="33"/>
      <c r="BV24" s="39">
        <f t="shared" si="23"/>
        <v>0</v>
      </c>
      <c r="BW24" s="38"/>
      <c r="BX24" s="33"/>
      <c r="BY24" s="39">
        <f t="shared" si="24"/>
        <v>0</v>
      </c>
      <c r="BZ24" s="38"/>
      <c r="CA24" s="33"/>
      <c r="CB24" s="39">
        <f t="shared" si="25"/>
        <v>0</v>
      </c>
      <c r="CC24" s="38"/>
      <c r="CD24" s="33"/>
      <c r="CE24" s="39">
        <f t="shared" si="26"/>
        <v>0</v>
      </c>
      <c r="CF24" s="38"/>
      <c r="CG24" s="33"/>
      <c r="CH24" s="39">
        <f t="shared" si="27"/>
        <v>0</v>
      </c>
      <c r="CI24" s="38"/>
      <c r="CJ24" s="33"/>
      <c r="CK24" s="39">
        <f t="shared" si="28"/>
        <v>0</v>
      </c>
      <c r="CL24" s="38"/>
      <c r="CM24" s="33"/>
      <c r="CN24" s="39">
        <f t="shared" si="29"/>
        <v>0</v>
      </c>
      <c r="CO24" s="38"/>
      <c r="CP24" s="33"/>
      <c r="CQ24" s="39">
        <f t="shared" si="30"/>
        <v>0</v>
      </c>
      <c r="CR24" s="29">
        <f t="shared" si="31"/>
        <v>550</v>
      </c>
      <c r="CS24" s="69">
        <v>8.25</v>
      </c>
      <c r="CT24" s="29">
        <f t="shared" si="31"/>
        <v>4537.5</v>
      </c>
      <c r="CU24" s="17"/>
      <c r="CV24" s="15">
        <f t="shared" si="32"/>
        <v>550</v>
      </c>
    </row>
    <row r="25" spans="1:100" ht="23.4">
      <c r="A25" s="6">
        <v>19</v>
      </c>
      <c r="B25" s="57" t="s">
        <v>64</v>
      </c>
      <c r="C25" s="38">
        <v>300</v>
      </c>
      <c r="D25" s="33">
        <v>9.35</v>
      </c>
      <c r="E25" s="39">
        <f t="shared" si="0"/>
        <v>2805</v>
      </c>
      <c r="F25" s="38">
        <v>300</v>
      </c>
      <c r="G25" s="33">
        <v>9.35</v>
      </c>
      <c r="H25" s="39">
        <f t="shared" si="1"/>
        <v>2805</v>
      </c>
      <c r="I25" s="38">
        <v>330</v>
      </c>
      <c r="J25" s="33">
        <v>9.35</v>
      </c>
      <c r="K25" s="39">
        <f t="shared" si="2"/>
        <v>3085.5</v>
      </c>
      <c r="L25" s="38"/>
      <c r="M25" s="33"/>
      <c r="N25" s="39">
        <f t="shared" si="3"/>
        <v>0</v>
      </c>
      <c r="O25" s="38"/>
      <c r="P25" s="33"/>
      <c r="Q25" s="39">
        <f t="shared" si="4"/>
        <v>0</v>
      </c>
      <c r="R25" s="38"/>
      <c r="S25" s="33"/>
      <c r="T25" s="39">
        <f t="shared" si="5"/>
        <v>0</v>
      </c>
      <c r="U25" s="38"/>
      <c r="V25" s="33"/>
      <c r="W25" s="39">
        <f t="shared" si="6"/>
        <v>0</v>
      </c>
      <c r="X25" s="38"/>
      <c r="Y25" s="33"/>
      <c r="Z25" s="39">
        <f t="shared" si="7"/>
        <v>0</v>
      </c>
      <c r="AA25" s="38"/>
      <c r="AB25" s="33"/>
      <c r="AC25" s="39">
        <f t="shared" si="8"/>
        <v>0</v>
      </c>
      <c r="AD25" s="38"/>
      <c r="AE25" s="33"/>
      <c r="AF25" s="39">
        <f t="shared" si="9"/>
        <v>0</v>
      </c>
      <c r="AG25" s="38"/>
      <c r="AH25" s="33"/>
      <c r="AI25" s="39">
        <f t="shared" si="10"/>
        <v>0</v>
      </c>
      <c r="AJ25" s="38"/>
      <c r="AK25" s="33"/>
      <c r="AL25" s="39">
        <f t="shared" si="11"/>
        <v>0</v>
      </c>
      <c r="AM25" s="38"/>
      <c r="AN25" s="33"/>
      <c r="AO25" s="39">
        <f t="shared" si="12"/>
        <v>0</v>
      </c>
      <c r="AP25" s="38"/>
      <c r="AQ25" s="33"/>
      <c r="AR25" s="39">
        <f t="shared" si="13"/>
        <v>0</v>
      </c>
      <c r="AS25" s="38"/>
      <c r="AT25" s="33"/>
      <c r="AU25" s="39">
        <f t="shared" si="14"/>
        <v>0</v>
      </c>
      <c r="AV25" s="38"/>
      <c r="AW25" s="33"/>
      <c r="AX25" s="39">
        <f t="shared" si="15"/>
        <v>0</v>
      </c>
      <c r="AY25" s="38"/>
      <c r="AZ25" s="33"/>
      <c r="BA25" s="39">
        <f t="shared" si="16"/>
        <v>0</v>
      </c>
      <c r="BB25" s="38"/>
      <c r="BC25" s="33"/>
      <c r="BD25" s="39">
        <f t="shared" si="17"/>
        <v>0</v>
      </c>
      <c r="BE25" s="38"/>
      <c r="BF25" s="33"/>
      <c r="BG25" s="39">
        <f t="shared" si="18"/>
        <v>0</v>
      </c>
      <c r="BH25" s="38"/>
      <c r="BI25" s="33"/>
      <c r="BJ25" s="39">
        <f t="shared" si="19"/>
        <v>0</v>
      </c>
      <c r="BK25" s="38"/>
      <c r="BL25" s="33"/>
      <c r="BM25" s="39">
        <f t="shared" si="20"/>
        <v>0</v>
      </c>
      <c r="BN25" s="38"/>
      <c r="BO25" s="33"/>
      <c r="BP25" s="39">
        <f t="shared" si="21"/>
        <v>0</v>
      </c>
      <c r="BQ25" s="38"/>
      <c r="BR25" s="33"/>
      <c r="BS25" s="39">
        <f t="shared" si="22"/>
        <v>0</v>
      </c>
      <c r="BT25" s="38"/>
      <c r="BU25" s="33"/>
      <c r="BV25" s="39">
        <f t="shared" si="23"/>
        <v>0</v>
      </c>
      <c r="BW25" s="38"/>
      <c r="BX25" s="33"/>
      <c r="BY25" s="39">
        <f t="shared" si="24"/>
        <v>0</v>
      </c>
      <c r="BZ25" s="38"/>
      <c r="CA25" s="33"/>
      <c r="CB25" s="39">
        <f t="shared" si="25"/>
        <v>0</v>
      </c>
      <c r="CC25" s="38"/>
      <c r="CD25" s="33"/>
      <c r="CE25" s="39">
        <f t="shared" si="26"/>
        <v>0</v>
      </c>
      <c r="CF25" s="38"/>
      <c r="CG25" s="33"/>
      <c r="CH25" s="39">
        <f t="shared" si="27"/>
        <v>0</v>
      </c>
      <c r="CI25" s="38"/>
      <c r="CJ25" s="33"/>
      <c r="CK25" s="39">
        <f t="shared" si="28"/>
        <v>0</v>
      </c>
      <c r="CL25" s="38"/>
      <c r="CM25" s="33"/>
      <c r="CN25" s="39">
        <f t="shared" si="29"/>
        <v>0</v>
      </c>
      <c r="CO25" s="38"/>
      <c r="CP25" s="33"/>
      <c r="CQ25" s="39">
        <f t="shared" si="30"/>
        <v>0</v>
      </c>
      <c r="CR25" s="29">
        <f t="shared" si="31"/>
        <v>930</v>
      </c>
      <c r="CS25" s="69">
        <v>9.35</v>
      </c>
      <c r="CT25" s="29">
        <f t="shared" si="31"/>
        <v>8695.5</v>
      </c>
      <c r="CU25" s="17"/>
      <c r="CV25" s="15">
        <f t="shared" si="32"/>
        <v>930</v>
      </c>
    </row>
    <row r="26" spans="1:100" ht="23.4">
      <c r="A26" s="6">
        <v>20</v>
      </c>
      <c r="B26" s="57" t="s">
        <v>65</v>
      </c>
      <c r="C26" s="38">
        <v>600</v>
      </c>
      <c r="D26" s="33">
        <v>6.6</v>
      </c>
      <c r="E26" s="39">
        <f t="shared" si="0"/>
        <v>3960</v>
      </c>
      <c r="F26" s="38">
        <v>700</v>
      </c>
      <c r="G26" s="33">
        <v>6.6</v>
      </c>
      <c r="H26" s="39">
        <f t="shared" si="1"/>
        <v>4620</v>
      </c>
      <c r="I26" s="38">
        <v>650</v>
      </c>
      <c r="J26" s="33">
        <v>6.6</v>
      </c>
      <c r="K26" s="39">
        <f t="shared" si="2"/>
        <v>4290</v>
      </c>
      <c r="L26" s="38"/>
      <c r="M26" s="33"/>
      <c r="N26" s="39">
        <f t="shared" si="3"/>
        <v>0</v>
      </c>
      <c r="O26" s="38"/>
      <c r="P26" s="33"/>
      <c r="Q26" s="39">
        <f t="shared" si="4"/>
        <v>0</v>
      </c>
      <c r="R26" s="38"/>
      <c r="S26" s="33"/>
      <c r="T26" s="39">
        <f t="shared" si="5"/>
        <v>0</v>
      </c>
      <c r="U26" s="38"/>
      <c r="V26" s="33"/>
      <c r="W26" s="39">
        <f t="shared" si="6"/>
        <v>0</v>
      </c>
      <c r="X26" s="38"/>
      <c r="Y26" s="33"/>
      <c r="Z26" s="39">
        <f t="shared" si="7"/>
        <v>0</v>
      </c>
      <c r="AA26" s="38"/>
      <c r="AB26" s="33"/>
      <c r="AC26" s="39">
        <f t="shared" si="8"/>
        <v>0</v>
      </c>
      <c r="AD26" s="38"/>
      <c r="AE26" s="33"/>
      <c r="AF26" s="39">
        <f t="shared" si="9"/>
        <v>0</v>
      </c>
      <c r="AG26" s="38"/>
      <c r="AH26" s="33"/>
      <c r="AI26" s="39">
        <f t="shared" si="10"/>
        <v>0</v>
      </c>
      <c r="AJ26" s="38"/>
      <c r="AK26" s="33"/>
      <c r="AL26" s="39">
        <f t="shared" si="11"/>
        <v>0</v>
      </c>
      <c r="AM26" s="38"/>
      <c r="AN26" s="33"/>
      <c r="AO26" s="39">
        <f t="shared" si="12"/>
        <v>0</v>
      </c>
      <c r="AP26" s="38"/>
      <c r="AQ26" s="33"/>
      <c r="AR26" s="39">
        <f t="shared" si="13"/>
        <v>0</v>
      </c>
      <c r="AS26" s="38"/>
      <c r="AT26" s="33"/>
      <c r="AU26" s="39">
        <f t="shared" si="14"/>
        <v>0</v>
      </c>
      <c r="AV26" s="38"/>
      <c r="AW26" s="33"/>
      <c r="AX26" s="39">
        <f t="shared" si="15"/>
        <v>0</v>
      </c>
      <c r="AY26" s="38"/>
      <c r="AZ26" s="33"/>
      <c r="BA26" s="39">
        <f t="shared" si="16"/>
        <v>0</v>
      </c>
      <c r="BB26" s="38"/>
      <c r="BC26" s="33"/>
      <c r="BD26" s="39">
        <f t="shared" si="17"/>
        <v>0</v>
      </c>
      <c r="BE26" s="38"/>
      <c r="BF26" s="33"/>
      <c r="BG26" s="39">
        <f t="shared" si="18"/>
        <v>0</v>
      </c>
      <c r="BH26" s="38"/>
      <c r="BI26" s="33"/>
      <c r="BJ26" s="39">
        <f t="shared" si="19"/>
        <v>0</v>
      </c>
      <c r="BK26" s="38"/>
      <c r="BL26" s="33"/>
      <c r="BM26" s="39">
        <f t="shared" si="20"/>
        <v>0</v>
      </c>
      <c r="BN26" s="38"/>
      <c r="BO26" s="33"/>
      <c r="BP26" s="39">
        <f t="shared" si="21"/>
        <v>0</v>
      </c>
      <c r="BQ26" s="38"/>
      <c r="BR26" s="33"/>
      <c r="BS26" s="39">
        <f t="shared" si="22"/>
        <v>0</v>
      </c>
      <c r="BT26" s="38"/>
      <c r="BU26" s="33"/>
      <c r="BV26" s="39">
        <f t="shared" si="23"/>
        <v>0</v>
      </c>
      <c r="BW26" s="38"/>
      <c r="BX26" s="33"/>
      <c r="BY26" s="39">
        <f t="shared" si="24"/>
        <v>0</v>
      </c>
      <c r="BZ26" s="38"/>
      <c r="CA26" s="33"/>
      <c r="CB26" s="39">
        <f t="shared" si="25"/>
        <v>0</v>
      </c>
      <c r="CC26" s="38"/>
      <c r="CD26" s="33"/>
      <c r="CE26" s="39">
        <f t="shared" si="26"/>
        <v>0</v>
      </c>
      <c r="CF26" s="38"/>
      <c r="CG26" s="33"/>
      <c r="CH26" s="39">
        <f t="shared" si="27"/>
        <v>0</v>
      </c>
      <c r="CI26" s="38"/>
      <c r="CJ26" s="33"/>
      <c r="CK26" s="39">
        <f t="shared" si="28"/>
        <v>0</v>
      </c>
      <c r="CL26" s="38"/>
      <c r="CM26" s="33"/>
      <c r="CN26" s="39">
        <f t="shared" si="29"/>
        <v>0</v>
      </c>
      <c r="CO26" s="38"/>
      <c r="CP26" s="33"/>
      <c r="CQ26" s="39">
        <f t="shared" si="30"/>
        <v>0</v>
      </c>
      <c r="CR26" s="29">
        <f t="shared" si="31"/>
        <v>1950</v>
      </c>
      <c r="CS26" s="69">
        <v>6.6</v>
      </c>
      <c r="CT26" s="29">
        <f t="shared" si="31"/>
        <v>12870</v>
      </c>
      <c r="CU26" s="17"/>
      <c r="CV26" s="15">
        <f t="shared" si="32"/>
        <v>1950</v>
      </c>
    </row>
    <row r="27" spans="1:100" ht="23.4">
      <c r="A27" s="6">
        <v>21</v>
      </c>
      <c r="B27" s="58" t="s">
        <v>66</v>
      </c>
      <c r="C27" s="38">
        <v>0</v>
      </c>
      <c r="D27" s="33">
        <v>6.6</v>
      </c>
      <c r="E27" s="39">
        <f t="shared" si="0"/>
        <v>0</v>
      </c>
      <c r="F27" s="38"/>
      <c r="G27" s="33">
        <v>6.6</v>
      </c>
      <c r="H27" s="39">
        <f t="shared" si="1"/>
        <v>0</v>
      </c>
      <c r="I27" s="38"/>
      <c r="J27" s="33">
        <v>6.6</v>
      </c>
      <c r="K27" s="39">
        <f t="shared" si="2"/>
        <v>0</v>
      </c>
      <c r="L27" s="38"/>
      <c r="M27" s="33"/>
      <c r="N27" s="39">
        <f t="shared" si="3"/>
        <v>0</v>
      </c>
      <c r="O27" s="38"/>
      <c r="P27" s="33"/>
      <c r="Q27" s="39">
        <f t="shared" si="4"/>
        <v>0</v>
      </c>
      <c r="R27" s="38"/>
      <c r="S27" s="33"/>
      <c r="T27" s="39">
        <f t="shared" si="5"/>
        <v>0</v>
      </c>
      <c r="U27" s="38"/>
      <c r="V27" s="33"/>
      <c r="W27" s="39">
        <f t="shared" si="6"/>
        <v>0</v>
      </c>
      <c r="X27" s="38"/>
      <c r="Y27" s="33"/>
      <c r="Z27" s="39">
        <f t="shared" si="7"/>
        <v>0</v>
      </c>
      <c r="AA27" s="38"/>
      <c r="AB27" s="33"/>
      <c r="AC27" s="39">
        <f t="shared" si="8"/>
        <v>0</v>
      </c>
      <c r="AD27" s="38"/>
      <c r="AE27" s="33"/>
      <c r="AF27" s="39">
        <f t="shared" si="9"/>
        <v>0</v>
      </c>
      <c r="AG27" s="38"/>
      <c r="AH27" s="33"/>
      <c r="AI27" s="39">
        <f t="shared" si="10"/>
        <v>0</v>
      </c>
      <c r="AJ27" s="38"/>
      <c r="AK27" s="33"/>
      <c r="AL27" s="39">
        <f t="shared" si="11"/>
        <v>0</v>
      </c>
      <c r="AM27" s="38"/>
      <c r="AN27" s="33"/>
      <c r="AO27" s="39">
        <f t="shared" si="12"/>
        <v>0</v>
      </c>
      <c r="AP27" s="38"/>
      <c r="AQ27" s="33"/>
      <c r="AR27" s="39">
        <f t="shared" si="13"/>
        <v>0</v>
      </c>
      <c r="AS27" s="38"/>
      <c r="AT27" s="33"/>
      <c r="AU27" s="39">
        <f t="shared" si="14"/>
        <v>0</v>
      </c>
      <c r="AV27" s="38"/>
      <c r="AW27" s="33"/>
      <c r="AX27" s="39">
        <f t="shared" si="15"/>
        <v>0</v>
      </c>
      <c r="AY27" s="38"/>
      <c r="AZ27" s="33"/>
      <c r="BA27" s="39">
        <f t="shared" si="16"/>
        <v>0</v>
      </c>
      <c r="BB27" s="38"/>
      <c r="BC27" s="33"/>
      <c r="BD27" s="39">
        <f t="shared" si="17"/>
        <v>0</v>
      </c>
      <c r="BE27" s="38"/>
      <c r="BF27" s="33"/>
      <c r="BG27" s="39">
        <f t="shared" si="18"/>
        <v>0</v>
      </c>
      <c r="BH27" s="38"/>
      <c r="BI27" s="33"/>
      <c r="BJ27" s="39">
        <f t="shared" si="19"/>
        <v>0</v>
      </c>
      <c r="BK27" s="38"/>
      <c r="BL27" s="33"/>
      <c r="BM27" s="39">
        <f t="shared" si="20"/>
        <v>0</v>
      </c>
      <c r="BN27" s="38"/>
      <c r="BO27" s="33"/>
      <c r="BP27" s="39">
        <f t="shared" si="21"/>
        <v>0</v>
      </c>
      <c r="BQ27" s="38"/>
      <c r="BR27" s="33"/>
      <c r="BS27" s="39">
        <f t="shared" si="22"/>
        <v>0</v>
      </c>
      <c r="BT27" s="38"/>
      <c r="BU27" s="33"/>
      <c r="BV27" s="39">
        <f t="shared" si="23"/>
        <v>0</v>
      </c>
      <c r="BW27" s="38"/>
      <c r="BX27" s="33"/>
      <c r="BY27" s="39">
        <f t="shared" si="24"/>
        <v>0</v>
      </c>
      <c r="BZ27" s="38"/>
      <c r="CA27" s="33"/>
      <c r="CB27" s="39">
        <f t="shared" si="25"/>
        <v>0</v>
      </c>
      <c r="CC27" s="38"/>
      <c r="CD27" s="33"/>
      <c r="CE27" s="39">
        <f t="shared" si="26"/>
        <v>0</v>
      </c>
      <c r="CF27" s="38"/>
      <c r="CG27" s="33"/>
      <c r="CH27" s="39">
        <f t="shared" si="27"/>
        <v>0</v>
      </c>
      <c r="CI27" s="38"/>
      <c r="CJ27" s="33"/>
      <c r="CK27" s="39">
        <f t="shared" si="28"/>
        <v>0</v>
      </c>
      <c r="CL27" s="38"/>
      <c r="CM27" s="33"/>
      <c r="CN27" s="39">
        <f t="shared" si="29"/>
        <v>0</v>
      </c>
      <c r="CO27" s="38"/>
      <c r="CP27" s="33"/>
      <c r="CQ27" s="39">
        <f t="shared" si="30"/>
        <v>0</v>
      </c>
      <c r="CR27" s="29">
        <f t="shared" si="31"/>
        <v>0</v>
      </c>
      <c r="CS27" s="69">
        <v>6.6</v>
      </c>
      <c r="CT27" s="29">
        <f t="shared" si="31"/>
        <v>0</v>
      </c>
      <c r="CU27" s="17"/>
      <c r="CV27" s="15">
        <f t="shared" si="32"/>
        <v>0</v>
      </c>
    </row>
    <row r="28" spans="1:100" ht="23.4">
      <c r="A28" s="497">
        <v>22</v>
      </c>
      <c r="B28" s="58" t="s">
        <v>67</v>
      </c>
      <c r="C28" s="38">
        <v>0</v>
      </c>
      <c r="D28" s="33">
        <v>6.6</v>
      </c>
      <c r="E28" s="498">
        <f t="shared" si="0"/>
        <v>0</v>
      </c>
      <c r="F28" s="38"/>
      <c r="G28" s="33">
        <v>6.6</v>
      </c>
      <c r="H28" s="498">
        <f t="shared" si="1"/>
        <v>0</v>
      </c>
      <c r="I28" s="38"/>
      <c r="J28" s="33">
        <v>6.6</v>
      </c>
      <c r="K28" s="498">
        <f t="shared" si="2"/>
        <v>0</v>
      </c>
      <c r="L28" s="38"/>
      <c r="M28" s="33"/>
      <c r="N28" s="498">
        <f t="shared" si="3"/>
        <v>0</v>
      </c>
      <c r="O28" s="38"/>
      <c r="P28" s="33"/>
      <c r="Q28" s="498">
        <f t="shared" si="4"/>
        <v>0</v>
      </c>
      <c r="R28" s="38"/>
      <c r="S28" s="33"/>
      <c r="T28" s="498">
        <f t="shared" si="5"/>
        <v>0</v>
      </c>
      <c r="U28" s="38"/>
      <c r="V28" s="33"/>
      <c r="W28" s="498">
        <f t="shared" si="6"/>
        <v>0</v>
      </c>
      <c r="X28" s="38"/>
      <c r="Y28" s="33"/>
      <c r="Z28" s="498">
        <f t="shared" si="7"/>
        <v>0</v>
      </c>
      <c r="AA28" s="38"/>
      <c r="AB28" s="33"/>
      <c r="AC28" s="498">
        <f t="shared" si="8"/>
        <v>0</v>
      </c>
      <c r="AD28" s="38"/>
      <c r="AE28" s="33"/>
      <c r="AF28" s="498">
        <f t="shared" si="9"/>
        <v>0</v>
      </c>
      <c r="AG28" s="38"/>
      <c r="AH28" s="33"/>
      <c r="AI28" s="498">
        <f t="shared" si="10"/>
        <v>0</v>
      </c>
      <c r="AJ28" s="38"/>
      <c r="AK28" s="33"/>
      <c r="AL28" s="498">
        <f t="shared" si="11"/>
        <v>0</v>
      </c>
      <c r="AM28" s="38"/>
      <c r="AN28" s="33"/>
      <c r="AO28" s="498">
        <f t="shared" si="12"/>
        <v>0</v>
      </c>
      <c r="AP28" s="38"/>
      <c r="AQ28" s="33"/>
      <c r="AR28" s="498">
        <f t="shared" si="13"/>
        <v>0</v>
      </c>
      <c r="AS28" s="38"/>
      <c r="AT28" s="33"/>
      <c r="AU28" s="498">
        <f t="shared" si="14"/>
        <v>0</v>
      </c>
      <c r="AV28" s="38"/>
      <c r="AW28" s="33"/>
      <c r="AX28" s="498">
        <f t="shared" si="15"/>
        <v>0</v>
      </c>
      <c r="AY28" s="38"/>
      <c r="AZ28" s="33"/>
      <c r="BA28" s="498">
        <f t="shared" si="16"/>
        <v>0</v>
      </c>
      <c r="BB28" s="38"/>
      <c r="BC28" s="33"/>
      <c r="BD28" s="498">
        <f t="shared" si="17"/>
        <v>0</v>
      </c>
      <c r="BE28" s="38"/>
      <c r="BF28" s="33"/>
      <c r="BG28" s="498">
        <f t="shared" si="18"/>
        <v>0</v>
      </c>
      <c r="BH28" s="38"/>
      <c r="BI28" s="33"/>
      <c r="BJ28" s="498">
        <f t="shared" si="19"/>
        <v>0</v>
      </c>
      <c r="BK28" s="38"/>
      <c r="BL28" s="33"/>
      <c r="BM28" s="498">
        <f t="shared" si="20"/>
        <v>0</v>
      </c>
      <c r="BN28" s="38"/>
      <c r="BO28" s="33"/>
      <c r="BP28" s="498">
        <f t="shared" si="21"/>
        <v>0</v>
      </c>
      <c r="BQ28" s="38"/>
      <c r="BR28" s="33"/>
      <c r="BS28" s="498">
        <f t="shared" si="22"/>
        <v>0</v>
      </c>
      <c r="BT28" s="38"/>
      <c r="BU28" s="33"/>
      <c r="BV28" s="498">
        <f t="shared" si="23"/>
        <v>0</v>
      </c>
      <c r="BW28" s="38"/>
      <c r="BX28" s="33"/>
      <c r="BY28" s="498">
        <f t="shared" si="24"/>
        <v>0</v>
      </c>
      <c r="BZ28" s="38"/>
      <c r="CA28" s="33"/>
      <c r="CB28" s="498">
        <f t="shared" si="25"/>
        <v>0</v>
      </c>
      <c r="CC28" s="38"/>
      <c r="CD28" s="33"/>
      <c r="CE28" s="498">
        <f t="shared" si="26"/>
        <v>0</v>
      </c>
      <c r="CF28" s="38"/>
      <c r="CG28" s="33"/>
      <c r="CH28" s="498">
        <f t="shared" si="27"/>
        <v>0</v>
      </c>
      <c r="CI28" s="38"/>
      <c r="CJ28" s="33"/>
      <c r="CK28" s="498">
        <f t="shared" si="28"/>
        <v>0</v>
      </c>
      <c r="CL28" s="38"/>
      <c r="CM28" s="33"/>
      <c r="CN28" s="498">
        <f t="shared" si="29"/>
        <v>0</v>
      </c>
      <c r="CO28" s="38"/>
      <c r="CP28" s="33"/>
      <c r="CQ28" s="498">
        <f t="shared" si="30"/>
        <v>0</v>
      </c>
      <c r="CR28" s="27">
        <f t="shared" si="31"/>
        <v>0</v>
      </c>
      <c r="CS28" s="69">
        <v>6.6</v>
      </c>
      <c r="CT28" s="27">
        <f t="shared" si="31"/>
        <v>0</v>
      </c>
      <c r="CU28" s="17"/>
      <c r="CV28" s="499">
        <f t="shared" si="32"/>
        <v>0</v>
      </c>
    </row>
    <row r="29" spans="1:100" ht="23.4">
      <c r="A29" s="493">
        <v>23</v>
      </c>
      <c r="B29" s="494" t="s">
        <v>49</v>
      </c>
      <c r="C29" s="495">
        <v>0</v>
      </c>
      <c r="D29" s="490">
        <v>5.5</v>
      </c>
      <c r="E29" s="39">
        <f t="shared" si="0"/>
        <v>0</v>
      </c>
      <c r="F29" s="495"/>
      <c r="G29" s="490">
        <v>5.5</v>
      </c>
      <c r="H29" s="39">
        <f t="shared" si="1"/>
        <v>0</v>
      </c>
      <c r="I29" s="495"/>
      <c r="J29" s="490">
        <v>5.5</v>
      </c>
      <c r="K29" s="39">
        <f t="shared" si="2"/>
        <v>0</v>
      </c>
      <c r="L29" s="495"/>
      <c r="M29" s="490"/>
      <c r="N29" s="39">
        <f t="shared" si="3"/>
        <v>0</v>
      </c>
      <c r="O29" s="495"/>
      <c r="P29" s="490"/>
      <c r="Q29" s="39">
        <f t="shared" si="4"/>
        <v>0</v>
      </c>
      <c r="R29" s="495"/>
      <c r="S29" s="490"/>
      <c r="T29" s="39">
        <f t="shared" si="5"/>
        <v>0</v>
      </c>
      <c r="U29" s="495"/>
      <c r="V29" s="490"/>
      <c r="W29" s="39">
        <f t="shared" si="6"/>
        <v>0</v>
      </c>
      <c r="X29" s="495"/>
      <c r="Y29" s="490"/>
      <c r="Z29" s="39">
        <f t="shared" si="7"/>
        <v>0</v>
      </c>
      <c r="AA29" s="495"/>
      <c r="AB29" s="490"/>
      <c r="AC29" s="39">
        <f t="shared" si="8"/>
        <v>0</v>
      </c>
      <c r="AD29" s="495"/>
      <c r="AE29" s="490"/>
      <c r="AF29" s="39">
        <f t="shared" si="9"/>
        <v>0</v>
      </c>
      <c r="AG29" s="495"/>
      <c r="AH29" s="490"/>
      <c r="AI29" s="39">
        <f t="shared" si="10"/>
        <v>0</v>
      </c>
      <c r="AJ29" s="495"/>
      <c r="AK29" s="490"/>
      <c r="AL29" s="39">
        <f t="shared" si="11"/>
        <v>0</v>
      </c>
      <c r="AM29" s="495"/>
      <c r="AN29" s="490"/>
      <c r="AO29" s="39">
        <f t="shared" si="12"/>
        <v>0</v>
      </c>
      <c r="AP29" s="495"/>
      <c r="AQ29" s="490"/>
      <c r="AR29" s="39">
        <f t="shared" si="13"/>
        <v>0</v>
      </c>
      <c r="AS29" s="495"/>
      <c r="AT29" s="490"/>
      <c r="AU29" s="39">
        <f t="shared" si="14"/>
        <v>0</v>
      </c>
      <c r="AV29" s="495"/>
      <c r="AW29" s="490"/>
      <c r="AX29" s="39">
        <f t="shared" si="15"/>
        <v>0</v>
      </c>
      <c r="AY29" s="495"/>
      <c r="AZ29" s="490"/>
      <c r="BA29" s="39">
        <f t="shared" si="16"/>
        <v>0</v>
      </c>
      <c r="BB29" s="495"/>
      <c r="BC29" s="490"/>
      <c r="BD29" s="39">
        <f t="shared" si="17"/>
        <v>0</v>
      </c>
      <c r="BE29" s="495"/>
      <c r="BF29" s="490"/>
      <c r="BG29" s="39">
        <f t="shared" si="18"/>
        <v>0</v>
      </c>
      <c r="BH29" s="495"/>
      <c r="BI29" s="490"/>
      <c r="BJ29" s="39">
        <f t="shared" si="19"/>
        <v>0</v>
      </c>
      <c r="BK29" s="495"/>
      <c r="BL29" s="490"/>
      <c r="BM29" s="39">
        <f t="shared" si="20"/>
        <v>0</v>
      </c>
      <c r="BN29" s="495"/>
      <c r="BO29" s="490"/>
      <c r="BP29" s="39">
        <f t="shared" si="21"/>
        <v>0</v>
      </c>
      <c r="BQ29" s="495"/>
      <c r="BR29" s="490"/>
      <c r="BS29" s="39">
        <f t="shared" si="22"/>
        <v>0</v>
      </c>
      <c r="BT29" s="495"/>
      <c r="BU29" s="490"/>
      <c r="BV29" s="39">
        <f t="shared" si="23"/>
        <v>0</v>
      </c>
      <c r="BW29" s="495"/>
      <c r="BX29" s="490"/>
      <c r="BY29" s="39">
        <f t="shared" si="24"/>
        <v>0</v>
      </c>
      <c r="BZ29" s="495"/>
      <c r="CA29" s="490"/>
      <c r="CB29" s="39">
        <f t="shared" si="25"/>
        <v>0</v>
      </c>
      <c r="CC29" s="495"/>
      <c r="CD29" s="490"/>
      <c r="CE29" s="39">
        <f t="shared" si="26"/>
        <v>0</v>
      </c>
      <c r="CF29" s="495"/>
      <c r="CG29" s="490"/>
      <c r="CH29" s="39">
        <f t="shared" si="27"/>
        <v>0</v>
      </c>
      <c r="CI29" s="495"/>
      <c r="CJ29" s="490"/>
      <c r="CK29" s="39">
        <f t="shared" si="28"/>
        <v>0</v>
      </c>
      <c r="CL29" s="495"/>
      <c r="CM29" s="490"/>
      <c r="CN29" s="39">
        <f t="shared" si="29"/>
        <v>0</v>
      </c>
      <c r="CO29" s="495"/>
      <c r="CP29" s="490"/>
      <c r="CQ29" s="39">
        <f t="shared" si="30"/>
        <v>0</v>
      </c>
      <c r="CR29" s="29">
        <f t="shared" si="31"/>
        <v>0</v>
      </c>
      <c r="CS29" s="496">
        <v>6.6</v>
      </c>
      <c r="CT29" s="29">
        <f t="shared" si="31"/>
        <v>0</v>
      </c>
      <c r="CU29" s="16"/>
      <c r="CV29" s="15">
        <f t="shared" si="32"/>
        <v>0</v>
      </c>
    </row>
    <row r="30" spans="1:100" ht="23.4">
      <c r="A30" s="6">
        <v>24</v>
      </c>
      <c r="B30" s="57" t="s">
        <v>68</v>
      </c>
      <c r="C30" s="38">
        <v>600</v>
      </c>
      <c r="D30" s="33">
        <v>8.25</v>
      </c>
      <c r="E30" s="39">
        <f t="shared" si="0"/>
        <v>4950</v>
      </c>
      <c r="F30" s="38">
        <v>600</v>
      </c>
      <c r="G30" s="33">
        <v>8.25</v>
      </c>
      <c r="H30" s="39">
        <f t="shared" si="1"/>
        <v>4950</v>
      </c>
      <c r="I30" s="38">
        <v>560</v>
      </c>
      <c r="J30" s="33">
        <v>8.25</v>
      </c>
      <c r="K30" s="39">
        <f t="shared" si="2"/>
        <v>4620</v>
      </c>
      <c r="L30" s="38"/>
      <c r="M30" s="33"/>
      <c r="N30" s="39">
        <f t="shared" si="3"/>
        <v>0</v>
      </c>
      <c r="O30" s="38"/>
      <c r="P30" s="33"/>
      <c r="Q30" s="39">
        <f t="shared" si="4"/>
        <v>0</v>
      </c>
      <c r="R30" s="38"/>
      <c r="S30" s="33"/>
      <c r="T30" s="39">
        <f t="shared" si="5"/>
        <v>0</v>
      </c>
      <c r="U30" s="38"/>
      <c r="V30" s="33"/>
      <c r="W30" s="39">
        <f t="shared" si="6"/>
        <v>0</v>
      </c>
      <c r="X30" s="38"/>
      <c r="Y30" s="33"/>
      <c r="Z30" s="39">
        <f t="shared" si="7"/>
        <v>0</v>
      </c>
      <c r="AA30" s="38"/>
      <c r="AB30" s="33"/>
      <c r="AC30" s="39">
        <f t="shared" si="8"/>
        <v>0</v>
      </c>
      <c r="AD30" s="38"/>
      <c r="AE30" s="33"/>
      <c r="AF30" s="39">
        <f t="shared" si="9"/>
        <v>0</v>
      </c>
      <c r="AG30" s="38"/>
      <c r="AH30" s="33"/>
      <c r="AI30" s="39">
        <f t="shared" si="10"/>
        <v>0</v>
      </c>
      <c r="AJ30" s="38"/>
      <c r="AK30" s="33"/>
      <c r="AL30" s="39">
        <f t="shared" si="11"/>
        <v>0</v>
      </c>
      <c r="AM30" s="38"/>
      <c r="AN30" s="33"/>
      <c r="AO30" s="39">
        <f t="shared" si="12"/>
        <v>0</v>
      </c>
      <c r="AP30" s="38"/>
      <c r="AQ30" s="33"/>
      <c r="AR30" s="39">
        <f t="shared" si="13"/>
        <v>0</v>
      </c>
      <c r="AS30" s="38"/>
      <c r="AT30" s="33"/>
      <c r="AU30" s="39">
        <f t="shared" si="14"/>
        <v>0</v>
      </c>
      <c r="AV30" s="38"/>
      <c r="AW30" s="33"/>
      <c r="AX30" s="39">
        <f t="shared" si="15"/>
        <v>0</v>
      </c>
      <c r="AY30" s="38"/>
      <c r="AZ30" s="33"/>
      <c r="BA30" s="39">
        <f t="shared" si="16"/>
        <v>0</v>
      </c>
      <c r="BB30" s="38"/>
      <c r="BC30" s="33"/>
      <c r="BD30" s="39">
        <f t="shared" si="17"/>
        <v>0</v>
      </c>
      <c r="BE30" s="38"/>
      <c r="BF30" s="33"/>
      <c r="BG30" s="39">
        <f t="shared" si="18"/>
        <v>0</v>
      </c>
      <c r="BH30" s="38"/>
      <c r="BI30" s="33"/>
      <c r="BJ30" s="39">
        <f t="shared" si="19"/>
        <v>0</v>
      </c>
      <c r="BK30" s="38"/>
      <c r="BL30" s="33"/>
      <c r="BM30" s="39">
        <f t="shared" si="20"/>
        <v>0</v>
      </c>
      <c r="BN30" s="38"/>
      <c r="BO30" s="33"/>
      <c r="BP30" s="39">
        <f t="shared" si="21"/>
        <v>0</v>
      </c>
      <c r="BQ30" s="38"/>
      <c r="BR30" s="33"/>
      <c r="BS30" s="39">
        <f t="shared" si="22"/>
        <v>0</v>
      </c>
      <c r="BT30" s="38"/>
      <c r="BU30" s="33"/>
      <c r="BV30" s="39">
        <f t="shared" si="23"/>
        <v>0</v>
      </c>
      <c r="BW30" s="38"/>
      <c r="BX30" s="33"/>
      <c r="BY30" s="39">
        <f t="shared" si="24"/>
        <v>0</v>
      </c>
      <c r="BZ30" s="38"/>
      <c r="CA30" s="33"/>
      <c r="CB30" s="39">
        <f t="shared" si="25"/>
        <v>0</v>
      </c>
      <c r="CC30" s="38"/>
      <c r="CD30" s="33"/>
      <c r="CE30" s="39">
        <f t="shared" si="26"/>
        <v>0</v>
      </c>
      <c r="CF30" s="38"/>
      <c r="CG30" s="33"/>
      <c r="CH30" s="39">
        <f t="shared" si="27"/>
        <v>0</v>
      </c>
      <c r="CI30" s="38"/>
      <c r="CJ30" s="33"/>
      <c r="CK30" s="39">
        <f t="shared" si="28"/>
        <v>0</v>
      </c>
      <c r="CL30" s="38"/>
      <c r="CM30" s="33"/>
      <c r="CN30" s="39">
        <f t="shared" si="29"/>
        <v>0</v>
      </c>
      <c r="CO30" s="38"/>
      <c r="CP30" s="33"/>
      <c r="CQ30" s="39">
        <f t="shared" si="30"/>
        <v>0</v>
      </c>
      <c r="CR30" s="29">
        <f t="shared" si="31"/>
        <v>1760</v>
      </c>
      <c r="CS30" s="69">
        <v>8.25</v>
      </c>
      <c r="CT30" s="29">
        <f t="shared" si="31"/>
        <v>14520</v>
      </c>
      <c r="CU30" s="17"/>
      <c r="CV30" s="15">
        <f t="shared" si="32"/>
        <v>1760</v>
      </c>
    </row>
    <row r="31" spans="1:100" ht="23.4">
      <c r="A31" s="6">
        <v>25</v>
      </c>
      <c r="B31" s="57" t="s">
        <v>69</v>
      </c>
      <c r="C31" s="38">
        <v>240</v>
      </c>
      <c r="D31" s="33">
        <v>9.9</v>
      </c>
      <c r="E31" s="39">
        <f t="shared" si="0"/>
        <v>2376</v>
      </c>
      <c r="F31" s="38">
        <v>280</v>
      </c>
      <c r="G31" s="33">
        <v>9.9</v>
      </c>
      <c r="H31" s="39">
        <f t="shared" si="1"/>
        <v>2772</v>
      </c>
      <c r="I31" s="38">
        <v>240</v>
      </c>
      <c r="J31" s="33">
        <v>9.9</v>
      </c>
      <c r="K31" s="39">
        <f t="shared" si="2"/>
        <v>2376</v>
      </c>
      <c r="L31" s="38"/>
      <c r="M31" s="33"/>
      <c r="N31" s="39">
        <f t="shared" si="3"/>
        <v>0</v>
      </c>
      <c r="O31" s="38"/>
      <c r="P31" s="33"/>
      <c r="Q31" s="39">
        <f t="shared" si="4"/>
        <v>0</v>
      </c>
      <c r="R31" s="38"/>
      <c r="S31" s="33"/>
      <c r="T31" s="39">
        <f t="shared" si="5"/>
        <v>0</v>
      </c>
      <c r="U31" s="38"/>
      <c r="V31" s="33"/>
      <c r="W31" s="39">
        <f t="shared" si="6"/>
        <v>0</v>
      </c>
      <c r="X31" s="38"/>
      <c r="Y31" s="33"/>
      <c r="Z31" s="39">
        <f t="shared" si="7"/>
        <v>0</v>
      </c>
      <c r="AA31" s="38"/>
      <c r="AB31" s="33"/>
      <c r="AC31" s="39">
        <f t="shared" si="8"/>
        <v>0</v>
      </c>
      <c r="AD31" s="38"/>
      <c r="AE31" s="33"/>
      <c r="AF31" s="39">
        <f t="shared" si="9"/>
        <v>0</v>
      </c>
      <c r="AG31" s="38"/>
      <c r="AH31" s="33"/>
      <c r="AI31" s="39">
        <f t="shared" si="10"/>
        <v>0</v>
      </c>
      <c r="AJ31" s="38"/>
      <c r="AK31" s="33"/>
      <c r="AL31" s="39">
        <f t="shared" si="11"/>
        <v>0</v>
      </c>
      <c r="AM31" s="38"/>
      <c r="AN31" s="33"/>
      <c r="AO31" s="39">
        <f t="shared" si="12"/>
        <v>0</v>
      </c>
      <c r="AP31" s="38"/>
      <c r="AQ31" s="33"/>
      <c r="AR31" s="39">
        <f t="shared" si="13"/>
        <v>0</v>
      </c>
      <c r="AS31" s="38"/>
      <c r="AT31" s="33"/>
      <c r="AU31" s="39">
        <f t="shared" si="14"/>
        <v>0</v>
      </c>
      <c r="AV31" s="38"/>
      <c r="AW31" s="33"/>
      <c r="AX31" s="39">
        <f t="shared" si="15"/>
        <v>0</v>
      </c>
      <c r="AY31" s="38"/>
      <c r="AZ31" s="33"/>
      <c r="BA31" s="39">
        <f t="shared" si="16"/>
        <v>0</v>
      </c>
      <c r="BB31" s="38"/>
      <c r="BC31" s="33"/>
      <c r="BD31" s="39">
        <f t="shared" si="17"/>
        <v>0</v>
      </c>
      <c r="BE31" s="38"/>
      <c r="BF31" s="33"/>
      <c r="BG31" s="39">
        <f t="shared" si="18"/>
        <v>0</v>
      </c>
      <c r="BH31" s="38"/>
      <c r="BI31" s="33"/>
      <c r="BJ31" s="39">
        <f t="shared" si="19"/>
        <v>0</v>
      </c>
      <c r="BK31" s="38"/>
      <c r="BL31" s="33"/>
      <c r="BM31" s="39">
        <f t="shared" si="20"/>
        <v>0</v>
      </c>
      <c r="BN31" s="38"/>
      <c r="BO31" s="33"/>
      <c r="BP31" s="39">
        <f t="shared" si="21"/>
        <v>0</v>
      </c>
      <c r="BQ31" s="38"/>
      <c r="BR31" s="33"/>
      <c r="BS31" s="39">
        <f t="shared" si="22"/>
        <v>0</v>
      </c>
      <c r="BT31" s="38"/>
      <c r="BU31" s="33"/>
      <c r="BV31" s="39">
        <f t="shared" si="23"/>
        <v>0</v>
      </c>
      <c r="BW31" s="38"/>
      <c r="BX31" s="33"/>
      <c r="BY31" s="39">
        <f t="shared" si="24"/>
        <v>0</v>
      </c>
      <c r="BZ31" s="38"/>
      <c r="CA31" s="33"/>
      <c r="CB31" s="39">
        <f t="shared" si="25"/>
        <v>0</v>
      </c>
      <c r="CC31" s="38"/>
      <c r="CD31" s="33"/>
      <c r="CE31" s="39">
        <f t="shared" si="26"/>
        <v>0</v>
      </c>
      <c r="CF31" s="38"/>
      <c r="CG31" s="33"/>
      <c r="CH31" s="39">
        <f t="shared" si="27"/>
        <v>0</v>
      </c>
      <c r="CI31" s="38"/>
      <c r="CJ31" s="33"/>
      <c r="CK31" s="39">
        <f t="shared" si="28"/>
        <v>0</v>
      </c>
      <c r="CL31" s="38"/>
      <c r="CM31" s="33"/>
      <c r="CN31" s="39">
        <f t="shared" si="29"/>
        <v>0</v>
      </c>
      <c r="CO31" s="38"/>
      <c r="CP31" s="33"/>
      <c r="CQ31" s="39">
        <f t="shared" si="30"/>
        <v>0</v>
      </c>
      <c r="CR31" s="29">
        <f t="shared" si="31"/>
        <v>760</v>
      </c>
      <c r="CS31" s="69">
        <v>9.9</v>
      </c>
      <c r="CT31" s="29">
        <f t="shared" si="31"/>
        <v>7524</v>
      </c>
      <c r="CU31" s="17"/>
      <c r="CV31" s="15">
        <f t="shared" si="32"/>
        <v>760</v>
      </c>
    </row>
    <row r="32" spans="1:100" ht="23.4">
      <c r="A32" s="6">
        <v>26</v>
      </c>
      <c r="B32" s="59" t="s">
        <v>38</v>
      </c>
      <c r="C32" s="38">
        <v>0</v>
      </c>
      <c r="D32" s="33"/>
      <c r="E32" s="39">
        <f t="shared" si="0"/>
        <v>0</v>
      </c>
      <c r="F32" s="38"/>
      <c r="G32" s="33"/>
      <c r="H32" s="39">
        <f t="shared" si="1"/>
        <v>0</v>
      </c>
      <c r="I32" s="38"/>
      <c r="J32" s="33"/>
      <c r="K32" s="39">
        <f t="shared" si="2"/>
        <v>0</v>
      </c>
      <c r="L32" s="38"/>
      <c r="M32" s="33"/>
      <c r="N32" s="39">
        <f t="shared" si="3"/>
        <v>0</v>
      </c>
      <c r="O32" s="38"/>
      <c r="P32" s="33"/>
      <c r="Q32" s="39">
        <f t="shared" si="4"/>
        <v>0</v>
      </c>
      <c r="R32" s="38"/>
      <c r="S32" s="33"/>
      <c r="T32" s="39">
        <f t="shared" si="5"/>
        <v>0</v>
      </c>
      <c r="U32" s="38"/>
      <c r="V32" s="33"/>
      <c r="W32" s="39">
        <f t="shared" si="6"/>
        <v>0</v>
      </c>
      <c r="X32" s="38"/>
      <c r="Y32" s="33"/>
      <c r="Z32" s="39">
        <f t="shared" si="7"/>
        <v>0</v>
      </c>
      <c r="AA32" s="38"/>
      <c r="AB32" s="33"/>
      <c r="AC32" s="39">
        <f t="shared" si="8"/>
        <v>0</v>
      </c>
      <c r="AD32" s="38"/>
      <c r="AE32" s="33"/>
      <c r="AF32" s="39">
        <f t="shared" si="9"/>
        <v>0</v>
      </c>
      <c r="AG32" s="38"/>
      <c r="AH32" s="33"/>
      <c r="AI32" s="39">
        <f t="shared" si="10"/>
        <v>0</v>
      </c>
      <c r="AJ32" s="38"/>
      <c r="AK32" s="33"/>
      <c r="AL32" s="39">
        <f t="shared" si="11"/>
        <v>0</v>
      </c>
      <c r="AM32" s="38"/>
      <c r="AN32" s="33"/>
      <c r="AO32" s="39">
        <f t="shared" si="12"/>
        <v>0</v>
      </c>
      <c r="AP32" s="38"/>
      <c r="AQ32" s="33"/>
      <c r="AR32" s="39">
        <f t="shared" si="13"/>
        <v>0</v>
      </c>
      <c r="AS32" s="38"/>
      <c r="AT32" s="33"/>
      <c r="AU32" s="39">
        <f t="shared" si="14"/>
        <v>0</v>
      </c>
      <c r="AV32" s="38"/>
      <c r="AW32" s="33"/>
      <c r="AX32" s="39">
        <f t="shared" si="15"/>
        <v>0</v>
      </c>
      <c r="AY32" s="38"/>
      <c r="AZ32" s="33"/>
      <c r="BA32" s="39">
        <f t="shared" si="16"/>
        <v>0</v>
      </c>
      <c r="BB32" s="38"/>
      <c r="BC32" s="33"/>
      <c r="BD32" s="39">
        <f t="shared" si="17"/>
        <v>0</v>
      </c>
      <c r="BE32" s="38"/>
      <c r="BF32" s="33"/>
      <c r="BG32" s="39">
        <f t="shared" si="18"/>
        <v>0</v>
      </c>
      <c r="BH32" s="38"/>
      <c r="BI32" s="33"/>
      <c r="BJ32" s="39">
        <f t="shared" si="19"/>
        <v>0</v>
      </c>
      <c r="BK32" s="38"/>
      <c r="BL32" s="33"/>
      <c r="BM32" s="39">
        <f t="shared" si="20"/>
        <v>0</v>
      </c>
      <c r="BN32" s="38"/>
      <c r="BO32" s="33"/>
      <c r="BP32" s="39">
        <f t="shared" si="21"/>
        <v>0</v>
      </c>
      <c r="BQ32" s="38"/>
      <c r="BR32" s="33"/>
      <c r="BS32" s="39">
        <f t="shared" si="22"/>
        <v>0</v>
      </c>
      <c r="BT32" s="38"/>
      <c r="BU32" s="33"/>
      <c r="BV32" s="39">
        <f t="shared" si="23"/>
        <v>0</v>
      </c>
      <c r="BW32" s="38"/>
      <c r="BX32" s="33"/>
      <c r="BY32" s="39">
        <f t="shared" si="24"/>
        <v>0</v>
      </c>
      <c r="BZ32" s="38"/>
      <c r="CA32" s="33"/>
      <c r="CB32" s="39">
        <f t="shared" si="25"/>
        <v>0</v>
      </c>
      <c r="CC32" s="38"/>
      <c r="CD32" s="33"/>
      <c r="CE32" s="39">
        <f t="shared" si="26"/>
        <v>0</v>
      </c>
      <c r="CF32" s="38"/>
      <c r="CG32" s="33"/>
      <c r="CH32" s="39">
        <f t="shared" si="27"/>
        <v>0</v>
      </c>
      <c r="CI32" s="38"/>
      <c r="CJ32" s="33"/>
      <c r="CK32" s="39">
        <f t="shared" si="28"/>
        <v>0</v>
      </c>
      <c r="CL32" s="38"/>
      <c r="CM32" s="33"/>
      <c r="CN32" s="39">
        <f t="shared" si="29"/>
        <v>0</v>
      </c>
      <c r="CO32" s="38"/>
      <c r="CP32" s="33"/>
      <c r="CQ32" s="39">
        <f t="shared" si="30"/>
        <v>0</v>
      </c>
      <c r="CR32" s="29">
        <f t="shared" si="31"/>
        <v>0</v>
      </c>
      <c r="CS32" s="69">
        <v>11</v>
      </c>
      <c r="CT32" s="29">
        <f t="shared" si="31"/>
        <v>0</v>
      </c>
      <c r="CU32" s="17"/>
      <c r="CV32" s="15">
        <f t="shared" si="32"/>
        <v>0</v>
      </c>
    </row>
    <row r="33" spans="1:100" ht="23.4">
      <c r="A33" s="6">
        <v>27</v>
      </c>
      <c r="B33" s="57" t="s">
        <v>70</v>
      </c>
      <c r="C33" s="38">
        <v>50</v>
      </c>
      <c r="D33" s="33">
        <v>8.25</v>
      </c>
      <c r="E33" s="39">
        <f t="shared" si="0"/>
        <v>412.5</v>
      </c>
      <c r="F33" s="38">
        <v>100</v>
      </c>
      <c r="G33" s="33">
        <v>8.25</v>
      </c>
      <c r="H33" s="39">
        <f t="shared" si="1"/>
        <v>825</v>
      </c>
      <c r="I33" s="38">
        <v>100</v>
      </c>
      <c r="J33" s="33">
        <v>8.25</v>
      </c>
      <c r="K33" s="39">
        <f t="shared" si="2"/>
        <v>825</v>
      </c>
      <c r="L33" s="38"/>
      <c r="M33" s="33"/>
      <c r="N33" s="39">
        <f t="shared" si="3"/>
        <v>0</v>
      </c>
      <c r="O33" s="38"/>
      <c r="P33" s="33"/>
      <c r="Q33" s="39">
        <f t="shared" si="4"/>
        <v>0</v>
      </c>
      <c r="R33" s="38"/>
      <c r="S33" s="33"/>
      <c r="T33" s="39">
        <f t="shared" si="5"/>
        <v>0</v>
      </c>
      <c r="U33" s="38"/>
      <c r="V33" s="33"/>
      <c r="W33" s="39">
        <f t="shared" si="6"/>
        <v>0</v>
      </c>
      <c r="X33" s="38"/>
      <c r="Y33" s="33"/>
      <c r="Z33" s="39">
        <f t="shared" si="7"/>
        <v>0</v>
      </c>
      <c r="AA33" s="38"/>
      <c r="AB33" s="33"/>
      <c r="AC33" s="39">
        <f t="shared" si="8"/>
        <v>0</v>
      </c>
      <c r="AD33" s="38"/>
      <c r="AE33" s="33"/>
      <c r="AF33" s="39">
        <f t="shared" si="9"/>
        <v>0</v>
      </c>
      <c r="AG33" s="38"/>
      <c r="AH33" s="33"/>
      <c r="AI33" s="39">
        <f t="shared" si="10"/>
        <v>0</v>
      </c>
      <c r="AJ33" s="38"/>
      <c r="AK33" s="33"/>
      <c r="AL33" s="39">
        <f t="shared" si="11"/>
        <v>0</v>
      </c>
      <c r="AM33" s="38"/>
      <c r="AN33" s="33"/>
      <c r="AO33" s="39">
        <f t="shared" si="12"/>
        <v>0</v>
      </c>
      <c r="AP33" s="38"/>
      <c r="AQ33" s="33"/>
      <c r="AR33" s="39">
        <f t="shared" si="13"/>
        <v>0</v>
      </c>
      <c r="AS33" s="38"/>
      <c r="AT33" s="33"/>
      <c r="AU33" s="39">
        <f t="shared" si="14"/>
        <v>0</v>
      </c>
      <c r="AV33" s="38"/>
      <c r="AW33" s="33"/>
      <c r="AX33" s="39">
        <f t="shared" si="15"/>
        <v>0</v>
      </c>
      <c r="AY33" s="38"/>
      <c r="AZ33" s="33"/>
      <c r="BA33" s="39">
        <f t="shared" si="16"/>
        <v>0</v>
      </c>
      <c r="BB33" s="38"/>
      <c r="BC33" s="33"/>
      <c r="BD33" s="39">
        <f t="shared" si="17"/>
        <v>0</v>
      </c>
      <c r="BE33" s="38"/>
      <c r="BF33" s="33"/>
      <c r="BG33" s="39">
        <f t="shared" si="18"/>
        <v>0</v>
      </c>
      <c r="BH33" s="38"/>
      <c r="BI33" s="33"/>
      <c r="BJ33" s="39">
        <f t="shared" si="19"/>
        <v>0</v>
      </c>
      <c r="BK33" s="38"/>
      <c r="BL33" s="33"/>
      <c r="BM33" s="39">
        <f t="shared" si="20"/>
        <v>0</v>
      </c>
      <c r="BN33" s="38"/>
      <c r="BO33" s="33"/>
      <c r="BP33" s="39">
        <f t="shared" si="21"/>
        <v>0</v>
      </c>
      <c r="BQ33" s="38"/>
      <c r="BR33" s="33"/>
      <c r="BS33" s="39">
        <f t="shared" si="22"/>
        <v>0</v>
      </c>
      <c r="BT33" s="38"/>
      <c r="BU33" s="33"/>
      <c r="BV33" s="39">
        <f t="shared" si="23"/>
        <v>0</v>
      </c>
      <c r="BW33" s="38"/>
      <c r="BX33" s="33"/>
      <c r="BY33" s="39">
        <f t="shared" si="24"/>
        <v>0</v>
      </c>
      <c r="BZ33" s="38"/>
      <c r="CA33" s="33"/>
      <c r="CB33" s="39">
        <f t="shared" si="25"/>
        <v>0</v>
      </c>
      <c r="CC33" s="38"/>
      <c r="CD33" s="33"/>
      <c r="CE33" s="39">
        <f t="shared" si="26"/>
        <v>0</v>
      </c>
      <c r="CF33" s="38"/>
      <c r="CG33" s="33"/>
      <c r="CH33" s="39">
        <f t="shared" si="27"/>
        <v>0</v>
      </c>
      <c r="CI33" s="38"/>
      <c r="CJ33" s="33"/>
      <c r="CK33" s="39">
        <f t="shared" si="28"/>
        <v>0</v>
      </c>
      <c r="CL33" s="38"/>
      <c r="CM33" s="33"/>
      <c r="CN33" s="39">
        <f t="shared" si="29"/>
        <v>0</v>
      </c>
      <c r="CO33" s="38"/>
      <c r="CP33" s="33"/>
      <c r="CQ33" s="39">
        <f t="shared" si="30"/>
        <v>0</v>
      </c>
      <c r="CR33" s="29">
        <f t="shared" si="31"/>
        <v>250</v>
      </c>
      <c r="CS33" s="69">
        <v>8.25</v>
      </c>
      <c r="CT33" s="29">
        <f t="shared" si="31"/>
        <v>2062.5</v>
      </c>
      <c r="CU33" s="17"/>
      <c r="CV33" s="15">
        <f t="shared" si="32"/>
        <v>250</v>
      </c>
    </row>
    <row r="34" spans="1:100" ht="23.4">
      <c r="A34" s="6">
        <v>28</v>
      </c>
      <c r="B34" s="57" t="s">
        <v>39</v>
      </c>
      <c r="C34" s="38">
        <v>0</v>
      </c>
      <c r="D34" s="33">
        <v>8.25</v>
      </c>
      <c r="E34" s="39">
        <f t="shared" si="0"/>
        <v>0</v>
      </c>
      <c r="F34" s="38"/>
      <c r="G34" s="33">
        <v>8.25</v>
      </c>
      <c r="H34" s="39">
        <f t="shared" si="1"/>
        <v>0</v>
      </c>
      <c r="I34" s="38"/>
      <c r="J34" s="33">
        <v>8.25</v>
      </c>
      <c r="K34" s="39">
        <f t="shared" si="2"/>
        <v>0</v>
      </c>
      <c r="L34" s="38"/>
      <c r="M34" s="33"/>
      <c r="N34" s="39">
        <f t="shared" si="3"/>
        <v>0</v>
      </c>
      <c r="O34" s="38"/>
      <c r="P34" s="33"/>
      <c r="Q34" s="39">
        <f t="shared" si="4"/>
        <v>0</v>
      </c>
      <c r="R34" s="38"/>
      <c r="S34" s="33"/>
      <c r="T34" s="39">
        <f t="shared" si="5"/>
        <v>0</v>
      </c>
      <c r="U34" s="38"/>
      <c r="V34" s="33"/>
      <c r="W34" s="39">
        <f t="shared" si="6"/>
        <v>0</v>
      </c>
      <c r="X34" s="38"/>
      <c r="Y34" s="33"/>
      <c r="Z34" s="39">
        <f t="shared" si="7"/>
        <v>0</v>
      </c>
      <c r="AA34" s="38"/>
      <c r="AB34" s="33"/>
      <c r="AC34" s="39">
        <f t="shared" si="8"/>
        <v>0</v>
      </c>
      <c r="AD34" s="38"/>
      <c r="AE34" s="33"/>
      <c r="AF34" s="39">
        <f t="shared" si="9"/>
        <v>0</v>
      </c>
      <c r="AG34" s="38"/>
      <c r="AH34" s="33"/>
      <c r="AI34" s="39">
        <f t="shared" si="10"/>
        <v>0</v>
      </c>
      <c r="AJ34" s="38"/>
      <c r="AK34" s="33"/>
      <c r="AL34" s="39">
        <f t="shared" si="11"/>
        <v>0</v>
      </c>
      <c r="AM34" s="38"/>
      <c r="AN34" s="33"/>
      <c r="AO34" s="39">
        <f t="shared" si="12"/>
        <v>0</v>
      </c>
      <c r="AP34" s="38"/>
      <c r="AQ34" s="33"/>
      <c r="AR34" s="39">
        <f t="shared" si="13"/>
        <v>0</v>
      </c>
      <c r="AS34" s="38"/>
      <c r="AT34" s="33"/>
      <c r="AU34" s="39">
        <f t="shared" si="14"/>
        <v>0</v>
      </c>
      <c r="AV34" s="38"/>
      <c r="AW34" s="33"/>
      <c r="AX34" s="39">
        <f t="shared" si="15"/>
        <v>0</v>
      </c>
      <c r="AY34" s="38"/>
      <c r="AZ34" s="33"/>
      <c r="BA34" s="39">
        <f t="shared" si="16"/>
        <v>0</v>
      </c>
      <c r="BB34" s="38"/>
      <c r="BC34" s="33"/>
      <c r="BD34" s="39">
        <f t="shared" si="17"/>
        <v>0</v>
      </c>
      <c r="BE34" s="38"/>
      <c r="BF34" s="33"/>
      <c r="BG34" s="39">
        <f t="shared" si="18"/>
        <v>0</v>
      </c>
      <c r="BH34" s="38"/>
      <c r="BI34" s="33"/>
      <c r="BJ34" s="39">
        <f t="shared" si="19"/>
        <v>0</v>
      </c>
      <c r="BK34" s="38"/>
      <c r="BL34" s="33"/>
      <c r="BM34" s="39">
        <f t="shared" si="20"/>
        <v>0</v>
      </c>
      <c r="BN34" s="38"/>
      <c r="BO34" s="33"/>
      <c r="BP34" s="39">
        <f t="shared" si="21"/>
        <v>0</v>
      </c>
      <c r="BQ34" s="38"/>
      <c r="BR34" s="33"/>
      <c r="BS34" s="39">
        <f t="shared" si="22"/>
        <v>0</v>
      </c>
      <c r="BT34" s="38"/>
      <c r="BU34" s="33"/>
      <c r="BV34" s="39">
        <f t="shared" si="23"/>
        <v>0</v>
      </c>
      <c r="BW34" s="38"/>
      <c r="BX34" s="33"/>
      <c r="BY34" s="39">
        <f t="shared" si="24"/>
        <v>0</v>
      </c>
      <c r="BZ34" s="38"/>
      <c r="CA34" s="33"/>
      <c r="CB34" s="39">
        <f t="shared" si="25"/>
        <v>0</v>
      </c>
      <c r="CC34" s="38"/>
      <c r="CD34" s="33"/>
      <c r="CE34" s="39">
        <f t="shared" si="26"/>
        <v>0</v>
      </c>
      <c r="CF34" s="38"/>
      <c r="CG34" s="33"/>
      <c r="CH34" s="39">
        <f t="shared" si="27"/>
        <v>0</v>
      </c>
      <c r="CI34" s="38"/>
      <c r="CJ34" s="33"/>
      <c r="CK34" s="39">
        <f t="shared" si="28"/>
        <v>0</v>
      </c>
      <c r="CL34" s="38"/>
      <c r="CM34" s="33"/>
      <c r="CN34" s="39">
        <f t="shared" si="29"/>
        <v>0</v>
      </c>
      <c r="CO34" s="38"/>
      <c r="CP34" s="33"/>
      <c r="CQ34" s="39">
        <f t="shared" si="30"/>
        <v>0</v>
      </c>
      <c r="CR34" s="29">
        <f t="shared" si="31"/>
        <v>0</v>
      </c>
      <c r="CS34" s="69">
        <v>8.25</v>
      </c>
      <c r="CT34" s="29">
        <f t="shared" si="31"/>
        <v>0</v>
      </c>
      <c r="CU34" s="17"/>
      <c r="CV34" s="15">
        <f t="shared" si="32"/>
        <v>0</v>
      </c>
    </row>
    <row r="35" spans="1:100" ht="23.4">
      <c r="A35" s="6">
        <v>29</v>
      </c>
      <c r="B35" s="57" t="s">
        <v>40</v>
      </c>
      <c r="C35" s="38">
        <v>0</v>
      </c>
      <c r="D35" s="33">
        <v>8.25</v>
      </c>
      <c r="E35" s="39">
        <f t="shared" si="0"/>
        <v>0</v>
      </c>
      <c r="F35" s="38"/>
      <c r="G35" s="33">
        <v>8.25</v>
      </c>
      <c r="H35" s="39">
        <f t="shared" si="1"/>
        <v>0</v>
      </c>
      <c r="I35" s="38"/>
      <c r="J35" s="33">
        <v>8.25</v>
      </c>
      <c r="K35" s="39">
        <f t="shared" si="2"/>
        <v>0</v>
      </c>
      <c r="L35" s="38"/>
      <c r="M35" s="33"/>
      <c r="N35" s="39">
        <f t="shared" si="3"/>
        <v>0</v>
      </c>
      <c r="O35" s="38"/>
      <c r="P35" s="33"/>
      <c r="Q35" s="39">
        <f t="shared" si="4"/>
        <v>0</v>
      </c>
      <c r="R35" s="38"/>
      <c r="S35" s="33"/>
      <c r="T35" s="39">
        <f t="shared" si="5"/>
        <v>0</v>
      </c>
      <c r="U35" s="38"/>
      <c r="V35" s="33"/>
      <c r="W35" s="39">
        <f t="shared" si="6"/>
        <v>0</v>
      </c>
      <c r="X35" s="38"/>
      <c r="Y35" s="33"/>
      <c r="Z35" s="39">
        <f t="shared" si="7"/>
        <v>0</v>
      </c>
      <c r="AA35" s="38"/>
      <c r="AB35" s="33"/>
      <c r="AC35" s="39">
        <f t="shared" si="8"/>
        <v>0</v>
      </c>
      <c r="AD35" s="38"/>
      <c r="AE35" s="33"/>
      <c r="AF35" s="39">
        <f t="shared" si="9"/>
        <v>0</v>
      </c>
      <c r="AG35" s="38"/>
      <c r="AH35" s="33"/>
      <c r="AI35" s="39">
        <f t="shared" si="10"/>
        <v>0</v>
      </c>
      <c r="AJ35" s="38"/>
      <c r="AK35" s="33"/>
      <c r="AL35" s="39">
        <f t="shared" si="11"/>
        <v>0</v>
      </c>
      <c r="AM35" s="38"/>
      <c r="AN35" s="33"/>
      <c r="AO35" s="39">
        <f t="shared" si="12"/>
        <v>0</v>
      </c>
      <c r="AP35" s="38"/>
      <c r="AQ35" s="33"/>
      <c r="AR35" s="39">
        <f t="shared" si="13"/>
        <v>0</v>
      </c>
      <c r="AS35" s="38"/>
      <c r="AT35" s="33"/>
      <c r="AU35" s="39">
        <f t="shared" si="14"/>
        <v>0</v>
      </c>
      <c r="AV35" s="38"/>
      <c r="AW35" s="33"/>
      <c r="AX35" s="39">
        <f t="shared" si="15"/>
        <v>0</v>
      </c>
      <c r="AY35" s="38"/>
      <c r="AZ35" s="33"/>
      <c r="BA35" s="39">
        <f t="shared" si="16"/>
        <v>0</v>
      </c>
      <c r="BB35" s="38"/>
      <c r="BC35" s="33"/>
      <c r="BD35" s="39">
        <f t="shared" si="17"/>
        <v>0</v>
      </c>
      <c r="BE35" s="38"/>
      <c r="BF35" s="33"/>
      <c r="BG35" s="39">
        <f t="shared" si="18"/>
        <v>0</v>
      </c>
      <c r="BH35" s="38"/>
      <c r="BI35" s="33"/>
      <c r="BJ35" s="39">
        <f t="shared" si="19"/>
        <v>0</v>
      </c>
      <c r="BK35" s="38"/>
      <c r="BL35" s="33"/>
      <c r="BM35" s="39">
        <f t="shared" si="20"/>
        <v>0</v>
      </c>
      <c r="BN35" s="38"/>
      <c r="BO35" s="33"/>
      <c r="BP35" s="39">
        <f t="shared" si="21"/>
        <v>0</v>
      </c>
      <c r="BQ35" s="38"/>
      <c r="BR35" s="33"/>
      <c r="BS35" s="39">
        <f t="shared" si="22"/>
        <v>0</v>
      </c>
      <c r="BT35" s="38"/>
      <c r="BU35" s="33"/>
      <c r="BV35" s="39">
        <f t="shared" si="23"/>
        <v>0</v>
      </c>
      <c r="BW35" s="38"/>
      <c r="BX35" s="33"/>
      <c r="BY35" s="39">
        <f t="shared" si="24"/>
        <v>0</v>
      </c>
      <c r="BZ35" s="38"/>
      <c r="CA35" s="33"/>
      <c r="CB35" s="39">
        <f t="shared" si="25"/>
        <v>0</v>
      </c>
      <c r="CC35" s="38"/>
      <c r="CD35" s="33"/>
      <c r="CE35" s="39">
        <f t="shared" si="26"/>
        <v>0</v>
      </c>
      <c r="CF35" s="38"/>
      <c r="CG35" s="33"/>
      <c r="CH35" s="39">
        <f t="shared" si="27"/>
        <v>0</v>
      </c>
      <c r="CI35" s="38"/>
      <c r="CJ35" s="33"/>
      <c r="CK35" s="39">
        <f t="shared" si="28"/>
        <v>0</v>
      </c>
      <c r="CL35" s="38"/>
      <c r="CM35" s="33"/>
      <c r="CN35" s="39">
        <f t="shared" si="29"/>
        <v>0</v>
      </c>
      <c r="CO35" s="38"/>
      <c r="CP35" s="33"/>
      <c r="CQ35" s="39">
        <f t="shared" si="30"/>
        <v>0</v>
      </c>
      <c r="CR35" s="29">
        <f t="shared" si="31"/>
        <v>0</v>
      </c>
      <c r="CS35" s="69">
        <v>8.25</v>
      </c>
      <c r="CT35" s="29">
        <f t="shared" si="31"/>
        <v>0</v>
      </c>
      <c r="CU35" s="17"/>
      <c r="CV35" s="15">
        <f t="shared" si="32"/>
        <v>0</v>
      </c>
    </row>
    <row r="36" spans="1:100" ht="23.4">
      <c r="A36" s="6">
        <v>30</v>
      </c>
      <c r="B36" s="57" t="s">
        <v>50</v>
      </c>
      <c r="C36" s="38">
        <v>50</v>
      </c>
      <c r="D36" s="33">
        <v>8.25</v>
      </c>
      <c r="E36" s="39">
        <f t="shared" si="0"/>
        <v>412.5</v>
      </c>
      <c r="F36" s="38">
        <v>100</v>
      </c>
      <c r="G36" s="33">
        <v>8.25</v>
      </c>
      <c r="H36" s="39">
        <f t="shared" si="1"/>
        <v>825</v>
      </c>
      <c r="I36" s="38">
        <v>50</v>
      </c>
      <c r="J36" s="33">
        <v>8.25</v>
      </c>
      <c r="K36" s="39">
        <f t="shared" si="2"/>
        <v>412.5</v>
      </c>
      <c r="L36" s="38"/>
      <c r="M36" s="33"/>
      <c r="N36" s="39">
        <f t="shared" si="3"/>
        <v>0</v>
      </c>
      <c r="O36" s="38"/>
      <c r="P36" s="33"/>
      <c r="Q36" s="39">
        <f t="shared" si="4"/>
        <v>0</v>
      </c>
      <c r="R36" s="38"/>
      <c r="S36" s="33"/>
      <c r="T36" s="39">
        <f t="shared" si="5"/>
        <v>0</v>
      </c>
      <c r="U36" s="38"/>
      <c r="V36" s="33"/>
      <c r="W36" s="39">
        <f t="shared" si="6"/>
        <v>0</v>
      </c>
      <c r="X36" s="38"/>
      <c r="Y36" s="33"/>
      <c r="Z36" s="39">
        <f t="shared" si="7"/>
        <v>0</v>
      </c>
      <c r="AA36" s="38"/>
      <c r="AB36" s="33"/>
      <c r="AC36" s="39">
        <f t="shared" si="8"/>
        <v>0</v>
      </c>
      <c r="AD36" s="38"/>
      <c r="AE36" s="33"/>
      <c r="AF36" s="39">
        <f t="shared" si="9"/>
        <v>0</v>
      </c>
      <c r="AG36" s="38"/>
      <c r="AH36" s="33"/>
      <c r="AI36" s="39">
        <f t="shared" si="10"/>
        <v>0</v>
      </c>
      <c r="AJ36" s="38"/>
      <c r="AK36" s="33"/>
      <c r="AL36" s="39">
        <f t="shared" si="11"/>
        <v>0</v>
      </c>
      <c r="AM36" s="38"/>
      <c r="AN36" s="33"/>
      <c r="AO36" s="39">
        <f t="shared" si="12"/>
        <v>0</v>
      </c>
      <c r="AP36" s="38"/>
      <c r="AQ36" s="33"/>
      <c r="AR36" s="39">
        <f t="shared" si="13"/>
        <v>0</v>
      </c>
      <c r="AS36" s="38"/>
      <c r="AT36" s="33"/>
      <c r="AU36" s="39">
        <f t="shared" si="14"/>
        <v>0</v>
      </c>
      <c r="AV36" s="38"/>
      <c r="AW36" s="33"/>
      <c r="AX36" s="39">
        <f t="shared" si="15"/>
        <v>0</v>
      </c>
      <c r="AY36" s="38"/>
      <c r="AZ36" s="33"/>
      <c r="BA36" s="39">
        <f t="shared" si="16"/>
        <v>0</v>
      </c>
      <c r="BB36" s="38"/>
      <c r="BC36" s="33"/>
      <c r="BD36" s="39">
        <f t="shared" si="17"/>
        <v>0</v>
      </c>
      <c r="BE36" s="38"/>
      <c r="BF36" s="33"/>
      <c r="BG36" s="39">
        <f t="shared" si="18"/>
        <v>0</v>
      </c>
      <c r="BH36" s="38"/>
      <c r="BI36" s="33"/>
      <c r="BJ36" s="39">
        <f t="shared" si="19"/>
        <v>0</v>
      </c>
      <c r="BK36" s="38"/>
      <c r="BL36" s="33"/>
      <c r="BM36" s="39">
        <f t="shared" si="20"/>
        <v>0</v>
      </c>
      <c r="BN36" s="38"/>
      <c r="BO36" s="33"/>
      <c r="BP36" s="39">
        <f t="shared" si="21"/>
        <v>0</v>
      </c>
      <c r="BQ36" s="38"/>
      <c r="BR36" s="33"/>
      <c r="BS36" s="39">
        <f t="shared" si="22"/>
        <v>0</v>
      </c>
      <c r="BT36" s="38"/>
      <c r="BU36" s="33"/>
      <c r="BV36" s="39">
        <f t="shared" si="23"/>
        <v>0</v>
      </c>
      <c r="BW36" s="38"/>
      <c r="BX36" s="33"/>
      <c r="BY36" s="39">
        <f t="shared" si="24"/>
        <v>0</v>
      </c>
      <c r="BZ36" s="38"/>
      <c r="CA36" s="33"/>
      <c r="CB36" s="39">
        <f t="shared" si="25"/>
        <v>0</v>
      </c>
      <c r="CC36" s="38"/>
      <c r="CD36" s="33"/>
      <c r="CE36" s="39">
        <f t="shared" si="26"/>
        <v>0</v>
      </c>
      <c r="CF36" s="38"/>
      <c r="CG36" s="33"/>
      <c r="CH36" s="39">
        <f t="shared" si="27"/>
        <v>0</v>
      </c>
      <c r="CI36" s="38"/>
      <c r="CJ36" s="33"/>
      <c r="CK36" s="39">
        <f t="shared" si="28"/>
        <v>0</v>
      </c>
      <c r="CL36" s="38"/>
      <c r="CM36" s="33"/>
      <c r="CN36" s="39">
        <f t="shared" si="29"/>
        <v>0</v>
      </c>
      <c r="CO36" s="38"/>
      <c r="CP36" s="33"/>
      <c r="CQ36" s="39">
        <f t="shared" si="30"/>
        <v>0</v>
      </c>
      <c r="CR36" s="29">
        <f t="shared" si="31"/>
        <v>200</v>
      </c>
      <c r="CS36" s="69">
        <v>8.25</v>
      </c>
      <c r="CT36" s="29">
        <f t="shared" si="31"/>
        <v>1650</v>
      </c>
      <c r="CU36" s="17"/>
      <c r="CV36" s="15">
        <f t="shared" si="32"/>
        <v>200</v>
      </c>
    </row>
    <row r="37" spans="1:100" ht="23.4">
      <c r="A37" s="6">
        <v>31</v>
      </c>
      <c r="B37" s="57" t="s">
        <v>51</v>
      </c>
      <c r="C37" s="38">
        <v>0</v>
      </c>
      <c r="D37" s="33">
        <v>5.5</v>
      </c>
      <c r="E37" s="39">
        <f t="shared" si="0"/>
        <v>0</v>
      </c>
      <c r="F37" s="38"/>
      <c r="G37" s="33">
        <v>5.5</v>
      </c>
      <c r="H37" s="39">
        <f t="shared" si="1"/>
        <v>0</v>
      </c>
      <c r="I37" s="38"/>
      <c r="J37" s="33">
        <v>5.5</v>
      </c>
      <c r="K37" s="39">
        <f t="shared" si="2"/>
        <v>0</v>
      </c>
      <c r="L37" s="38"/>
      <c r="M37" s="33"/>
      <c r="N37" s="39">
        <f t="shared" si="3"/>
        <v>0</v>
      </c>
      <c r="O37" s="38"/>
      <c r="P37" s="33"/>
      <c r="Q37" s="39">
        <f t="shared" si="4"/>
        <v>0</v>
      </c>
      <c r="R37" s="38"/>
      <c r="S37" s="33"/>
      <c r="T37" s="39">
        <f t="shared" si="5"/>
        <v>0</v>
      </c>
      <c r="U37" s="38"/>
      <c r="V37" s="33"/>
      <c r="W37" s="39">
        <f t="shared" si="6"/>
        <v>0</v>
      </c>
      <c r="X37" s="38"/>
      <c r="Y37" s="33"/>
      <c r="Z37" s="39">
        <f t="shared" si="7"/>
        <v>0</v>
      </c>
      <c r="AA37" s="38"/>
      <c r="AB37" s="33"/>
      <c r="AC37" s="39">
        <f t="shared" si="8"/>
        <v>0</v>
      </c>
      <c r="AD37" s="38"/>
      <c r="AE37" s="33"/>
      <c r="AF37" s="39">
        <f t="shared" si="9"/>
        <v>0</v>
      </c>
      <c r="AG37" s="38"/>
      <c r="AH37" s="33"/>
      <c r="AI37" s="39">
        <f t="shared" si="10"/>
        <v>0</v>
      </c>
      <c r="AJ37" s="38"/>
      <c r="AK37" s="33"/>
      <c r="AL37" s="39">
        <f t="shared" si="11"/>
        <v>0</v>
      </c>
      <c r="AM37" s="38"/>
      <c r="AN37" s="33"/>
      <c r="AO37" s="39">
        <f t="shared" si="12"/>
        <v>0</v>
      </c>
      <c r="AP37" s="38"/>
      <c r="AQ37" s="33"/>
      <c r="AR37" s="39">
        <f t="shared" si="13"/>
        <v>0</v>
      </c>
      <c r="AS37" s="38"/>
      <c r="AT37" s="33"/>
      <c r="AU37" s="39">
        <f t="shared" si="14"/>
        <v>0</v>
      </c>
      <c r="AV37" s="38"/>
      <c r="AW37" s="33"/>
      <c r="AX37" s="39">
        <f t="shared" si="15"/>
        <v>0</v>
      </c>
      <c r="AY37" s="38"/>
      <c r="AZ37" s="33"/>
      <c r="BA37" s="39">
        <f t="shared" si="16"/>
        <v>0</v>
      </c>
      <c r="BB37" s="38"/>
      <c r="BC37" s="33"/>
      <c r="BD37" s="39">
        <f t="shared" si="17"/>
        <v>0</v>
      </c>
      <c r="BE37" s="38"/>
      <c r="BF37" s="33"/>
      <c r="BG37" s="39">
        <f t="shared" si="18"/>
        <v>0</v>
      </c>
      <c r="BH37" s="38"/>
      <c r="BI37" s="33"/>
      <c r="BJ37" s="39">
        <f t="shared" si="19"/>
        <v>0</v>
      </c>
      <c r="BK37" s="38"/>
      <c r="BL37" s="33"/>
      <c r="BM37" s="39">
        <f t="shared" si="20"/>
        <v>0</v>
      </c>
      <c r="BN37" s="38"/>
      <c r="BO37" s="33"/>
      <c r="BP37" s="39">
        <f t="shared" si="21"/>
        <v>0</v>
      </c>
      <c r="BQ37" s="38"/>
      <c r="BR37" s="33"/>
      <c r="BS37" s="39">
        <f t="shared" si="22"/>
        <v>0</v>
      </c>
      <c r="BT37" s="38"/>
      <c r="BU37" s="33"/>
      <c r="BV37" s="39">
        <f t="shared" si="23"/>
        <v>0</v>
      </c>
      <c r="BW37" s="38"/>
      <c r="BX37" s="33"/>
      <c r="BY37" s="39">
        <f t="shared" si="24"/>
        <v>0</v>
      </c>
      <c r="BZ37" s="38"/>
      <c r="CA37" s="33"/>
      <c r="CB37" s="39">
        <f t="shared" si="25"/>
        <v>0</v>
      </c>
      <c r="CC37" s="38"/>
      <c r="CD37" s="33"/>
      <c r="CE37" s="39">
        <f t="shared" si="26"/>
        <v>0</v>
      </c>
      <c r="CF37" s="38"/>
      <c r="CG37" s="33"/>
      <c r="CH37" s="39">
        <f t="shared" si="27"/>
        <v>0</v>
      </c>
      <c r="CI37" s="38"/>
      <c r="CJ37" s="33"/>
      <c r="CK37" s="39">
        <f t="shared" si="28"/>
        <v>0</v>
      </c>
      <c r="CL37" s="38"/>
      <c r="CM37" s="33"/>
      <c r="CN37" s="39">
        <f t="shared" si="29"/>
        <v>0</v>
      </c>
      <c r="CO37" s="38"/>
      <c r="CP37" s="33"/>
      <c r="CQ37" s="39">
        <f t="shared" si="30"/>
        <v>0</v>
      </c>
      <c r="CR37" s="29">
        <f t="shared" si="31"/>
        <v>0</v>
      </c>
      <c r="CS37" s="69">
        <v>6.6</v>
      </c>
      <c r="CT37" s="29">
        <f t="shared" si="31"/>
        <v>0</v>
      </c>
      <c r="CU37" s="17"/>
      <c r="CV37" s="15">
        <f t="shared" si="32"/>
        <v>0</v>
      </c>
    </row>
    <row r="38" spans="1:100" ht="23.4">
      <c r="A38" s="6">
        <v>32</v>
      </c>
      <c r="B38" s="57" t="s">
        <v>52</v>
      </c>
      <c r="C38" s="38">
        <v>0</v>
      </c>
      <c r="D38" s="33">
        <v>5.5</v>
      </c>
      <c r="E38" s="39">
        <f t="shared" si="0"/>
        <v>0</v>
      </c>
      <c r="F38" s="38"/>
      <c r="G38" s="33">
        <v>5.5</v>
      </c>
      <c r="H38" s="39">
        <f t="shared" si="1"/>
        <v>0</v>
      </c>
      <c r="I38" s="38"/>
      <c r="J38" s="33">
        <v>5.5</v>
      </c>
      <c r="K38" s="39">
        <f t="shared" si="2"/>
        <v>0</v>
      </c>
      <c r="L38" s="38"/>
      <c r="M38" s="33"/>
      <c r="N38" s="39">
        <f t="shared" si="3"/>
        <v>0</v>
      </c>
      <c r="O38" s="38"/>
      <c r="P38" s="33"/>
      <c r="Q38" s="39">
        <f t="shared" si="4"/>
        <v>0</v>
      </c>
      <c r="R38" s="38"/>
      <c r="S38" s="33"/>
      <c r="T38" s="39">
        <f t="shared" si="5"/>
        <v>0</v>
      </c>
      <c r="U38" s="38"/>
      <c r="V38" s="33"/>
      <c r="W38" s="39">
        <f t="shared" si="6"/>
        <v>0</v>
      </c>
      <c r="X38" s="38"/>
      <c r="Y38" s="33"/>
      <c r="Z38" s="39">
        <f t="shared" si="7"/>
        <v>0</v>
      </c>
      <c r="AA38" s="38"/>
      <c r="AB38" s="33"/>
      <c r="AC38" s="39">
        <f t="shared" si="8"/>
        <v>0</v>
      </c>
      <c r="AD38" s="38"/>
      <c r="AE38" s="33"/>
      <c r="AF38" s="39">
        <f t="shared" si="9"/>
        <v>0</v>
      </c>
      <c r="AG38" s="38"/>
      <c r="AH38" s="33"/>
      <c r="AI38" s="39">
        <f t="shared" si="10"/>
        <v>0</v>
      </c>
      <c r="AJ38" s="38"/>
      <c r="AK38" s="33"/>
      <c r="AL38" s="39">
        <f t="shared" si="11"/>
        <v>0</v>
      </c>
      <c r="AM38" s="38"/>
      <c r="AN38" s="33"/>
      <c r="AO38" s="39">
        <f t="shared" si="12"/>
        <v>0</v>
      </c>
      <c r="AP38" s="38"/>
      <c r="AQ38" s="33"/>
      <c r="AR38" s="39">
        <f t="shared" si="13"/>
        <v>0</v>
      </c>
      <c r="AS38" s="38"/>
      <c r="AT38" s="33"/>
      <c r="AU38" s="39">
        <f t="shared" si="14"/>
        <v>0</v>
      </c>
      <c r="AV38" s="38"/>
      <c r="AW38" s="33"/>
      <c r="AX38" s="39">
        <f t="shared" si="15"/>
        <v>0</v>
      </c>
      <c r="AY38" s="38"/>
      <c r="AZ38" s="33"/>
      <c r="BA38" s="39">
        <f t="shared" si="16"/>
        <v>0</v>
      </c>
      <c r="BB38" s="38"/>
      <c r="BC38" s="33"/>
      <c r="BD38" s="39">
        <f t="shared" si="17"/>
        <v>0</v>
      </c>
      <c r="BE38" s="38"/>
      <c r="BF38" s="33"/>
      <c r="BG38" s="39">
        <f t="shared" si="18"/>
        <v>0</v>
      </c>
      <c r="BH38" s="38"/>
      <c r="BI38" s="33"/>
      <c r="BJ38" s="39">
        <f t="shared" si="19"/>
        <v>0</v>
      </c>
      <c r="BK38" s="38"/>
      <c r="BL38" s="33"/>
      <c r="BM38" s="39">
        <f t="shared" si="20"/>
        <v>0</v>
      </c>
      <c r="BN38" s="38"/>
      <c r="BO38" s="33"/>
      <c r="BP38" s="39">
        <f t="shared" si="21"/>
        <v>0</v>
      </c>
      <c r="BQ38" s="38"/>
      <c r="BR38" s="33"/>
      <c r="BS38" s="39">
        <f t="shared" si="22"/>
        <v>0</v>
      </c>
      <c r="BT38" s="38"/>
      <c r="BU38" s="33"/>
      <c r="BV38" s="39">
        <f t="shared" si="23"/>
        <v>0</v>
      </c>
      <c r="BW38" s="38"/>
      <c r="BX38" s="33"/>
      <c r="BY38" s="39">
        <f t="shared" si="24"/>
        <v>0</v>
      </c>
      <c r="BZ38" s="38"/>
      <c r="CA38" s="33"/>
      <c r="CB38" s="39">
        <f t="shared" si="25"/>
        <v>0</v>
      </c>
      <c r="CC38" s="38"/>
      <c r="CD38" s="33"/>
      <c r="CE38" s="39">
        <f t="shared" si="26"/>
        <v>0</v>
      </c>
      <c r="CF38" s="38"/>
      <c r="CG38" s="33"/>
      <c r="CH38" s="39">
        <f t="shared" si="27"/>
        <v>0</v>
      </c>
      <c r="CI38" s="38"/>
      <c r="CJ38" s="33"/>
      <c r="CK38" s="39">
        <f t="shared" si="28"/>
        <v>0</v>
      </c>
      <c r="CL38" s="38"/>
      <c r="CM38" s="33"/>
      <c r="CN38" s="39">
        <f t="shared" si="29"/>
        <v>0</v>
      </c>
      <c r="CO38" s="38"/>
      <c r="CP38" s="33"/>
      <c r="CQ38" s="39">
        <f t="shared" si="30"/>
        <v>0</v>
      </c>
      <c r="CR38" s="29">
        <f t="shared" si="31"/>
        <v>0</v>
      </c>
      <c r="CS38" s="69">
        <v>5.5</v>
      </c>
      <c r="CT38" s="29">
        <f t="shared" si="31"/>
        <v>0</v>
      </c>
      <c r="CU38" s="17"/>
      <c r="CV38" s="15">
        <f t="shared" si="32"/>
        <v>0</v>
      </c>
    </row>
    <row r="39" spans="1:100" s="28" customFormat="1" ht="23.4">
      <c r="A39" s="6">
        <v>33</v>
      </c>
      <c r="B39" s="50"/>
      <c r="C39" s="47"/>
      <c r="D39" s="33"/>
      <c r="E39" s="39">
        <f t="shared" si="0"/>
        <v>0</v>
      </c>
      <c r="F39" s="47"/>
      <c r="G39" s="33"/>
      <c r="H39" s="39">
        <f t="shared" si="1"/>
        <v>0</v>
      </c>
      <c r="I39" s="47"/>
      <c r="J39" s="33"/>
      <c r="K39" s="39">
        <f t="shared" si="2"/>
        <v>0</v>
      </c>
      <c r="L39" s="47"/>
      <c r="M39" s="33"/>
      <c r="N39" s="39">
        <f t="shared" si="3"/>
        <v>0</v>
      </c>
      <c r="O39" s="47"/>
      <c r="P39" s="33"/>
      <c r="Q39" s="39">
        <f t="shared" si="4"/>
        <v>0</v>
      </c>
      <c r="R39" s="47"/>
      <c r="S39" s="33"/>
      <c r="T39" s="39">
        <f t="shared" si="5"/>
        <v>0</v>
      </c>
      <c r="U39" s="47"/>
      <c r="V39" s="33"/>
      <c r="W39" s="39">
        <f t="shared" si="6"/>
        <v>0</v>
      </c>
      <c r="X39" s="47"/>
      <c r="Y39" s="33"/>
      <c r="Z39" s="39">
        <f t="shared" si="7"/>
        <v>0</v>
      </c>
      <c r="AA39" s="47"/>
      <c r="AB39" s="33"/>
      <c r="AC39" s="39">
        <f t="shared" si="8"/>
        <v>0</v>
      </c>
      <c r="AD39" s="47"/>
      <c r="AE39" s="33"/>
      <c r="AF39" s="39">
        <f t="shared" si="9"/>
        <v>0</v>
      </c>
      <c r="AG39" s="47"/>
      <c r="AH39" s="33"/>
      <c r="AI39" s="39">
        <f t="shared" si="10"/>
        <v>0</v>
      </c>
      <c r="AJ39" s="47"/>
      <c r="AK39" s="33"/>
      <c r="AL39" s="39">
        <f t="shared" si="11"/>
        <v>0</v>
      </c>
      <c r="AM39" s="47"/>
      <c r="AN39" s="33"/>
      <c r="AO39" s="39">
        <f t="shared" si="12"/>
        <v>0</v>
      </c>
      <c r="AP39" s="47"/>
      <c r="AQ39" s="33"/>
      <c r="AR39" s="39">
        <f t="shared" si="13"/>
        <v>0</v>
      </c>
      <c r="AS39" s="47"/>
      <c r="AT39" s="33"/>
      <c r="AU39" s="39">
        <f t="shared" si="14"/>
        <v>0</v>
      </c>
      <c r="AV39" s="47"/>
      <c r="AW39" s="33"/>
      <c r="AX39" s="39">
        <f t="shared" si="15"/>
        <v>0</v>
      </c>
      <c r="AY39" s="47"/>
      <c r="AZ39" s="33"/>
      <c r="BA39" s="39">
        <f t="shared" si="16"/>
        <v>0</v>
      </c>
      <c r="BB39" s="47"/>
      <c r="BC39" s="33"/>
      <c r="BD39" s="39">
        <f t="shared" si="17"/>
        <v>0</v>
      </c>
      <c r="BE39" s="47"/>
      <c r="BF39" s="33"/>
      <c r="BG39" s="39">
        <f t="shared" si="18"/>
        <v>0</v>
      </c>
      <c r="BH39" s="47"/>
      <c r="BI39" s="33"/>
      <c r="BJ39" s="39">
        <f t="shared" si="19"/>
        <v>0</v>
      </c>
      <c r="BK39" s="47"/>
      <c r="BL39" s="33"/>
      <c r="BM39" s="39">
        <f t="shared" si="20"/>
        <v>0</v>
      </c>
      <c r="BN39" s="47"/>
      <c r="BO39" s="33"/>
      <c r="BP39" s="39">
        <f t="shared" si="21"/>
        <v>0</v>
      </c>
      <c r="BQ39" s="47"/>
      <c r="BR39" s="33"/>
      <c r="BS39" s="39">
        <f t="shared" si="22"/>
        <v>0</v>
      </c>
      <c r="BT39" s="47"/>
      <c r="BU39" s="33"/>
      <c r="BV39" s="39">
        <f t="shared" si="23"/>
        <v>0</v>
      </c>
      <c r="BW39" s="47"/>
      <c r="BX39" s="33"/>
      <c r="BY39" s="39">
        <f t="shared" si="24"/>
        <v>0</v>
      </c>
      <c r="BZ39" s="47"/>
      <c r="CA39" s="33"/>
      <c r="CB39" s="39">
        <f t="shared" si="25"/>
        <v>0</v>
      </c>
      <c r="CC39" s="47"/>
      <c r="CD39" s="33"/>
      <c r="CE39" s="39">
        <f t="shared" si="26"/>
        <v>0</v>
      </c>
      <c r="CF39" s="47"/>
      <c r="CG39" s="33"/>
      <c r="CH39" s="39">
        <f t="shared" si="27"/>
        <v>0</v>
      </c>
      <c r="CI39" s="47"/>
      <c r="CJ39" s="33"/>
      <c r="CK39" s="39">
        <f t="shared" si="28"/>
        <v>0</v>
      </c>
      <c r="CL39" s="47"/>
      <c r="CM39" s="33"/>
      <c r="CN39" s="39">
        <f t="shared" si="29"/>
        <v>0</v>
      </c>
      <c r="CO39" s="47"/>
      <c r="CP39" s="33"/>
      <c r="CQ39" s="39">
        <f t="shared" si="30"/>
        <v>0</v>
      </c>
      <c r="CR39" s="29"/>
      <c r="CS39" s="69"/>
      <c r="CT39" s="29"/>
      <c r="CU39" s="17"/>
      <c r="CV39" s="15"/>
    </row>
    <row r="40" spans="1:100" s="28" customFormat="1" ht="23.4">
      <c r="A40" s="6">
        <v>34</v>
      </c>
      <c r="B40" s="50"/>
      <c r="C40" s="47"/>
      <c r="D40" s="33"/>
      <c r="E40" s="39">
        <f t="shared" si="0"/>
        <v>0</v>
      </c>
      <c r="F40" s="47"/>
      <c r="G40" s="33"/>
      <c r="H40" s="39">
        <f t="shared" si="1"/>
        <v>0</v>
      </c>
      <c r="I40" s="47"/>
      <c r="J40" s="33"/>
      <c r="K40" s="39">
        <f t="shared" si="2"/>
        <v>0</v>
      </c>
      <c r="L40" s="47"/>
      <c r="M40" s="33"/>
      <c r="N40" s="39">
        <f t="shared" si="3"/>
        <v>0</v>
      </c>
      <c r="O40" s="47"/>
      <c r="P40" s="33"/>
      <c r="Q40" s="39">
        <f t="shared" si="4"/>
        <v>0</v>
      </c>
      <c r="R40" s="47"/>
      <c r="S40" s="33"/>
      <c r="T40" s="39">
        <f t="shared" si="5"/>
        <v>0</v>
      </c>
      <c r="U40" s="47"/>
      <c r="V40" s="33"/>
      <c r="W40" s="39">
        <f t="shared" si="6"/>
        <v>0</v>
      </c>
      <c r="X40" s="47"/>
      <c r="Y40" s="33"/>
      <c r="Z40" s="39">
        <f t="shared" si="7"/>
        <v>0</v>
      </c>
      <c r="AA40" s="47"/>
      <c r="AB40" s="33"/>
      <c r="AC40" s="39">
        <f t="shared" si="8"/>
        <v>0</v>
      </c>
      <c r="AD40" s="47"/>
      <c r="AE40" s="33"/>
      <c r="AF40" s="39">
        <f t="shared" si="9"/>
        <v>0</v>
      </c>
      <c r="AG40" s="47"/>
      <c r="AH40" s="33"/>
      <c r="AI40" s="39">
        <f t="shared" si="10"/>
        <v>0</v>
      </c>
      <c r="AJ40" s="47"/>
      <c r="AK40" s="33"/>
      <c r="AL40" s="39">
        <f t="shared" si="11"/>
        <v>0</v>
      </c>
      <c r="AM40" s="47"/>
      <c r="AN40" s="33"/>
      <c r="AO40" s="39">
        <f t="shared" si="12"/>
        <v>0</v>
      </c>
      <c r="AP40" s="47"/>
      <c r="AQ40" s="33"/>
      <c r="AR40" s="39">
        <f t="shared" si="13"/>
        <v>0</v>
      </c>
      <c r="AS40" s="47"/>
      <c r="AT40" s="33"/>
      <c r="AU40" s="39">
        <f t="shared" si="14"/>
        <v>0</v>
      </c>
      <c r="AV40" s="47"/>
      <c r="AW40" s="33"/>
      <c r="AX40" s="39">
        <f t="shared" si="15"/>
        <v>0</v>
      </c>
      <c r="AY40" s="47"/>
      <c r="AZ40" s="33"/>
      <c r="BA40" s="39">
        <f t="shared" si="16"/>
        <v>0</v>
      </c>
      <c r="BB40" s="47"/>
      <c r="BC40" s="33"/>
      <c r="BD40" s="39">
        <f t="shared" si="17"/>
        <v>0</v>
      </c>
      <c r="BE40" s="47"/>
      <c r="BF40" s="33"/>
      <c r="BG40" s="39">
        <f t="shared" si="18"/>
        <v>0</v>
      </c>
      <c r="BH40" s="47"/>
      <c r="BI40" s="33"/>
      <c r="BJ40" s="39">
        <f t="shared" si="19"/>
        <v>0</v>
      </c>
      <c r="BK40" s="47"/>
      <c r="BL40" s="33"/>
      <c r="BM40" s="39">
        <f t="shared" si="20"/>
        <v>0</v>
      </c>
      <c r="BN40" s="47"/>
      <c r="BO40" s="33"/>
      <c r="BP40" s="39">
        <f t="shared" si="21"/>
        <v>0</v>
      </c>
      <c r="BQ40" s="47"/>
      <c r="BR40" s="33"/>
      <c r="BS40" s="39">
        <f t="shared" si="22"/>
        <v>0</v>
      </c>
      <c r="BT40" s="47"/>
      <c r="BU40" s="33"/>
      <c r="BV40" s="39">
        <f t="shared" si="23"/>
        <v>0</v>
      </c>
      <c r="BW40" s="47"/>
      <c r="BX40" s="33"/>
      <c r="BY40" s="39">
        <f t="shared" si="24"/>
        <v>0</v>
      </c>
      <c r="BZ40" s="47"/>
      <c r="CA40" s="33"/>
      <c r="CB40" s="39">
        <f t="shared" si="25"/>
        <v>0</v>
      </c>
      <c r="CC40" s="47"/>
      <c r="CD40" s="33"/>
      <c r="CE40" s="39">
        <f t="shared" si="26"/>
        <v>0</v>
      </c>
      <c r="CF40" s="47"/>
      <c r="CG40" s="33"/>
      <c r="CH40" s="39">
        <f t="shared" si="27"/>
        <v>0</v>
      </c>
      <c r="CI40" s="47"/>
      <c r="CJ40" s="33"/>
      <c r="CK40" s="39">
        <f t="shared" si="28"/>
        <v>0</v>
      </c>
      <c r="CL40" s="47"/>
      <c r="CM40" s="33"/>
      <c r="CN40" s="39">
        <f t="shared" si="29"/>
        <v>0</v>
      </c>
      <c r="CO40" s="47"/>
      <c r="CP40" s="33"/>
      <c r="CQ40" s="39">
        <f t="shared" si="30"/>
        <v>0</v>
      </c>
      <c r="CR40" s="29"/>
      <c r="CS40" s="69"/>
      <c r="CT40" s="29"/>
      <c r="CU40" s="17"/>
      <c r="CV40" s="15"/>
    </row>
    <row r="41" spans="1:100" s="28" customFormat="1" ht="23.4">
      <c r="A41" s="6">
        <v>35</v>
      </c>
      <c r="B41" s="50"/>
      <c r="C41" s="47"/>
      <c r="D41" s="33"/>
      <c r="E41" s="39">
        <f t="shared" si="0"/>
        <v>0</v>
      </c>
      <c r="F41" s="47"/>
      <c r="G41" s="33"/>
      <c r="H41" s="39">
        <f t="shared" si="1"/>
        <v>0</v>
      </c>
      <c r="I41" s="47"/>
      <c r="J41" s="33"/>
      <c r="K41" s="39">
        <f t="shared" si="2"/>
        <v>0</v>
      </c>
      <c r="L41" s="47"/>
      <c r="M41" s="33"/>
      <c r="N41" s="39">
        <f t="shared" si="3"/>
        <v>0</v>
      </c>
      <c r="O41" s="47"/>
      <c r="P41" s="33"/>
      <c r="Q41" s="39">
        <f t="shared" si="4"/>
        <v>0</v>
      </c>
      <c r="R41" s="47"/>
      <c r="S41" s="33"/>
      <c r="T41" s="39">
        <f t="shared" si="5"/>
        <v>0</v>
      </c>
      <c r="U41" s="47"/>
      <c r="V41" s="33"/>
      <c r="W41" s="39">
        <f t="shared" si="6"/>
        <v>0</v>
      </c>
      <c r="X41" s="47"/>
      <c r="Y41" s="33"/>
      <c r="Z41" s="39">
        <f t="shared" si="7"/>
        <v>0</v>
      </c>
      <c r="AA41" s="47"/>
      <c r="AB41" s="33"/>
      <c r="AC41" s="39">
        <f t="shared" si="8"/>
        <v>0</v>
      </c>
      <c r="AD41" s="47"/>
      <c r="AE41" s="33"/>
      <c r="AF41" s="39">
        <f t="shared" si="9"/>
        <v>0</v>
      </c>
      <c r="AG41" s="47"/>
      <c r="AH41" s="33"/>
      <c r="AI41" s="39">
        <f t="shared" si="10"/>
        <v>0</v>
      </c>
      <c r="AJ41" s="47"/>
      <c r="AK41" s="33"/>
      <c r="AL41" s="39">
        <f t="shared" si="11"/>
        <v>0</v>
      </c>
      <c r="AM41" s="47"/>
      <c r="AN41" s="33"/>
      <c r="AO41" s="39">
        <f t="shared" si="12"/>
        <v>0</v>
      </c>
      <c r="AP41" s="47"/>
      <c r="AQ41" s="33"/>
      <c r="AR41" s="39">
        <f t="shared" si="13"/>
        <v>0</v>
      </c>
      <c r="AS41" s="47"/>
      <c r="AT41" s="33"/>
      <c r="AU41" s="39">
        <f t="shared" si="14"/>
        <v>0</v>
      </c>
      <c r="AV41" s="47"/>
      <c r="AW41" s="33"/>
      <c r="AX41" s="39">
        <f t="shared" si="15"/>
        <v>0</v>
      </c>
      <c r="AY41" s="47"/>
      <c r="AZ41" s="33"/>
      <c r="BA41" s="39">
        <f t="shared" si="16"/>
        <v>0</v>
      </c>
      <c r="BB41" s="47"/>
      <c r="BC41" s="33"/>
      <c r="BD41" s="39">
        <f t="shared" si="17"/>
        <v>0</v>
      </c>
      <c r="BE41" s="47"/>
      <c r="BF41" s="33"/>
      <c r="BG41" s="39">
        <f t="shared" si="18"/>
        <v>0</v>
      </c>
      <c r="BH41" s="47"/>
      <c r="BI41" s="33"/>
      <c r="BJ41" s="39">
        <f t="shared" si="19"/>
        <v>0</v>
      </c>
      <c r="BK41" s="47"/>
      <c r="BL41" s="33"/>
      <c r="BM41" s="39">
        <f t="shared" si="20"/>
        <v>0</v>
      </c>
      <c r="BN41" s="47"/>
      <c r="BO41" s="33"/>
      <c r="BP41" s="39">
        <f t="shared" si="21"/>
        <v>0</v>
      </c>
      <c r="BQ41" s="47"/>
      <c r="BR41" s="33"/>
      <c r="BS41" s="39">
        <f t="shared" si="22"/>
        <v>0</v>
      </c>
      <c r="BT41" s="47"/>
      <c r="BU41" s="33"/>
      <c r="BV41" s="39">
        <f t="shared" si="23"/>
        <v>0</v>
      </c>
      <c r="BW41" s="47"/>
      <c r="BX41" s="33"/>
      <c r="BY41" s="39">
        <f t="shared" si="24"/>
        <v>0</v>
      </c>
      <c r="BZ41" s="47"/>
      <c r="CA41" s="33"/>
      <c r="CB41" s="39">
        <f t="shared" si="25"/>
        <v>0</v>
      </c>
      <c r="CC41" s="47"/>
      <c r="CD41" s="33"/>
      <c r="CE41" s="39">
        <f t="shared" si="26"/>
        <v>0</v>
      </c>
      <c r="CF41" s="47"/>
      <c r="CG41" s="33"/>
      <c r="CH41" s="39">
        <f t="shared" si="27"/>
        <v>0</v>
      </c>
      <c r="CI41" s="47"/>
      <c r="CJ41" s="33"/>
      <c r="CK41" s="39">
        <f t="shared" si="28"/>
        <v>0</v>
      </c>
      <c r="CL41" s="47"/>
      <c r="CM41" s="33"/>
      <c r="CN41" s="39">
        <f t="shared" si="29"/>
        <v>0</v>
      </c>
      <c r="CO41" s="47"/>
      <c r="CP41" s="33"/>
      <c r="CQ41" s="39">
        <f t="shared" si="30"/>
        <v>0</v>
      </c>
      <c r="CR41" s="29"/>
      <c r="CS41" s="69"/>
      <c r="CT41" s="29"/>
      <c r="CU41" s="17"/>
      <c r="CV41" s="15"/>
    </row>
    <row r="42" spans="1:100" s="28" customFormat="1" ht="23.4">
      <c r="A42" s="6">
        <v>36</v>
      </c>
      <c r="B42" s="50"/>
      <c r="C42" s="47"/>
      <c r="D42" s="33"/>
      <c r="E42" s="39">
        <f t="shared" si="0"/>
        <v>0</v>
      </c>
      <c r="F42" s="47"/>
      <c r="G42" s="33"/>
      <c r="H42" s="39">
        <f t="shared" si="1"/>
        <v>0</v>
      </c>
      <c r="I42" s="47"/>
      <c r="J42" s="33"/>
      <c r="K42" s="39">
        <f t="shared" si="2"/>
        <v>0</v>
      </c>
      <c r="L42" s="47"/>
      <c r="M42" s="33"/>
      <c r="N42" s="39">
        <f t="shared" si="3"/>
        <v>0</v>
      </c>
      <c r="O42" s="47"/>
      <c r="P42" s="33"/>
      <c r="Q42" s="39">
        <f t="shared" si="4"/>
        <v>0</v>
      </c>
      <c r="R42" s="47"/>
      <c r="S42" s="33"/>
      <c r="T42" s="39">
        <f t="shared" si="5"/>
        <v>0</v>
      </c>
      <c r="U42" s="47"/>
      <c r="V42" s="33"/>
      <c r="W42" s="39">
        <f t="shared" si="6"/>
        <v>0</v>
      </c>
      <c r="X42" s="47"/>
      <c r="Y42" s="33"/>
      <c r="Z42" s="39">
        <f t="shared" si="7"/>
        <v>0</v>
      </c>
      <c r="AA42" s="47"/>
      <c r="AB42" s="33"/>
      <c r="AC42" s="39">
        <f t="shared" si="8"/>
        <v>0</v>
      </c>
      <c r="AD42" s="47"/>
      <c r="AE42" s="33"/>
      <c r="AF42" s="39">
        <f t="shared" si="9"/>
        <v>0</v>
      </c>
      <c r="AG42" s="47"/>
      <c r="AH42" s="33"/>
      <c r="AI42" s="39">
        <f t="shared" si="10"/>
        <v>0</v>
      </c>
      <c r="AJ42" s="47"/>
      <c r="AK42" s="33"/>
      <c r="AL42" s="39">
        <f t="shared" si="11"/>
        <v>0</v>
      </c>
      <c r="AM42" s="47"/>
      <c r="AN42" s="33"/>
      <c r="AO42" s="39">
        <f t="shared" si="12"/>
        <v>0</v>
      </c>
      <c r="AP42" s="47"/>
      <c r="AQ42" s="33"/>
      <c r="AR42" s="39">
        <f t="shared" si="13"/>
        <v>0</v>
      </c>
      <c r="AS42" s="47"/>
      <c r="AT42" s="33"/>
      <c r="AU42" s="39">
        <f t="shared" si="14"/>
        <v>0</v>
      </c>
      <c r="AV42" s="47"/>
      <c r="AW42" s="33"/>
      <c r="AX42" s="39">
        <f t="shared" si="15"/>
        <v>0</v>
      </c>
      <c r="AY42" s="47"/>
      <c r="AZ42" s="33"/>
      <c r="BA42" s="39">
        <f t="shared" si="16"/>
        <v>0</v>
      </c>
      <c r="BB42" s="47"/>
      <c r="BC42" s="33"/>
      <c r="BD42" s="39">
        <f t="shared" si="17"/>
        <v>0</v>
      </c>
      <c r="BE42" s="47"/>
      <c r="BF42" s="33"/>
      <c r="BG42" s="39">
        <f t="shared" si="18"/>
        <v>0</v>
      </c>
      <c r="BH42" s="47"/>
      <c r="BI42" s="33"/>
      <c r="BJ42" s="39">
        <f t="shared" si="19"/>
        <v>0</v>
      </c>
      <c r="BK42" s="47"/>
      <c r="BL42" s="33"/>
      <c r="BM42" s="39">
        <f t="shared" si="20"/>
        <v>0</v>
      </c>
      <c r="BN42" s="47"/>
      <c r="BO42" s="33"/>
      <c r="BP42" s="39">
        <f t="shared" si="21"/>
        <v>0</v>
      </c>
      <c r="BQ42" s="47"/>
      <c r="BR42" s="33"/>
      <c r="BS42" s="39">
        <f t="shared" si="22"/>
        <v>0</v>
      </c>
      <c r="BT42" s="47"/>
      <c r="BU42" s="33"/>
      <c r="BV42" s="39">
        <f t="shared" si="23"/>
        <v>0</v>
      </c>
      <c r="BW42" s="47"/>
      <c r="BX42" s="33"/>
      <c r="BY42" s="39">
        <f t="shared" si="24"/>
        <v>0</v>
      </c>
      <c r="BZ42" s="47"/>
      <c r="CA42" s="33"/>
      <c r="CB42" s="39">
        <f t="shared" si="25"/>
        <v>0</v>
      </c>
      <c r="CC42" s="47"/>
      <c r="CD42" s="33"/>
      <c r="CE42" s="39">
        <f t="shared" si="26"/>
        <v>0</v>
      </c>
      <c r="CF42" s="47"/>
      <c r="CG42" s="33"/>
      <c r="CH42" s="39">
        <f t="shared" si="27"/>
        <v>0</v>
      </c>
      <c r="CI42" s="47"/>
      <c r="CJ42" s="33"/>
      <c r="CK42" s="39">
        <f t="shared" si="28"/>
        <v>0</v>
      </c>
      <c r="CL42" s="47"/>
      <c r="CM42" s="33"/>
      <c r="CN42" s="39">
        <f t="shared" si="29"/>
        <v>0</v>
      </c>
      <c r="CO42" s="47"/>
      <c r="CP42" s="33"/>
      <c r="CQ42" s="39">
        <f t="shared" si="30"/>
        <v>0</v>
      </c>
      <c r="CR42" s="29"/>
      <c r="CS42" s="69"/>
      <c r="CT42" s="29"/>
      <c r="CU42" s="17"/>
      <c r="CV42" s="15"/>
    </row>
    <row r="43" spans="1:100" s="28" customFormat="1" ht="23.4">
      <c r="A43" s="6">
        <v>37</v>
      </c>
      <c r="B43" s="50"/>
      <c r="C43" s="47"/>
      <c r="D43" s="33"/>
      <c r="E43" s="39">
        <f t="shared" si="0"/>
        <v>0</v>
      </c>
      <c r="F43" s="47"/>
      <c r="G43" s="33"/>
      <c r="H43" s="39">
        <f t="shared" si="1"/>
        <v>0</v>
      </c>
      <c r="I43" s="47"/>
      <c r="J43" s="33"/>
      <c r="K43" s="39">
        <f t="shared" si="2"/>
        <v>0</v>
      </c>
      <c r="L43" s="47"/>
      <c r="M43" s="33"/>
      <c r="N43" s="39">
        <f t="shared" si="3"/>
        <v>0</v>
      </c>
      <c r="O43" s="47"/>
      <c r="P43" s="33"/>
      <c r="Q43" s="39">
        <f t="shared" si="4"/>
        <v>0</v>
      </c>
      <c r="R43" s="47"/>
      <c r="S43" s="33"/>
      <c r="T43" s="39">
        <f t="shared" si="5"/>
        <v>0</v>
      </c>
      <c r="U43" s="47"/>
      <c r="V43" s="33"/>
      <c r="W43" s="39">
        <f t="shared" si="6"/>
        <v>0</v>
      </c>
      <c r="X43" s="47"/>
      <c r="Y43" s="33"/>
      <c r="Z43" s="39">
        <f t="shared" si="7"/>
        <v>0</v>
      </c>
      <c r="AA43" s="47"/>
      <c r="AB43" s="33"/>
      <c r="AC43" s="39">
        <f t="shared" si="8"/>
        <v>0</v>
      </c>
      <c r="AD43" s="47"/>
      <c r="AE43" s="33"/>
      <c r="AF43" s="39">
        <f t="shared" si="9"/>
        <v>0</v>
      </c>
      <c r="AG43" s="47"/>
      <c r="AH43" s="33"/>
      <c r="AI43" s="39">
        <f t="shared" si="10"/>
        <v>0</v>
      </c>
      <c r="AJ43" s="47"/>
      <c r="AK43" s="33"/>
      <c r="AL43" s="39">
        <f t="shared" si="11"/>
        <v>0</v>
      </c>
      <c r="AM43" s="47"/>
      <c r="AN43" s="33"/>
      <c r="AO43" s="39">
        <f t="shared" si="12"/>
        <v>0</v>
      </c>
      <c r="AP43" s="47"/>
      <c r="AQ43" s="33"/>
      <c r="AR43" s="39">
        <f t="shared" si="13"/>
        <v>0</v>
      </c>
      <c r="AS43" s="47"/>
      <c r="AT43" s="33"/>
      <c r="AU43" s="39">
        <f t="shared" si="14"/>
        <v>0</v>
      </c>
      <c r="AV43" s="47"/>
      <c r="AW43" s="33"/>
      <c r="AX43" s="39">
        <f t="shared" si="15"/>
        <v>0</v>
      </c>
      <c r="AY43" s="47"/>
      <c r="AZ43" s="33"/>
      <c r="BA43" s="39">
        <f t="shared" si="16"/>
        <v>0</v>
      </c>
      <c r="BB43" s="47"/>
      <c r="BC43" s="33"/>
      <c r="BD43" s="39">
        <f t="shared" si="17"/>
        <v>0</v>
      </c>
      <c r="BE43" s="47"/>
      <c r="BF43" s="33"/>
      <c r="BG43" s="39">
        <f t="shared" si="18"/>
        <v>0</v>
      </c>
      <c r="BH43" s="47"/>
      <c r="BI43" s="33"/>
      <c r="BJ43" s="39">
        <f t="shared" si="19"/>
        <v>0</v>
      </c>
      <c r="BK43" s="47"/>
      <c r="BL43" s="33"/>
      <c r="BM43" s="39">
        <f t="shared" si="20"/>
        <v>0</v>
      </c>
      <c r="BN43" s="47"/>
      <c r="BO43" s="33"/>
      <c r="BP43" s="39">
        <f t="shared" si="21"/>
        <v>0</v>
      </c>
      <c r="BQ43" s="47"/>
      <c r="BR43" s="33"/>
      <c r="BS43" s="39">
        <f t="shared" si="22"/>
        <v>0</v>
      </c>
      <c r="BT43" s="47"/>
      <c r="BU43" s="33"/>
      <c r="BV43" s="39">
        <f t="shared" si="23"/>
        <v>0</v>
      </c>
      <c r="BW43" s="47"/>
      <c r="BX43" s="33"/>
      <c r="BY43" s="39">
        <f t="shared" si="24"/>
        <v>0</v>
      </c>
      <c r="BZ43" s="47"/>
      <c r="CA43" s="33"/>
      <c r="CB43" s="39">
        <f t="shared" si="25"/>
        <v>0</v>
      </c>
      <c r="CC43" s="47"/>
      <c r="CD43" s="33"/>
      <c r="CE43" s="39">
        <f t="shared" si="26"/>
        <v>0</v>
      </c>
      <c r="CF43" s="47"/>
      <c r="CG43" s="33"/>
      <c r="CH43" s="39">
        <f t="shared" si="27"/>
        <v>0</v>
      </c>
      <c r="CI43" s="47"/>
      <c r="CJ43" s="33"/>
      <c r="CK43" s="39">
        <f t="shared" si="28"/>
        <v>0</v>
      </c>
      <c r="CL43" s="47"/>
      <c r="CM43" s="33"/>
      <c r="CN43" s="39">
        <f t="shared" si="29"/>
        <v>0</v>
      </c>
      <c r="CO43" s="47"/>
      <c r="CP43" s="33"/>
      <c r="CQ43" s="39">
        <f t="shared" si="30"/>
        <v>0</v>
      </c>
      <c r="CR43" s="29"/>
      <c r="CS43" s="69"/>
      <c r="CT43" s="29"/>
      <c r="CU43" s="17"/>
      <c r="CV43" s="15"/>
    </row>
    <row r="44" spans="1:100" s="28" customFormat="1" ht="23.4">
      <c r="A44" s="6">
        <v>38</v>
      </c>
      <c r="B44" s="50"/>
      <c r="C44" s="47"/>
      <c r="D44" s="33"/>
      <c r="E44" s="39">
        <f t="shared" si="0"/>
        <v>0</v>
      </c>
      <c r="F44" s="47"/>
      <c r="G44" s="33"/>
      <c r="H44" s="39">
        <f t="shared" si="1"/>
        <v>0</v>
      </c>
      <c r="I44" s="47"/>
      <c r="J44" s="33"/>
      <c r="K44" s="39">
        <f t="shared" si="2"/>
        <v>0</v>
      </c>
      <c r="L44" s="47"/>
      <c r="M44" s="33"/>
      <c r="N44" s="39">
        <f t="shared" si="3"/>
        <v>0</v>
      </c>
      <c r="O44" s="47"/>
      <c r="P44" s="33"/>
      <c r="Q44" s="39">
        <f t="shared" si="4"/>
        <v>0</v>
      </c>
      <c r="R44" s="47"/>
      <c r="S44" s="33"/>
      <c r="T44" s="39">
        <f t="shared" si="5"/>
        <v>0</v>
      </c>
      <c r="U44" s="47"/>
      <c r="V44" s="33"/>
      <c r="W44" s="39">
        <f t="shared" si="6"/>
        <v>0</v>
      </c>
      <c r="X44" s="47"/>
      <c r="Y44" s="33"/>
      <c r="Z44" s="39">
        <f t="shared" si="7"/>
        <v>0</v>
      </c>
      <c r="AA44" s="47"/>
      <c r="AB44" s="33"/>
      <c r="AC44" s="39">
        <f t="shared" si="8"/>
        <v>0</v>
      </c>
      <c r="AD44" s="47"/>
      <c r="AE44" s="33"/>
      <c r="AF44" s="39">
        <f t="shared" si="9"/>
        <v>0</v>
      </c>
      <c r="AG44" s="47"/>
      <c r="AH44" s="33"/>
      <c r="AI44" s="39">
        <f t="shared" si="10"/>
        <v>0</v>
      </c>
      <c r="AJ44" s="47"/>
      <c r="AK44" s="33"/>
      <c r="AL44" s="39">
        <f t="shared" si="11"/>
        <v>0</v>
      </c>
      <c r="AM44" s="47"/>
      <c r="AN44" s="33"/>
      <c r="AO44" s="39">
        <f t="shared" si="12"/>
        <v>0</v>
      </c>
      <c r="AP44" s="47"/>
      <c r="AQ44" s="33"/>
      <c r="AR44" s="39">
        <f t="shared" si="13"/>
        <v>0</v>
      </c>
      <c r="AS44" s="47"/>
      <c r="AT44" s="33"/>
      <c r="AU44" s="39">
        <f t="shared" si="14"/>
        <v>0</v>
      </c>
      <c r="AV44" s="47"/>
      <c r="AW44" s="33"/>
      <c r="AX44" s="39">
        <f t="shared" si="15"/>
        <v>0</v>
      </c>
      <c r="AY44" s="47"/>
      <c r="AZ44" s="33"/>
      <c r="BA44" s="39">
        <f t="shared" si="16"/>
        <v>0</v>
      </c>
      <c r="BB44" s="47"/>
      <c r="BC44" s="33"/>
      <c r="BD44" s="39">
        <f t="shared" si="17"/>
        <v>0</v>
      </c>
      <c r="BE44" s="47"/>
      <c r="BF44" s="33"/>
      <c r="BG44" s="39">
        <f t="shared" si="18"/>
        <v>0</v>
      </c>
      <c r="BH44" s="47"/>
      <c r="BI44" s="33"/>
      <c r="BJ44" s="39">
        <f t="shared" si="19"/>
        <v>0</v>
      </c>
      <c r="BK44" s="47"/>
      <c r="BL44" s="33"/>
      <c r="BM44" s="39">
        <f t="shared" si="20"/>
        <v>0</v>
      </c>
      <c r="BN44" s="47"/>
      <c r="BO44" s="33"/>
      <c r="BP44" s="39">
        <f t="shared" si="21"/>
        <v>0</v>
      </c>
      <c r="BQ44" s="47"/>
      <c r="BR44" s="33"/>
      <c r="BS44" s="39">
        <f t="shared" si="22"/>
        <v>0</v>
      </c>
      <c r="BT44" s="47"/>
      <c r="BU44" s="33"/>
      <c r="BV44" s="39">
        <f t="shared" si="23"/>
        <v>0</v>
      </c>
      <c r="BW44" s="47"/>
      <c r="BX44" s="33"/>
      <c r="BY44" s="39">
        <f t="shared" si="24"/>
        <v>0</v>
      </c>
      <c r="BZ44" s="47"/>
      <c r="CA44" s="33"/>
      <c r="CB44" s="39">
        <f t="shared" si="25"/>
        <v>0</v>
      </c>
      <c r="CC44" s="47"/>
      <c r="CD44" s="33"/>
      <c r="CE44" s="39">
        <f t="shared" si="26"/>
        <v>0</v>
      </c>
      <c r="CF44" s="47"/>
      <c r="CG44" s="33"/>
      <c r="CH44" s="39">
        <f t="shared" si="27"/>
        <v>0</v>
      </c>
      <c r="CI44" s="47"/>
      <c r="CJ44" s="33"/>
      <c r="CK44" s="39">
        <f t="shared" si="28"/>
        <v>0</v>
      </c>
      <c r="CL44" s="47"/>
      <c r="CM44" s="33"/>
      <c r="CN44" s="39">
        <f t="shared" si="29"/>
        <v>0</v>
      </c>
      <c r="CO44" s="47"/>
      <c r="CP44" s="33"/>
      <c r="CQ44" s="39">
        <f t="shared" si="30"/>
        <v>0</v>
      </c>
      <c r="CR44" s="29"/>
      <c r="CS44" s="69"/>
      <c r="CT44" s="29"/>
      <c r="CU44" s="17"/>
      <c r="CV44" s="15"/>
    </row>
    <row r="45" spans="1:100" ht="19.8">
      <c r="A45" s="6">
        <v>39</v>
      </c>
      <c r="B45" s="51"/>
      <c r="C45" s="35"/>
      <c r="D45" s="27"/>
      <c r="E45" s="34">
        <f t="shared" si="0"/>
        <v>0</v>
      </c>
      <c r="F45" s="35"/>
      <c r="G45" s="27"/>
      <c r="H45" s="34">
        <f t="shared" si="1"/>
        <v>0</v>
      </c>
      <c r="I45" s="35"/>
      <c r="J45" s="27"/>
      <c r="K45" s="34">
        <f t="shared" si="2"/>
        <v>0</v>
      </c>
      <c r="L45" s="35"/>
      <c r="M45" s="27"/>
      <c r="N45" s="34">
        <f t="shared" si="3"/>
        <v>0</v>
      </c>
      <c r="O45" s="35"/>
      <c r="P45" s="27"/>
      <c r="Q45" s="34">
        <f t="shared" si="4"/>
        <v>0</v>
      </c>
      <c r="R45" s="35"/>
      <c r="S45" s="27"/>
      <c r="T45" s="34">
        <f t="shared" si="5"/>
        <v>0</v>
      </c>
      <c r="U45" s="35"/>
      <c r="V45" s="27"/>
      <c r="W45" s="34">
        <f t="shared" si="6"/>
        <v>0</v>
      </c>
      <c r="X45" s="35"/>
      <c r="Y45" s="27"/>
      <c r="Z45" s="34">
        <f t="shared" si="7"/>
        <v>0</v>
      </c>
      <c r="AA45" s="35"/>
      <c r="AB45" s="27"/>
      <c r="AC45" s="34">
        <f t="shared" si="8"/>
        <v>0</v>
      </c>
      <c r="AD45" s="35"/>
      <c r="AE45" s="27"/>
      <c r="AF45" s="34">
        <f t="shared" si="9"/>
        <v>0</v>
      </c>
      <c r="AG45" s="35"/>
      <c r="AH45" s="27"/>
      <c r="AI45" s="34">
        <f t="shared" si="10"/>
        <v>0</v>
      </c>
      <c r="AJ45" s="35"/>
      <c r="AK45" s="27"/>
      <c r="AL45" s="34">
        <f t="shared" si="11"/>
        <v>0</v>
      </c>
      <c r="AM45" s="35"/>
      <c r="AN45" s="27"/>
      <c r="AO45" s="34">
        <f t="shared" si="12"/>
        <v>0</v>
      </c>
      <c r="AP45" s="35"/>
      <c r="AQ45" s="27"/>
      <c r="AR45" s="34">
        <f t="shared" si="13"/>
        <v>0</v>
      </c>
      <c r="AS45" s="35"/>
      <c r="AT45" s="27"/>
      <c r="AU45" s="34">
        <f t="shared" si="14"/>
        <v>0</v>
      </c>
      <c r="AV45" s="35"/>
      <c r="AW45" s="27"/>
      <c r="AX45" s="34">
        <f t="shared" si="15"/>
        <v>0</v>
      </c>
      <c r="AY45" s="35"/>
      <c r="AZ45" s="27"/>
      <c r="BA45" s="34">
        <f t="shared" si="16"/>
        <v>0</v>
      </c>
      <c r="BB45" s="35"/>
      <c r="BC45" s="27"/>
      <c r="BD45" s="34">
        <f t="shared" si="17"/>
        <v>0</v>
      </c>
      <c r="BE45" s="35"/>
      <c r="BF45" s="27"/>
      <c r="BG45" s="34">
        <f t="shared" si="18"/>
        <v>0</v>
      </c>
      <c r="BH45" s="35"/>
      <c r="BI45" s="27"/>
      <c r="BJ45" s="34">
        <f t="shared" si="19"/>
        <v>0</v>
      </c>
      <c r="BK45" s="35"/>
      <c r="BL45" s="27"/>
      <c r="BM45" s="34">
        <f t="shared" si="20"/>
        <v>0</v>
      </c>
      <c r="BN45" s="35"/>
      <c r="BO45" s="27"/>
      <c r="BP45" s="34">
        <f t="shared" si="21"/>
        <v>0</v>
      </c>
      <c r="BQ45" s="35"/>
      <c r="BR45" s="27"/>
      <c r="BS45" s="34">
        <f t="shared" si="22"/>
        <v>0</v>
      </c>
      <c r="BT45" s="35"/>
      <c r="BU45" s="27"/>
      <c r="BV45" s="34">
        <f t="shared" si="23"/>
        <v>0</v>
      </c>
      <c r="BW45" s="35"/>
      <c r="BX45" s="27"/>
      <c r="BY45" s="34">
        <f t="shared" si="24"/>
        <v>0</v>
      </c>
      <c r="BZ45" s="35"/>
      <c r="CA45" s="27"/>
      <c r="CB45" s="34">
        <f t="shared" si="25"/>
        <v>0</v>
      </c>
      <c r="CC45" s="35"/>
      <c r="CD45" s="27"/>
      <c r="CE45" s="34">
        <f t="shared" si="26"/>
        <v>0</v>
      </c>
      <c r="CF45" s="35"/>
      <c r="CG45" s="27"/>
      <c r="CH45" s="34">
        <f t="shared" si="27"/>
        <v>0</v>
      </c>
      <c r="CI45" s="35"/>
      <c r="CJ45" s="27"/>
      <c r="CK45" s="34">
        <f t="shared" si="28"/>
        <v>0</v>
      </c>
      <c r="CL45" s="35"/>
      <c r="CM45" s="27"/>
      <c r="CN45" s="34">
        <f t="shared" si="29"/>
        <v>0</v>
      </c>
      <c r="CO45" s="35"/>
      <c r="CP45" s="27"/>
      <c r="CQ45" s="34">
        <f t="shared" si="30"/>
        <v>0</v>
      </c>
      <c r="CR45" s="29">
        <f t="shared" si="31"/>
        <v>0</v>
      </c>
      <c r="CS45" s="70"/>
      <c r="CT45" s="29">
        <f t="shared" si="31"/>
        <v>0</v>
      </c>
      <c r="CU45" s="17"/>
      <c r="CV45" s="15">
        <f t="shared" si="32"/>
        <v>0</v>
      </c>
    </row>
    <row r="46" spans="1:100" ht="20.399999999999999" thickBot="1">
      <c r="A46" s="6">
        <v>40</v>
      </c>
      <c r="B46" s="36"/>
      <c r="C46" s="35"/>
      <c r="D46" s="27"/>
      <c r="E46" s="34">
        <f t="shared" si="0"/>
        <v>0</v>
      </c>
      <c r="F46" s="35"/>
      <c r="G46" s="27"/>
      <c r="H46" s="34">
        <f t="shared" si="1"/>
        <v>0</v>
      </c>
      <c r="I46" s="35"/>
      <c r="J46" s="27"/>
      <c r="K46" s="34">
        <f t="shared" si="2"/>
        <v>0</v>
      </c>
      <c r="L46" s="35"/>
      <c r="M46" s="27"/>
      <c r="N46" s="34">
        <f t="shared" si="3"/>
        <v>0</v>
      </c>
      <c r="O46" s="35"/>
      <c r="P46" s="27"/>
      <c r="Q46" s="34">
        <f t="shared" si="4"/>
        <v>0</v>
      </c>
      <c r="R46" s="35"/>
      <c r="S46" s="27"/>
      <c r="T46" s="34">
        <f t="shared" si="5"/>
        <v>0</v>
      </c>
      <c r="U46" s="35"/>
      <c r="V46" s="27"/>
      <c r="W46" s="34">
        <f t="shared" si="6"/>
        <v>0</v>
      </c>
      <c r="X46" s="35"/>
      <c r="Y46" s="27"/>
      <c r="Z46" s="34">
        <f t="shared" si="7"/>
        <v>0</v>
      </c>
      <c r="AA46" s="35"/>
      <c r="AB46" s="27"/>
      <c r="AC46" s="34">
        <f t="shared" si="8"/>
        <v>0</v>
      </c>
      <c r="AD46" s="35"/>
      <c r="AE46" s="27"/>
      <c r="AF46" s="34">
        <f t="shared" si="9"/>
        <v>0</v>
      </c>
      <c r="AG46" s="35"/>
      <c r="AH46" s="27"/>
      <c r="AI46" s="34">
        <f t="shared" si="10"/>
        <v>0</v>
      </c>
      <c r="AJ46" s="35"/>
      <c r="AK46" s="27"/>
      <c r="AL46" s="34">
        <f t="shared" si="11"/>
        <v>0</v>
      </c>
      <c r="AM46" s="35"/>
      <c r="AN46" s="27"/>
      <c r="AO46" s="34">
        <f t="shared" si="12"/>
        <v>0</v>
      </c>
      <c r="AP46" s="35"/>
      <c r="AQ46" s="27"/>
      <c r="AR46" s="34">
        <f t="shared" si="13"/>
        <v>0</v>
      </c>
      <c r="AS46" s="35"/>
      <c r="AT46" s="27"/>
      <c r="AU46" s="34">
        <f t="shared" si="14"/>
        <v>0</v>
      </c>
      <c r="AV46" s="35"/>
      <c r="AW46" s="27"/>
      <c r="AX46" s="34">
        <f t="shared" si="15"/>
        <v>0</v>
      </c>
      <c r="AY46" s="35"/>
      <c r="AZ46" s="27"/>
      <c r="BA46" s="34">
        <f t="shared" si="16"/>
        <v>0</v>
      </c>
      <c r="BB46" s="35"/>
      <c r="BC46" s="27"/>
      <c r="BD46" s="34">
        <f t="shared" si="17"/>
        <v>0</v>
      </c>
      <c r="BE46" s="35"/>
      <c r="BF46" s="27"/>
      <c r="BG46" s="34">
        <f t="shared" si="18"/>
        <v>0</v>
      </c>
      <c r="BH46" s="35"/>
      <c r="BI46" s="27"/>
      <c r="BJ46" s="34">
        <f t="shared" si="19"/>
        <v>0</v>
      </c>
      <c r="BK46" s="35"/>
      <c r="BL46" s="27"/>
      <c r="BM46" s="34">
        <f t="shared" si="20"/>
        <v>0</v>
      </c>
      <c r="BN46" s="35"/>
      <c r="BO46" s="27"/>
      <c r="BP46" s="34">
        <f t="shared" si="21"/>
        <v>0</v>
      </c>
      <c r="BQ46" s="35"/>
      <c r="BR46" s="27"/>
      <c r="BS46" s="34">
        <f t="shared" si="22"/>
        <v>0</v>
      </c>
      <c r="BT46" s="35"/>
      <c r="BU46" s="27"/>
      <c r="BV46" s="34">
        <f t="shared" si="23"/>
        <v>0</v>
      </c>
      <c r="BW46" s="35"/>
      <c r="BX46" s="27"/>
      <c r="BY46" s="34">
        <f t="shared" si="24"/>
        <v>0</v>
      </c>
      <c r="BZ46" s="35"/>
      <c r="CA46" s="27"/>
      <c r="CB46" s="34">
        <f t="shared" si="25"/>
        <v>0</v>
      </c>
      <c r="CC46" s="35"/>
      <c r="CD46" s="27"/>
      <c r="CE46" s="34">
        <f t="shared" si="26"/>
        <v>0</v>
      </c>
      <c r="CF46" s="35"/>
      <c r="CG46" s="27"/>
      <c r="CH46" s="34">
        <f t="shared" si="27"/>
        <v>0</v>
      </c>
      <c r="CI46" s="35"/>
      <c r="CJ46" s="27"/>
      <c r="CK46" s="34">
        <f t="shared" si="28"/>
        <v>0</v>
      </c>
      <c r="CL46" s="35"/>
      <c r="CM46" s="27"/>
      <c r="CN46" s="34">
        <f t="shared" si="29"/>
        <v>0</v>
      </c>
      <c r="CO46" s="35"/>
      <c r="CP46" s="27"/>
      <c r="CQ46" s="34">
        <f t="shared" si="30"/>
        <v>0</v>
      </c>
      <c r="CR46" s="29">
        <f t="shared" si="31"/>
        <v>0</v>
      </c>
      <c r="CS46" s="70"/>
      <c r="CT46" s="29">
        <f t="shared" si="31"/>
        <v>0</v>
      </c>
      <c r="CU46" s="17"/>
      <c r="CV46" s="15">
        <f t="shared" si="32"/>
        <v>0</v>
      </c>
    </row>
    <row r="47" spans="1:100" ht="21.6" thickTop="1" thickBot="1">
      <c r="A47" s="515" t="s">
        <v>41</v>
      </c>
      <c r="B47" s="516"/>
      <c r="C47" s="40">
        <f>SUM(C7:C46)</f>
        <v>11000</v>
      </c>
      <c r="D47" s="14"/>
      <c r="E47" s="41">
        <f>SUM(E7:E46)</f>
        <v>79799.5</v>
      </c>
      <c r="F47" s="40">
        <f>SUM(F7:F46)</f>
        <v>12050</v>
      </c>
      <c r="G47" s="14"/>
      <c r="H47" s="41">
        <f>SUM(H7:H46)</f>
        <v>87164</v>
      </c>
      <c r="I47" s="40">
        <f>SUM(I7:I46)</f>
        <v>12450</v>
      </c>
      <c r="J47" s="14"/>
      <c r="K47" s="41">
        <f>SUM(K7:K46)</f>
        <v>89507</v>
      </c>
      <c r="L47" s="40">
        <f>SUM(L7:L46)</f>
        <v>0</v>
      </c>
      <c r="M47" s="14"/>
      <c r="N47" s="41">
        <f>SUM(N7:N46)</f>
        <v>0</v>
      </c>
      <c r="O47" s="40">
        <f>SUM(O7:O46)</f>
        <v>0</v>
      </c>
      <c r="P47" s="14"/>
      <c r="Q47" s="41">
        <f>SUM(Q7:Q46)</f>
        <v>0</v>
      </c>
      <c r="R47" s="40">
        <f>SUM(R7:R46)</f>
        <v>0</v>
      </c>
      <c r="S47" s="14"/>
      <c r="T47" s="41">
        <f>SUM(T7:T46)</f>
        <v>0</v>
      </c>
      <c r="U47" s="40">
        <f>SUM(U7:U46)</f>
        <v>0</v>
      </c>
      <c r="V47" s="14"/>
      <c r="W47" s="41">
        <f>SUM(W7:W46)</f>
        <v>0</v>
      </c>
      <c r="X47" s="40">
        <f>SUM(X7:X46)</f>
        <v>0</v>
      </c>
      <c r="Y47" s="14"/>
      <c r="Z47" s="41">
        <f>SUM(Z7:Z46)</f>
        <v>0</v>
      </c>
      <c r="AA47" s="40">
        <f>SUM(AA7:AA46)</f>
        <v>0</v>
      </c>
      <c r="AB47" s="14"/>
      <c r="AC47" s="41">
        <f>SUM(AC7:AC46)</f>
        <v>0</v>
      </c>
      <c r="AD47" s="40">
        <f>SUM(AD7:AD46)</f>
        <v>0</v>
      </c>
      <c r="AE47" s="14"/>
      <c r="AF47" s="41">
        <f>SUM(AF7:AF46)</f>
        <v>0</v>
      </c>
      <c r="AG47" s="40">
        <f>SUM(AG7:AG46)</f>
        <v>0</v>
      </c>
      <c r="AH47" s="14"/>
      <c r="AI47" s="41">
        <f>SUM(AI7:AI46)</f>
        <v>0</v>
      </c>
      <c r="AJ47" s="40">
        <f>SUM(AJ7:AJ46)</f>
        <v>0</v>
      </c>
      <c r="AK47" s="14"/>
      <c r="AL47" s="41">
        <f>SUM(AL7:AL46)</f>
        <v>0</v>
      </c>
      <c r="AM47" s="40">
        <f>SUM(AM7:AM46)</f>
        <v>0</v>
      </c>
      <c r="AN47" s="14"/>
      <c r="AO47" s="41">
        <f>SUM(AO7:AO46)</f>
        <v>0</v>
      </c>
      <c r="AP47" s="40">
        <f>SUM(AP7:AP46)</f>
        <v>0</v>
      </c>
      <c r="AQ47" s="14"/>
      <c r="AR47" s="41">
        <f>SUM(AR7:AR46)</f>
        <v>0</v>
      </c>
      <c r="AS47" s="40">
        <f>SUM(AS7:AS46)</f>
        <v>0</v>
      </c>
      <c r="AT47" s="14"/>
      <c r="AU47" s="41">
        <f>SUM(AU7:AU46)</f>
        <v>0</v>
      </c>
      <c r="AV47" s="40">
        <f>SUM(AV7:AV46)</f>
        <v>0</v>
      </c>
      <c r="AW47" s="14"/>
      <c r="AX47" s="41">
        <f>SUM(AX7:AX46)</f>
        <v>0</v>
      </c>
      <c r="AY47" s="40">
        <f>SUM(AY7:AY46)</f>
        <v>0</v>
      </c>
      <c r="AZ47" s="14"/>
      <c r="BA47" s="41">
        <f>SUM(BA7:BA46)</f>
        <v>0</v>
      </c>
      <c r="BB47" s="40">
        <f>SUM(BB7:BB46)</f>
        <v>0</v>
      </c>
      <c r="BC47" s="14"/>
      <c r="BD47" s="41">
        <f>SUM(BD7:BD46)</f>
        <v>0</v>
      </c>
      <c r="BE47" s="40">
        <f>SUM(BE7:BE46)</f>
        <v>0</v>
      </c>
      <c r="BF47" s="14"/>
      <c r="BG47" s="41">
        <f>SUM(BG7:BG46)</f>
        <v>0</v>
      </c>
      <c r="BH47" s="40">
        <f>SUM(BH7:BH46)</f>
        <v>0</v>
      </c>
      <c r="BI47" s="14"/>
      <c r="BJ47" s="41">
        <f>SUM(BJ7:BJ46)</f>
        <v>0</v>
      </c>
      <c r="BK47" s="40">
        <f>SUM(BK7:BK46)</f>
        <v>0</v>
      </c>
      <c r="BL47" s="14"/>
      <c r="BM47" s="41">
        <f>SUM(BM7:BM46)</f>
        <v>0</v>
      </c>
      <c r="BN47" s="40">
        <f>SUM(BN7:BN46)</f>
        <v>0</v>
      </c>
      <c r="BO47" s="14"/>
      <c r="BP47" s="41">
        <f>SUM(BP7:BP46)</f>
        <v>0</v>
      </c>
      <c r="BQ47" s="40">
        <f>SUM(BQ7:BQ46)</f>
        <v>0</v>
      </c>
      <c r="BR47" s="14"/>
      <c r="BS47" s="41">
        <f>SUM(BS7:BS46)</f>
        <v>0</v>
      </c>
      <c r="BT47" s="40">
        <f>SUM(BT7:BT46)</f>
        <v>0</v>
      </c>
      <c r="BU47" s="14"/>
      <c r="BV47" s="41">
        <f>SUM(BV7:BV46)</f>
        <v>0</v>
      </c>
      <c r="BW47" s="40">
        <f>SUM(BW7:BW46)</f>
        <v>0</v>
      </c>
      <c r="BX47" s="14"/>
      <c r="BY47" s="41">
        <f>SUM(BY7:BY46)</f>
        <v>0</v>
      </c>
      <c r="BZ47" s="40">
        <f>SUM(BZ7:BZ46)</f>
        <v>0</v>
      </c>
      <c r="CA47" s="14"/>
      <c r="CB47" s="41">
        <f>SUM(CB7:CB46)</f>
        <v>0</v>
      </c>
      <c r="CC47" s="40">
        <f>SUM(CC7:CC46)</f>
        <v>0</v>
      </c>
      <c r="CD47" s="14"/>
      <c r="CE47" s="41">
        <f>SUM(CE7:CE46)</f>
        <v>0</v>
      </c>
      <c r="CF47" s="40">
        <f>SUM(CF7:CF46)</f>
        <v>0</v>
      </c>
      <c r="CG47" s="14"/>
      <c r="CH47" s="41">
        <f>SUM(CH7:CH46)</f>
        <v>0</v>
      </c>
      <c r="CI47" s="40">
        <f>SUM(CI7:CI46)</f>
        <v>0</v>
      </c>
      <c r="CJ47" s="14"/>
      <c r="CK47" s="41">
        <f>SUM(CK7:CK46)</f>
        <v>0</v>
      </c>
      <c r="CL47" s="40">
        <f>SUM(CL7:CL46)</f>
        <v>0</v>
      </c>
      <c r="CM47" s="14"/>
      <c r="CN47" s="41">
        <f>SUM(CN7:CN46)</f>
        <v>0</v>
      </c>
      <c r="CO47" s="40">
        <f>SUM(CO7:CO46)</f>
        <v>0</v>
      </c>
      <c r="CP47" s="14"/>
      <c r="CQ47" s="41">
        <f>SUM(CQ7:CQ46)</f>
        <v>0</v>
      </c>
      <c r="CR47" s="30">
        <f>SUM(CR7:CR46)</f>
        <v>35500</v>
      </c>
      <c r="CS47" s="14"/>
      <c r="CT47" s="31">
        <f>SUM(CT7:CT46)</f>
        <v>256470.5</v>
      </c>
      <c r="CU47" s="14">
        <f>SUM(CU7:CU46)</f>
        <v>0</v>
      </c>
      <c r="CV47" s="14">
        <f>SUM(CV7:CV46)</f>
        <v>35500</v>
      </c>
    </row>
    <row r="48" spans="1:100" ht="18.600000000000001" thickTop="1" thickBot="1">
      <c r="A48" s="5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1"/>
      <c r="CT48" s="1"/>
      <c r="CU48" s="1"/>
      <c r="CV48" s="1"/>
    </row>
    <row r="49" spans="1:100" ht="23.4">
      <c r="A49" s="20"/>
      <c r="B49" s="21"/>
      <c r="C49" s="22"/>
      <c r="D49" s="22"/>
      <c r="E49" s="22"/>
      <c r="F49" s="23"/>
      <c r="G49" s="22"/>
      <c r="H49" s="22"/>
      <c r="I49" s="9"/>
      <c r="J49" s="9"/>
      <c r="K49" s="9"/>
      <c r="L49" s="9"/>
      <c r="M49" s="9"/>
      <c r="N49" s="9"/>
      <c r="O49" s="9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507" t="s">
        <v>73</v>
      </c>
      <c r="CR49" s="71" t="s">
        <v>75</v>
      </c>
      <c r="CS49" s="71"/>
      <c r="CT49" s="72" t="s">
        <v>80</v>
      </c>
      <c r="CU49" s="3"/>
      <c r="CV49" s="3"/>
    </row>
    <row r="50" spans="1:100" ht="23.4">
      <c r="A50" s="20"/>
      <c r="B50" s="21"/>
      <c r="C50" s="22"/>
      <c r="D50" s="22"/>
      <c r="E50" s="22"/>
      <c r="F50" s="23"/>
      <c r="G50" s="22"/>
      <c r="H50" s="23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3"/>
      <c r="AB50" s="3"/>
      <c r="AC50" s="3"/>
      <c r="AD50" s="3"/>
      <c r="AE50" s="3"/>
      <c r="AF50" s="3"/>
      <c r="AG50" s="3"/>
      <c r="AH50" s="3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508"/>
      <c r="CR50" s="73">
        <f>C47+F47+I47+L47+O47+R47+U47+X47+AA47+AD47+AG47+AJ47+AM47+AP47+AS47+AV47+AY47+BB47+BE47+BH47+BK47+BN47+BQ47+BT47+BW47+BZ47+CC47+CF47+CI47+CL47+CO47</f>
        <v>35500</v>
      </c>
      <c r="CS50" s="74"/>
      <c r="CT50" s="75">
        <f>E47+H47+K47+N47+Q47+T47+W47+Z47+AC47+AF47+AI47+AL47+AO47+AR47+AU47+AX47+BA47+BD47+BG47+BJ47+BM47+BP47+BS47+BV47+BY47+CB47+CE47+CH47+CK47+CN47+CQ47</f>
        <v>256470.5</v>
      </c>
      <c r="CU50" s="3"/>
      <c r="CV50" s="3"/>
    </row>
    <row r="51" spans="1:100" ht="24" thickBot="1">
      <c r="A51" s="20"/>
      <c r="B51" s="21"/>
      <c r="C51" s="22"/>
      <c r="D51" s="22" t="s">
        <v>254</v>
      </c>
      <c r="E51" s="22"/>
      <c r="F51" s="23"/>
      <c r="G51" s="22"/>
      <c r="H51" s="46"/>
      <c r="I51" s="45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3"/>
      <c r="AB51" s="3"/>
      <c r="AC51" s="3"/>
      <c r="AD51" s="3"/>
      <c r="AE51" s="3"/>
      <c r="AF51" s="3"/>
      <c r="AG51" s="3"/>
      <c r="AH51" s="3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509"/>
      <c r="CR51" s="76">
        <f>CR47-CR50</f>
        <v>0</v>
      </c>
      <c r="CS51" s="77"/>
      <c r="CT51" s="78">
        <f>CT47-CT50</f>
        <v>0</v>
      </c>
      <c r="CU51" s="3"/>
      <c r="CV51" s="3"/>
    </row>
    <row r="52" spans="1:100" ht="28.8">
      <c r="A52" s="20"/>
      <c r="B52" s="21"/>
      <c r="C52" s="22"/>
      <c r="D52" s="388" t="s">
        <v>253</v>
      </c>
      <c r="E52" s="22"/>
      <c r="F52" s="23"/>
      <c r="G52" s="23"/>
      <c r="H52" s="23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3"/>
      <c r="AB52" s="3"/>
      <c r="AC52" s="3"/>
      <c r="AD52" s="3"/>
      <c r="AE52" s="3"/>
      <c r="AF52" s="3"/>
      <c r="AG52" s="3"/>
      <c r="AH52" s="3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3"/>
      <c r="CT52" s="3"/>
      <c r="CU52" s="3"/>
      <c r="CV52" s="3"/>
    </row>
    <row r="53" spans="1:100" ht="23.4">
      <c r="A53" s="20"/>
      <c r="B53" s="21"/>
      <c r="C53" s="22"/>
      <c r="D53" s="22"/>
      <c r="E53" s="22"/>
      <c r="F53" s="23"/>
      <c r="G53" s="23"/>
      <c r="H53" s="23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3"/>
      <c r="AB53" s="3"/>
      <c r="AC53" s="3"/>
      <c r="AD53" s="3"/>
      <c r="AE53" s="3"/>
      <c r="AF53" s="3"/>
      <c r="AG53" s="3"/>
      <c r="AH53" s="3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3"/>
      <c r="CT53" s="3"/>
      <c r="CU53" s="3"/>
      <c r="CV53" s="3"/>
    </row>
    <row r="54" spans="1:100" ht="26.4">
      <c r="A54" s="24"/>
      <c r="B54" s="21"/>
      <c r="C54" s="22"/>
      <c r="D54" s="389"/>
      <c r="E54" s="512" t="s">
        <v>255</v>
      </c>
      <c r="F54" s="512"/>
      <c r="G54" s="512"/>
      <c r="H54" s="512"/>
      <c r="I54" s="512"/>
      <c r="J54" s="512"/>
      <c r="K54" s="390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7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</row>
    <row r="55" spans="1:100" ht="26.4">
      <c r="A55" s="25"/>
      <c r="B55" s="21"/>
      <c r="C55" s="22"/>
      <c r="D55" s="391" t="s">
        <v>256</v>
      </c>
      <c r="E55" s="392"/>
      <c r="F55" s="392"/>
      <c r="G55" s="392"/>
      <c r="H55" s="392"/>
      <c r="I55" s="389"/>
      <c r="J55" s="393" t="s">
        <v>257</v>
      </c>
      <c r="K55" s="394" t="s">
        <v>258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100" ht="26.4">
      <c r="A56" s="25"/>
      <c r="B56" s="21"/>
      <c r="C56" s="25"/>
      <c r="D56" s="395" t="s">
        <v>259</v>
      </c>
      <c r="E56" s="396"/>
      <c r="F56" s="389"/>
      <c r="G56" s="389"/>
      <c r="H56" s="389"/>
      <c r="I56" s="389"/>
      <c r="J56" s="397" t="s">
        <v>260</v>
      </c>
      <c r="K56" s="398">
        <f>E91</f>
        <v>350</v>
      </c>
    </row>
    <row r="57" spans="1:100" ht="27" thickBot="1">
      <c r="A57" s="25"/>
      <c r="B57" s="21"/>
      <c r="C57" s="25"/>
      <c r="D57" s="399" t="s">
        <v>261</v>
      </c>
      <c r="E57" s="396"/>
      <c r="F57" s="389"/>
      <c r="G57" s="389"/>
      <c r="H57" s="389"/>
      <c r="I57" s="514" t="s">
        <v>278</v>
      </c>
      <c r="J57" s="514"/>
      <c r="K57" s="390"/>
    </row>
    <row r="58" spans="1:100" ht="27" thickBot="1">
      <c r="A58" s="25"/>
      <c r="B58" s="21"/>
      <c r="C58" s="24"/>
      <c r="D58" s="400" t="s">
        <v>0</v>
      </c>
      <c r="E58" s="401" t="s">
        <v>262</v>
      </c>
      <c r="F58" s="402" t="s">
        <v>263</v>
      </c>
      <c r="G58" s="403" t="s">
        <v>264</v>
      </c>
      <c r="H58" s="404" t="s">
        <v>265</v>
      </c>
      <c r="I58" s="434" t="s">
        <v>266</v>
      </c>
      <c r="J58" s="435" t="s">
        <v>267</v>
      </c>
      <c r="K58" s="406" t="s">
        <v>41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7"/>
    </row>
    <row r="59" spans="1:100" ht="26.4">
      <c r="A59" s="25"/>
      <c r="B59" s="21"/>
      <c r="C59" s="25"/>
      <c r="D59" s="407" t="s">
        <v>53</v>
      </c>
      <c r="E59" s="408">
        <v>16</v>
      </c>
      <c r="F59" s="409">
        <v>50</v>
      </c>
      <c r="G59" s="410">
        <f>E59*F59</f>
        <v>800</v>
      </c>
      <c r="H59" s="411"/>
      <c r="I59" s="436">
        <f>G59+H59</f>
        <v>800</v>
      </c>
      <c r="J59" s="437">
        <v>5.5</v>
      </c>
      <c r="K59" s="412">
        <f>I59*J59</f>
        <v>4400</v>
      </c>
    </row>
    <row r="60" spans="1:100" ht="26.4">
      <c r="A60" s="25"/>
      <c r="B60" s="21"/>
      <c r="C60" s="25"/>
      <c r="D60" s="413" t="s">
        <v>54</v>
      </c>
      <c r="E60" s="408">
        <v>10</v>
      </c>
      <c r="F60" s="414">
        <v>50</v>
      </c>
      <c r="G60" s="410">
        <f t="shared" ref="G60:G90" si="33">E60*F60</f>
        <v>500</v>
      </c>
      <c r="H60" s="415"/>
      <c r="I60" s="438">
        <f t="shared" ref="I60:I90" si="34">G60+H60</f>
        <v>500</v>
      </c>
      <c r="J60" s="439">
        <v>5.5</v>
      </c>
      <c r="K60" s="416">
        <f t="shared" ref="K60:K77" si="35">I60*J60</f>
        <v>2750</v>
      </c>
    </row>
    <row r="61" spans="1:100" ht="26.4">
      <c r="A61" s="25"/>
      <c r="B61" s="21"/>
      <c r="C61" s="25"/>
      <c r="D61" s="413" t="s">
        <v>55</v>
      </c>
      <c r="E61" s="408">
        <v>17</v>
      </c>
      <c r="F61" s="414">
        <v>50</v>
      </c>
      <c r="G61" s="410">
        <f t="shared" si="33"/>
        <v>850</v>
      </c>
      <c r="H61" s="415"/>
      <c r="I61" s="438">
        <f t="shared" si="34"/>
        <v>850</v>
      </c>
      <c r="J61" s="439">
        <v>5.5</v>
      </c>
      <c r="K61" s="416">
        <f t="shared" si="35"/>
        <v>4675</v>
      </c>
    </row>
    <row r="62" spans="1:100" ht="26.4">
      <c r="A62" s="25"/>
      <c r="B62" s="21"/>
      <c r="C62" s="25"/>
      <c r="D62" s="413" t="s">
        <v>56</v>
      </c>
      <c r="E62" s="408">
        <v>5</v>
      </c>
      <c r="F62" s="414">
        <v>50</v>
      </c>
      <c r="G62" s="410">
        <f t="shared" si="33"/>
        <v>250</v>
      </c>
      <c r="H62" s="415"/>
      <c r="I62" s="438">
        <f t="shared" si="34"/>
        <v>250</v>
      </c>
      <c r="J62" s="439">
        <v>5.5</v>
      </c>
      <c r="K62" s="416">
        <f t="shared" si="35"/>
        <v>1375</v>
      </c>
    </row>
    <row r="63" spans="1:100" ht="26.4">
      <c r="A63" s="25"/>
      <c r="B63" s="21"/>
      <c r="C63" s="25"/>
      <c r="D63" s="413" t="s">
        <v>57</v>
      </c>
      <c r="E63" s="408">
        <v>10</v>
      </c>
      <c r="F63" s="414">
        <v>50</v>
      </c>
      <c r="G63" s="410">
        <f t="shared" si="33"/>
        <v>500</v>
      </c>
      <c r="H63" s="415"/>
      <c r="I63" s="438">
        <f t="shared" si="34"/>
        <v>500</v>
      </c>
      <c r="J63" s="439">
        <v>5.5</v>
      </c>
      <c r="K63" s="416">
        <f t="shared" si="35"/>
        <v>2750</v>
      </c>
    </row>
    <row r="64" spans="1:100" ht="26.4">
      <c r="A64" s="25"/>
      <c r="B64" s="21"/>
      <c r="C64" s="25"/>
      <c r="D64" s="413" t="s">
        <v>58</v>
      </c>
      <c r="E64" s="408">
        <v>15</v>
      </c>
      <c r="F64" s="414">
        <v>50</v>
      </c>
      <c r="G64" s="410">
        <f t="shared" si="33"/>
        <v>750</v>
      </c>
      <c r="H64" s="415"/>
      <c r="I64" s="438">
        <f t="shared" si="34"/>
        <v>750</v>
      </c>
      <c r="J64" s="439">
        <v>6.6</v>
      </c>
      <c r="K64" s="416">
        <f t="shared" si="35"/>
        <v>4950</v>
      </c>
    </row>
    <row r="65" spans="1:11" ht="26.4">
      <c r="A65" s="25"/>
      <c r="B65" s="21"/>
      <c r="C65" s="25"/>
      <c r="D65" s="413" t="s">
        <v>59</v>
      </c>
      <c r="E65" s="408">
        <v>15</v>
      </c>
      <c r="F65" s="414">
        <v>50</v>
      </c>
      <c r="G65" s="410">
        <f t="shared" si="33"/>
        <v>750</v>
      </c>
      <c r="H65" s="415"/>
      <c r="I65" s="438">
        <f t="shared" si="34"/>
        <v>750</v>
      </c>
      <c r="J65" s="439">
        <v>6.6</v>
      </c>
      <c r="K65" s="416">
        <f t="shared" si="35"/>
        <v>4950</v>
      </c>
    </row>
    <row r="66" spans="1:11" ht="26.4">
      <c r="A66" s="25"/>
      <c r="B66" s="21"/>
      <c r="C66" s="25"/>
      <c r="D66" s="413" t="s">
        <v>32</v>
      </c>
      <c r="E66" s="408">
        <v>29</v>
      </c>
      <c r="F66" s="414">
        <v>50</v>
      </c>
      <c r="G66" s="410">
        <f t="shared" si="33"/>
        <v>1450</v>
      </c>
      <c r="H66" s="415"/>
      <c r="I66" s="438">
        <f t="shared" si="34"/>
        <v>1450</v>
      </c>
      <c r="J66" s="439">
        <v>6.6</v>
      </c>
      <c r="K66" s="416">
        <f t="shared" si="35"/>
        <v>9570</v>
      </c>
    </row>
    <row r="67" spans="1:11" ht="26.4">
      <c r="A67" s="25"/>
      <c r="B67" s="21"/>
      <c r="C67" s="25"/>
      <c r="D67" s="413" t="s">
        <v>33</v>
      </c>
      <c r="E67" s="408">
        <v>16</v>
      </c>
      <c r="F67" s="414">
        <v>50</v>
      </c>
      <c r="G67" s="410">
        <f t="shared" si="33"/>
        <v>800</v>
      </c>
      <c r="H67" s="415"/>
      <c r="I67" s="438">
        <f t="shared" si="34"/>
        <v>800</v>
      </c>
      <c r="J67" s="439">
        <v>6.6</v>
      </c>
      <c r="K67" s="416">
        <f t="shared" si="35"/>
        <v>5280</v>
      </c>
    </row>
    <row r="68" spans="1:11" ht="26.4">
      <c r="A68" s="25"/>
      <c r="B68" s="21"/>
      <c r="C68" s="25"/>
      <c r="D68" s="413" t="s">
        <v>34</v>
      </c>
      <c r="E68" s="408">
        <v>11</v>
      </c>
      <c r="F68" s="414">
        <v>40</v>
      </c>
      <c r="G68" s="410">
        <f t="shared" si="33"/>
        <v>440</v>
      </c>
      <c r="H68" s="415"/>
      <c r="I68" s="438">
        <f t="shared" si="34"/>
        <v>440</v>
      </c>
      <c r="J68" s="439">
        <v>6.6</v>
      </c>
      <c r="K68" s="416">
        <f t="shared" si="35"/>
        <v>2904</v>
      </c>
    </row>
    <row r="69" spans="1:11" ht="26.4">
      <c r="A69" s="25"/>
      <c r="B69" s="26"/>
      <c r="C69" s="25"/>
      <c r="D69" s="413" t="s">
        <v>35</v>
      </c>
      <c r="E69" s="408">
        <v>16</v>
      </c>
      <c r="F69" s="414">
        <v>40</v>
      </c>
      <c r="G69" s="410">
        <f t="shared" si="33"/>
        <v>640</v>
      </c>
      <c r="H69" s="415"/>
      <c r="I69" s="438">
        <f t="shared" si="34"/>
        <v>640</v>
      </c>
      <c r="J69" s="439">
        <v>6.6</v>
      </c>
      <c r="K69" s="416">
        <f t="shared" si="35"/>
        <v>4224</v>
      </c>
    </row>
    <row r="70" spans="1:11" ht="26.4">
      <c r="A70" s="25"/>
      <c r="B70" s="26"/>
      <c r="C70" s="25"/>
      <c r="D70" s="413" t="s">
        <v>60</v>
      </c>
      <c r="E70" s="408">
        <v>6</v>
      </c>
      <c r="F70" s="414">
        <v>50</v>
      </c>
      <c r="G70" s="410">
        <f t="shared" si="33"/>
        <v>300</v>
      </c>
      <c r="H70" s="415"/>
      <c r="I70" s="438">
        <f t="shared" si="34"/>
        <v>300</v>
      </c>
      <c r="J70" s="439">
        <v>6.6</v>
      </c>
      <c r="K70" s="416">
        <f t="shared" si="35"/>
        <v>1980</v>
      </c>
    </row>
    <row r="71" spans="1:11" ht="26.4">
      <c r="A71" s="25"/>
      <c r="B71" s="26"/>
      <c r="C71" s="25"/>
      <c r="D71" s="413" t="s">
        <v>61</v>
      </c>
      <c r="E71" s="408">
        <v>10</v>
      </c>
      <c r="F71" s="414">
        <v>50</v>
      </c>
      <c r="G71" s="410">
        <f t="shared" si="33"/>
        <v>500</v>
      </c>
      <c r="H71" s="415"/>
      <c r="I71" s="438">
        <f t="shared" si="34"/>
        <v>500</v>
      </c>
      <c r="J71" s="439">
        <v>8.25</v>
      </c>
      <c r="K71" s="416">
        <f t="shared" si="35"/>
        <v>4125</v>
      </c>
    </row>
    <row r="72" spans="1:11" ht="26.4">
      <c r="A72" s="25"/>
      <c r="B72" s="21"/>
      <c r="C72" s="25"/>
      <c r="D72" s="413" t="s">
        <v>62</v>
      </c>
      <c r="E72" s="408">
        <v>62</v>
      </c>
      <c r="F72" s="414">
        <v>40</v>
      </c>
      <c r="G72" s="410">
        <f t="shared" si="33"/>
        <v>2480</v>
      </c>
      <c r="H72" s="415"/>
      <c r="I72" s="438">
        <f t="shared" si="34"/>
        <v>2480</v>
      </c>
      <c r="J72" s="439">
        <v>8.25</v>
      </c>
      <c r="K72" s="416">
        <f t="shared" si="35"/>
        <v>20460</v>
      </c>
    </row>
    <row r="73" spans="1:11" ht="26.4">
      <c r="A73" s="25"/>
      <c r="B73" s="21"/>
      <c r="C73" s="25"/>
      <c r="D73" s="413" t="s">
        <v>63</v>
      </c>
      <c r="E73" s="408">
        <v>25</v>
      </c>
      <c r="F73" s="414">
        <v>50</v>
      </c>
      <c r="G73" s="410">
        <f t="shared" si="33"/>
        <v>1250</v>
      </c>
      <c r="H73" s="415"/>
      <c r="I73" s="438">
        <f t="shared" si="34"/>
        <v>1250</v>
      </c>
      <c r="J73" s="439">
        <v>8.25</v>
      </c>
      <c r="K73" s="416">
        <f t="shared" si="35"/>
        <v>10312.5</v>
      </c>
    </row>
    <row r="74" spans="1:11" ht="26.4">
      <c r="A74" s="25"/>
      <c r="B74" s="21"/>
      <c r="C74" s="25"/>
      <c r="D74" s="413" t="s">
        <v>36</v>
      </c>
      <c r="E74" s="408">
        <v>10</v>
      </c>
      <c r="F74" s="414">
        <v>40</v>
      </c>
      <c r="G74" s="410">
        <f t="shared" si="33"/>
        <v>400</v>
      </c>
      <c r="H74" s="415"/>
      <c r="I74" s="438">
        <f t="shared" si="34"/>
        <v>400</v>
      </c>
      <c r="J74" s="439">
        <v>8.25</v>
      </c>
      <c r="K74" s="416">
        <f t="shared" si="35"/>
        <v>3300</v>
      </c>
    </row>
    <row r="75" spans="1:11" ht="26.4">
      <c r="A75" s="25"/>
      <c r="B75" s="21"/>
      <c r="C75" s="25"/>
      <c r="D75" s="413" t="s">
        <v>37</v>
      </c>
      <c r="E75" s="408">
        <v>11</v>
      </c>
      <c r="F75" s="414">
        <v>50</v>
      </c>
      <c r="G75" s="410">
        <f t="shared" si="33"/>
        <v>550</v>
      </c>
      <c r="H75" s="415"/>
      <c r="I75" s="438">
        <f t="shared" si="34"/>
        <v>550</v>
      </c>
      <c r="J75" s="439">
        <v>8.25</v>
      </c>
      <c r="K75" s="416">
        <f t="shared" si="35"/>
        <v>4537.5</v>
      </c>
    </row>
    <row r="76" spans="1:11" ht="26.4">
      <c r="A76" s="25"/>
      <c r="B76" s="21"/>
      <c r="C76" s="25"/>
      <c r="D76" s="413" t="s">
        <v>48</v>
      </c>
      <c r="E76" s="408">
        <v>11</v>
      </c>
      <c r="F76" s="414">
        <v>50</v>
      </c>
      <c r="G76" s="410">
        <f t="shared" si="33"/>
        <v>550</v>
      </c>
      <c r="H76" s="415"/>
      <c r="I76" s="438">
        <f t="shared" si="34"/>
        <v>550</v>
      </c>
      <c r="J76" s="439">
        <v>8.25</v>
      </c>
      <c r="K76" s="416">
        <f t="shared" si="35"/>
        <v>4537.5</v>
      </c>
    </row>
    <row r="77" spans="1:11" ht="26.4">
      <c r="A77" s="25"/>
      <c r="B77" s="21"/>
      <c r="C77" s="25"/>
      <c r="D77" s="413" t="s">
        <v>64</v>
      </c>
      <c r="E77" s="408">
        <v>11</v>
      </c>
      <c r="F77" s="414">
        <v>30</v>
      </c>
      <c r="G77" s="410">
        <f t="shared" si="33"/>
        <v>330</v>
      </c>
      <c r="H77" s="415"/>
      <c r="I77" s="438">
        <f t="shared" si="34"/>
        <v>330</v>
      </c>
      <c r="J77" s="439">
        <v>9.35</v>
      </c>
      <c r="K77" s="416">
        <f t="shared" si="35"/>
        <v>3085.5</v>
      </c>
    </row>
    <row r="78" spans="1:11" ht="26.4">
      <c r="A78" s="25"/>
      <c r="B78" s="21"/>
      <c r="C78" s="25"/>
      <c r="D78" s="413" t="s">
        <v>65</v>
      </c>
      <c r="E78" s="408">
        <v>15</v>
      </c>
      <c r="F78" s="409">
        <v>50</v>
      </c>
      <c r="G78" s="410">
        <f t="shared" si="33"/>
        <v>750</v>
      </c>
      <c r="H78" s="415"/>
      <c r="I78" s="438">
        <f t="shared" si="34"/>
        <v>750</v>
      </c>
      <c r="J78" s="439">
        <v>6.6</v>
      </c>
      <c r="K78" s="416">
        <f>I78*J78</f>
        <v>4950</v>
      </c>
    </row>
    <row r="79" spans="1:11" ht="26.4">
      <c r="A79" s="25"/>
      <c r="B79" s="21"/>
      <c r="C79" s="25"/>
      <c r="D79" s="417" t="s">
        <v>66</v>
      </c>
      <c r="E79" s="408"/>
      <c r="F79" s="409">
        <v>50</v>
      </c>
      <c r="G79" s="410">
        <f t="shared" si="33"/>
        <v>0</v>
      </c>
      <c r="H79" s="411"/>
      <c r="I79" s="438">
        <f t="shared" si="34"/>
        <v>0</v>
      </c>
      <c r="J79" s="439">
        <v>6.6</v>
      </c>
      <c r="K79" s="418">
        <f t="shared" ref="K79:K90" si="36">I79*J79</f>
        <v>0</v>
      </c>
    </row>
    <row r="80" spans="1:11" ht="26.4">
      <c r="A80" s="25"/>
      <c r="B80" s="21"/>
      <c r="C80" s="25"/>
      <c r="D80" s="417" t="s">
        <v>67</v>
      </c>
      <c r="E80" s="408"/>
      <c r="F80" s="414">
        <v>50</v>
      </c>
      <c r="G80" s="410">
        <f t="shared" si="33"/>
        <v>0</v>
      </c>
      <c r="H80" s="415"/>
      <c r="I80" s="438">
        <f t="shared" si="34"/>
        <v>0</v>
      </c>
      <c r="J80" s="439">
        <v>6.6</v>
      </c>
      <c r="K80" s="418">
        <f t="shared" si="36"/>
        <v>0</v>
      </c>
    </row>
    <row r="81" spans="1:11" ht="26.4">
      <c r="A81" s="25"/>
      <c r="B81" s="25"/>
      <c r="C81" s="25"/>
      <c r="D81" s="417" t="s">
        <v>49</v>
      </c>
      <c r="E81" s="408"/>
      <c r="F81" s="409">
        <v>50</v>
      </c>
      <c r="G81" s="410">
        <f t="shared" si="33"/>
        <v>0</v>
      </c>
      <c r="H81" s="411"/>
      <c r="I81" s="438">
        <f t="shared" si="34"/>
        <v>0</v>
      </c>
      <c r="J81" s="439">
        <v>6.6</v>
      </c>
      <c r="K81" s="418">
        <f t="shared" si="36"/>
        <v>0</v>
      </c>
    </row>
    <row r="82" spans="1:11" ht="26.4">
      <c r="A82" s="25"/>
      <c r="B82" s="25"/>
      <c r="C82" s="25"/>
      <c r="D82" s="413" t="s">
        <v>68</v>
      </c>
      <c r="E82" s="408">
        <v>20</v>
      </c>
      <c r="F82" s="409">
        <v>40</v>
      </c>
      <c r="G82" s="410">
        <f t="shared" si="33"/>
        <v>800</v>
      </c>
      <c r="H82" s="411"/>
      <c r="I82" s="438">
        <f t="shared" si="34"/>
        <v>800</v>
      </c>
      <c r="J82" s="439">
        <v>8.25</v>
      </c>
      <c r="K82" s="418">
        <f t="shared" si="36"/>
        <v>6600</v>
      </c>
    </row>
    <row r="83" spans="1:11" ht="27" thickBot="1">
      <c r="A83" s="25"/>
      <c r="B83" s="25"/>
      <c r="C83" s="25"/>
      <c r="D83" s="419" t="s">
        <v>69</v>
      </c>
      <c r="E83" s="408"/>
      <c r="F83" s="414">
        <v>40</v>
      </c>
      <c r="G83" s="410">
        <f t="shared" si="33"/>
        <v>0</v>
      </c>
      <c r="H83" s="415"/>
      <c r="I83" s="438">
        <f t="shared" si="34"/>
        <v>0</v>
      </c>
      <c r="J83" s="439">
        <v>9.9</v>
      </c>
      <c r="K83" s="418">
        <f t="shared" si="36"/>
        <v>0</v>
      </c>
    </row>
    <row r="84" spans="1:11" ht="26.4">
      <c r="A84" s="25"/>
      <c r="B84" s="25"/>
      <c r="C84" s="25"/>
      <c r="D84" s="420" t="s">
        <v>38</v>
      </c>
      <c r="E84" s="408"/>
      <c r="F84" s="414">
        <v>20</v>
      </c>
      <c r="G84" s="410">
        <f t="shared" si="33"/>
        <v>0</v>
      </c>
      <c r="H84" s="415"/>
      <c r="I84" s="438">
        <f t="shared" si="34"/>
        <v>0</v>
      </c>
      <c r="J84" s="439">
        <v>11</v>
      </c>
      <c r="K84" s="418">
        <f t="shared" si="36"/>
        <v>0</v>
      </c>
    </row>
    <row r="85" spans="1:11" ht="26.4">
      <c r="A85" s="25"/>
      <c r="B85" s="25"/>
      <c r="C85" s="25"/>
      <c r="D85" s="413" t="s">
        <v>70</v>
      </c>
      <c r="E85" s="408">
        <v>4</v>
      </c>
      <c r="F85" s="414">
        <v>50</v>
      </c>
      <c r="G85" s="410">
        <f t="shared" si="33"/>
        <v>200</v>
      </c>
      <c r="H85" s="415"/>
      <c r="I85" s="438">
        <f t="shared" si="34"/>
        <v>200</v>
      </c>
      <c r="J85" s="439">
        <v>8.25</v>
      </c>
      <c r="K85" s="418">
        <f t="shared" si="36"/>
        <v>1650</v>
      </c>
    </row>
    <row r="86" spans="1:11" ht="26.4">
      <c r="A86" s="25"/>
      <c r="B86" s="25"/>
      <c r="C86" s="25"/>
      <c r="D86" s="413" t="s">
        <v>39</v>
      </c>
      <c r="E86" s="408"/>
      <c r="F86" s="414">
        <v>50</v>
      </c>
      <c r="G86" s="410">
        <f t="shared" si="33"/>
        <v>0</v>
      </c>
      <c r="H86" s="415"/>
      <c r="I86" s="438">
        <f t="shared" si="34"/>
        <v>0</v>
      </c>
      <c r="J86" s="439">
        <v>8.25</v>
      </c>
      <c r="K86" s="418">
        <f t="shared" si="36"/>
        <v>0</v>
      </c>
    </row>
    <row r="87" spans="1:11" ht="26.4">
      <c r="A87" s="25"/>
      <c r="B87" s="25"/>
      <c r="C87" s="25"/>
      <c r="D87" s="413" t="s">
        <v>40</v>
      </c>
      <c r="E87" s="408"/>
      <c r="F87" s="414">
        <v>50</v>
      </c>
      <c r="G87" s="410">
        <f t="shared" si="33"/>
        <v>0</v>
      </c>
      <c r="H87" s="415"/>
      <c r="I87" s="438">
        <f t="shared" si="34"/>
        <v>0</v>
      </c>
      <c r="J87" s="439">
        <v>8.25</v>
      </c>
      <c r="K87" s="418">
        <f t="shared" si="36"/>
        <v>0</v>
      </c>
    </row>
    <row r="88" spans="1:11" ht="26.4">
      <c r="A88" s="25"/>
      <c r="B88" s="25"/>
      <c r="C88" s="25"/>
      <c r="D88" s="413" t="s">
        <v>50</v>
      </c>
      <c r="E88" s="408">
        <v>5</v>
      </c>
      <c r="F88" s="414">
        <v>50</v>
      </c>
      <c r="G88" s="410">
        <f t="shared" si="33"/>
        <v>250</v>
      </c>
      <c r="H88" s="415"/>
      <c r="I88" s="438">
        <f t="shared" si="34"/>
        <v>250</v>
      </c>
      <c r="J88" s="439">
        <v>8.25</v>
      </c>
      <c r="K88" s="418">
        <f t="shared" si="36"/>
        <v>2062.5</v>
      </c>
    </row>
    <row r="89" spans="1:11" ht="26.4">
      <c r="A89" s="25"/>
      <c r="B89" s="25"/>
      <c r="C89" s="25"/>
      <c r="D89" s="413" t="s">
        <v>51</v>
      </c>
      <c r="E89" s="408"/>
      <c r="F89" s="414">
        <v>50</v>
      </c>
      <c r="G89" s="410">
        <f t="shared" si="33"/>
        <v>0</v>
      </c>
      <c r="H89" s="415"/>
      <c r="I89" s="438">
        <f t="shared" si="34"/>
        <v>0</v>
      </c>
      <c r="J89" s="439">
        <v>6.6</v>
      </c>
      <c r="K89" s="418">
        <f t="shared" si="36"/>
        <v>0</v>
      </c>
    </row>
    <row r="90" spans="1:11" ht="27" thickBot="1">
      <c r="A90" s="25"/>
      <c r="B90" s="25"/>
      <c r="C90" s="25"/>
      <c r="D90" s="413" t="s">
        <v>52</v>
      </c>
      <c r="E90" s="408"/>
      <c r="F90" s="414">
        <v>50</v>
      </c>
      <c r="G90" s="410">
        <f t="shared" si="33"/>
        <v>0</v>
      </c>
      <c r="H90" s="415"/>
      <c r="I90" s="438">
        <f t="shared" si="34"/>
        <v>0</v>
      </c>
      <c r="J90" s="439">
        <v>5.5</v>
      </c>
      <c r="K90" s="418">
        <f t="shared" si="36"/>
        <v>0</v>
      </c>
    </row>
    <row r="91" spans="1:11" ht="27" thickBot="1">
      <c r="A91" s="25"/>
      <c r="B91" s="25"/>
      <c r="C91" s="25"/>
      <c r="D91" s="421"/>
      <c r="E91" s="422">
        <f>SUM(E59:E90)</f>
        <v>350</v>
      </c>
      <c r="F91" s="423"/>
      <c r="G91" s="422">
        <f>SUM(G59:G90)</f>
        <v>16090</v>
      </c>
      <c r="H91" s="424"/>
      <c r="I91" s="405">
        <f>SUM(I59:I90)</f>
        <v>16090</v>
      </c>
      <c r="J91" s="425"/>
      <c r="K91" s="426">
        <f>SUM(K59:K90)</f>
        <v>115428.5</v>
      </c>
    </row>
    <row r="92" spans="1:11" ht="25.8">
      <c r="A92" s="25"/>
      <c r="B92" s="25"/>
      <c r="C92" s="25"/>
      <c r="D92" s="389" t="s">
        <v>268</v>
      </c>
      <c r="E92" s="396"/>
      <c r="F92" s="389"/>
      <c r="G92" s="389"/>
      <c r="H92" s="389"/>
      <c r="I92" s="427"/>
      <c r="J92" s="389"/>
      <c r="K92" s="390"/>
    </row>
    <row r="93" spans="1:11" ht="25.8">
      <c r="C93" s="25"/>
      <c r="D93" s="389" t="s">
        <v>269</v>
      </c>
      <c r="E93" s="513" t="s">
        <v>270</v>
      </c>
      <c r="F93" s="513"/>
      <c r="G93" s="389" t="s">
        <v>271</v>
      </c>
      <c r="H93" s="389"/>
      <c r="I93" s="428"/>
      <c r="J93" s="429" t="s">
        <v>272</v>
      </c>
      <c r="K93" s="390"/>
    </row>
    <row r="94" spans="1:11" ht="25.8">
      <c r="C94" s="25"/>
      <c r="D94" s="389" t="s">
        <v>277</v>
      </c>
      <c r="E94" s="396"/>
      <c r="F94" s="389"/>
      <c r="G94" s="389" t="s">
        <v>273</v>
      </c>
      <c r="H94" s="389"/>
      <c r="I94" s="389"/>
      <c r="J94" s="389"/>
      <c r="K94" s="390"/>
    </row>
    <row r="95" spans="1:11" ht="25.8">
      <c r="C95" s="25"/>
      <c r="D95" s="389" t="s">
        <v>274</v>
      </c>
      <c r="E95" s="396"/>
      <c r="F95" s="430"/>
      <c r="G95" s="431"/>
      <c r="H95" s="430"/>
      <c r="I95" s="430"/>
      <c r="J95" s="430"/>
      <c r="K95" s="390"/>
    </row>
    <row r="96" spans="1:11" ht="25.8">
      <c r="C96" s="25"/>
      <c r="D96" s="389" t="s">
        <v>275</v>
      </c>
      <c r="E96" s="513" t="s">
        <v>270</v>
      </c>
      <c r="F96" s="513"/>
      <c r="G96" s="432"/>
      <c r="H96" s="432"/>
      <c r="I96" s="432"/>
      <c r="J96" s="432"/>
      <c r="K96" s="390"/>
    </row>
    <row r="97" spans="3:11" ht="25.8">
      <c r="C97" s="25"/>
      <c r="D97" s="389" t="s">
        <v>274</v>
      </c>
      <c r="E97" s="433"/>
      <c r="F97" s="432"/>
      <c r="G97" s="389" t="s">
        <v>276</v>
      </c>
      <c r="H97" s="389"/>
      <c r="I97" s="389"/>
      <c r="J97" s="432"/>
      <c r="K97" s="390"/>
    </row>
    <row r="98" spans="3:11">
      <c r="C98" s="25"/>
      <c r="D98" s="25"/>
      <c r="E98" s="25"/>
      <c r="F98" s="25"/>
      <c r="G98" s="25"/>
      <c r="H98" s="25"/>
      <c r="I98" s="25"/>
      <c r="J98" s="25"/>
      <c r="K98" s="25"/>
    </row>
    <row r="99" spans="3:11">
      <c r="C99" s="25"/>
      <c r="D99" s="25"/>
      <c r="E99" s="25"/>
      <c r="F99" s="25"/>
      <c r="G99" s="25"/>
      <c r="H99" s="25"/>
      <c r="I99" s="25"/>
      <c r="J99" s="25"/>
      <c r="K99" s="25"/>
    </row>
    <row r="100" spans="3:11"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3:11"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3:11"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3:11"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3:11"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3:11"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3:11"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3:11"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3:11">
      <c r="C108" s="25"/>
      <c r="D108" s="25"/>
      <c r="E108" s="25"/>
      <c r="F108" s="25"/>
      <c r="G108" s="25"/>
      <c r="H108" s="25"/>
      <c r="I108" s="25"/>
      <c r="J108" s="25"/>
      <c r="K108" s="25"/>
    </row>
  </sheetData>
  <mergeCells count="39">
    <mergeCell ref="E54:J54"/>
    <mergeCell ref="E93:F93"/>
    <mergeCell ref="E96:F96"/>
    <mergeCell ref="I57:J57"/>
    <mergeCell ref="A47:B47"/>
    <mergeCell ref="CQ49:CQ51"/>
    <mergeCell ref="C5:E5"/>
    <mergeCell ref="A5:A6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AJ5:AL5"/>
    <mergeCell ref="AM5:AO5"/>
    <mergeCell ref="AP5:AR5"/>
    <mergeCell ref="AS5:AU5"/>
    <mergeCell ref="AV5:AX5"/>
    <mergeCell ref="AY5:BA5"/>
    <mergeCell ref="BB5:BD5"/>
    <mergeCell ref="BE5:BG5"/>
    <mergeCell ref="BH5:BJ5"/>
    <mergeCell ref="BK5:BM5"/>
    <mergeCell ref="BN5:BP5"/>
    <mergeCell ref="BQ5:BS5"/>
    <mergeCell ref="CI5:CK5"/>
    <mergeCell ref="CL5:CN5"/>
    <mergeCell ref="CV5:CV6"/>
    <mergeCell ref="CO5:CQ5"/>
    <mergeCell ref="BT5:BV5"/>
    <mergeCell ref="BW5:BY5"/>
    <mergeCell ref="BZ5:CB5"/>
    <mergeCell ref="CC5:CE5"/>
    <mergeCell ref="CF5:CH5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88"/>
  <sheetViews>
    <sheetView workbookViewId="0">
      <pane xSplit="3" ySplit="5" topLeftCell="D169" activePane="bottomRight" state="frozen"/>
      <selection pane="topRight" activeCell="D1" sqref="D1"/>
      <selection pane="bottomLeft" activeCell="A6" sqref="A6"/>
      <selection pane="bottomRight" activeCell="B171" sqref="B171:F171"/>
    </sheetView>
  </sheetViews>
  <sheetFormatPr defaultColWidth="9" defaultRowHeight="14.4"/>
  <cols>
    <col min="1" max="1" width="9" style="79"/>
    <col min="2" max="2" width="35.33203125" style="79" bestFit="1" customWidth="1"/>
    <col min="3" max="3" width="9" style="79"/>
    <col min="4" max="4" width="9.88671875" style="79" bestFit="1" customWidth="1"/>
    <col min="5" max="34" width="9" style="79"/>
    <col min="35" max="35" width="9.88671875" style="79" bestFit="1" customWidth="1"/>
    <col min="36" max="16384" width="9" style="79"/>
  </cols>
  <sheetData>
    <row r="1" spans="1:36" ht="23.4">
      <c r="A1" s="191" t="s">
        <v>45</v>
      </c>
      <c r="B1" s="189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</row>
    <row r="2" spans="1:36" ht="23.4">
      <c r="A2" s="191" t="s">
        <v>248</v>
      </c>
      <c r="B2" s="189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</row>
    <row r="3" spans="1:36" ht="23.4">
      <c r="A3" s="192" t="s">
        <v>320</v>
      </c>
      <c r="B3" s="190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</row>
    <row r="4" spans="1:36" ht="21" thickBot="1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</row>
    <row r="5" spans="1:36" ht="21.6" thickTop="1" thickBot="1">
      <c r="A5" s="84" t="s">
        <v>99</v>
      </c>
      <c r="B5" s="83" t="s">
        <v>0</v>
      </c>
      <c r="C5" s="83" t="s">
        <v>1</v>
      </c>
      <c r="D5" s="84">
        <v>1</v>
      </c>
      <c r="E5" s="84">
        <v>2</v>
      </c>
      <c r="F5" s="84">
        <v>3</v>
      </c>
      <c r="G5" s="84">
        <v>4</v>
      </c>
      <c r="H5" s="500">
        <v>5</v>
      </c>
      <c r="I5" s="84">
        <v>6</v>
      </c>
      <c r="J5" s="84">
        <v>7</v>
      </c>
      <c r="K5" s="84">
        <v>8</v>
      </c>
      <c r="L5" s="84">
        <v>9</v>
      </c>
      <c r="M5" s="84">
        <v>10</v>
      </c>
      <c r="N5" s="84">
        <v>11</v>
      </c>
      <c r="O5" s="500">
        <v>12</v>
      </c>
      <c r="P5" s="84">
        <v>13</v>
      </c>
      <c r="Q5" s="84">
        <v>14</v>
      </c>
      <c r="R5" s="84">
        <v>15</v>
      </c>
      <c r="S5" s="84">
        <v>16</v>
      </c>
      <c r="T5" s="84">
        <v>17</v>
      </c>
      <c r="U5" s="84">
        <v>18</v>
      </c>
      <c r="V5" s="500">
        <v>19</v>
      </c>
      <c r="W5" s="84">
        <v>20</v>
      </c>
      <c r="X5" s="84">
        <v>21</v>
      </c>
      <c r="Y5" s="84">
        <v>22</v>
      </c>
      <c r="Z5" s="84">
        <v>23</v>
      </c>
      <c r="AA5" s="84">
        <v>24</v>
      </c>
      <c r="AB5" s="84">
        <v>25</v>
      </c>
      <c r="AC5" s="500">
        <v>26</v>
      </c>
      <c r="AD5" s="84">
        <v>27</v>
      </c>
      <c r="AE5" s="84">
        <v>28</v>
      </c>
      <c r="AF5" s="84">
        <v>29</v>
      </c>
      <c r="AG5" s="84">
        <v>30</v>
      </c>
      <c r="AH5" s="84">
        <v>31</v>
      </c>
      <c r="AI5" s="85" t="s">
        <v>41</v>
      </c>
      <c r="AJ5" s="83" t="s">
        <v>88</v>
      </c>
    </row>
    <row r="6" spans="1:36" ht="21" thickTop="1">
      <c r="A6" s="544" t="s">
        <v>2</v>
      </c>
      <c r="B6" s="545" t="s">
        <v>53</v>
      </c>
      <c r="C6" s="86" t="s">
        <v>42</v>
      </c>
      <c r="D6" s="142">
        <v>40</v>
      </c>
      <c r="E6" s="142">
        <v>35</v>
      </c>
      <c r="F6" s="142">
        <v>50</v>
      </c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89">
        <f>SUM(D6:AH6)</f>
        <v>125</v>
      </c>
      <c r="AJ6" s="541">
        <f>AI9</f>
        <v>0.04</v>
      </c>
    </row>
    <row r="7" spans="1:36" ht="20.399999999999999">
      <c r="A7" s="529"/>
      <c r="B7" s="546"/>
      <c r="C7" s="91" t="s">
        <v>89</v>
      </c>
      <c r="D7" s="92">
        <v>4</v>
      </c>
      <c r="E7" s="92">
        <v>1</v>
      </c>
      <c r="F7" s="92">
        <v>0</v>
      </c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161">
        <f t="shared" ref="AI7:AI8" si="0">SUM(D7:AH7)</f>
        <v>5</v>
      </c>
      <c r="AJ7" s="541"/>
    </row>
    <row r="8" spans="1:36" ht="20.399999999999999">
      <c r="A8" s="529"/>
      <c r="B8" s="546"/>
      <c r="C8" s="94" t="s">
        <v>90</v>
      </c>
      <c r="D8" s="92">
        <v>0</v>
      </c>
      <c r="E8" s="92">
        <v>0</v>
      </c>
      <c r="F8" s="92">
        <v>0</v>
      </c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87">
        <f t="shared" si="0"/>
        <v>0</v>
      </c>
      <c r="AJ8" s="541"/>
    </row>
    <row r="9" spans="1:36" ht="21" thickBot="1">
      <c r="A9" s="530"/>
      <c r="B9" s="547"/>
      <c r="C9" s="96" t="s">
        <v>91</v>
      </c>
      <c r="D9" s="97">
        <f>(D7+D8)/D6</f>
        <v>0.1</v>
      </c>
      <c r="E9" s="97">
        <f>(E7+E8)/E6</f>
        <v>2.8571428571428571E-2</v>
      </c>
      <c r="F9" s="97">
        <f t="shared" ref="F9:AI9" si="1">(F7+F8)/F6</f>
        <v>0</v>
      </c>
      <c r="G9" s="97" t="e">
        <f t="shared" si="1"/>
        <v>#DIV/0!</v>
      </c>
      <c r="H9" s="97" t="e">
        <f t="shared" si="1"/>
        <v>#DIV/0!</v>
      </c>
      <c r="I9" s="97" t="e">
        <f t="shared" si="1"/>
        <v>#DIV/0!</v>
      </c>
      <c r="J9" s="97" t="e">
        <f t="shared" si="1"/>
        <v>#DIV/0!</v>
      </c>
      <c r="K9" s="97" t="e">
        <f t="shared" si="1"/>
        <v>#DIV/0!</v>
      </c>
      <c r="L9" s="97" t="e">
        <f t="shared" si="1"/>
        <v>#DIV/0!</v>
      </c>
      <c r="M9" s="97" t="e">
        <f t="shared" si="1"/>
        <v>#DIV/0!</v>
      </c>
      <c r="N9" s="97" t="e">
        <f t="shared" si="1"/>
        <v>#DIV/0!</v>
      </c>
      <c r="O9" s="97" t="e">
        <f t="shared" si="1"/>
        <v>#DIV/0!</v>
      </c>
      <c r="P9" s="97" t="e">
        <f t="shared" si="1"/>
        <v>#DIV/0!</v>
      </c>
      <c r="Q9" s="97" t="e">
        <f t="shared" si="1"/>
        <v>#DIV/0!</v>
      </c>
      <c r="R9" s="97" t="e">
        <f t="shared" si="1"/>
        <v>#DIV/0!</v>
      </c>
      <c r="S9" s="97" t="e">
        <f t="shared" si="1"/>
        <v>#DIV/0!</v>
      </c>
      <c r="T9" s="97" t="e">
        <f t="shared" si="1"/>
        <v>#DIV/0!</v>
      </c>
      <c r="U9" s="97" t="e">
        <f t="shared" si="1"/>
        <v>#DIV/0!</v>
      </c>
      <c r="V9" s="97" t="e">
        <f t="shared" si="1"/>
        <v>#DIV/0!</v>
      </c>
      <c r="W9" s="97" t="e">
        <f t="shared" si="1"/>
        <v>#DIV/0!</v>
      </c>
      <c r="X9" s="97" t="e">
        <f t="shared" si="1"/>
        <v>#DIV/0!</v>
      </c>
      <c r="Y9" s="97" t="e">
        <f t="shared" si="1"/>
        <v>#DIV/0!</v>
      </c>
      <c r="Z9" s="97" t="e">
        <f t="shared" si="1"/>
        <v>#DIV/0!</v>
      </c>
      <c r="AA9" s="97" t="e">
        <f t="shared" si="1"/>
        <v>#DIV/0!</v>
      </c>
      <c r="AB9" s="97" t="e">
        <f t="shared" si="1"/>
        <v>#DIV/0!</v>
      </c>
      <c r="AC9" s="97" t="e">
        <f t="shared" si="1"/>
        <v>#DIV/0!</v>
      </c>
      <c r="AD9" s="97" t="e">
        <f t="shared" si="1"/>
        <v>#DIV/0!</v>
      </c>
      <c r="AE9" s="97" t="e">
        <f t="shared" si="1"/>
        <v>#DIV/0!</v>
      </c>
      <c r="AF9" s="97" t="e">
        <f t="shared" si="1"/>
        <v>#DIV/0!</v>
      </c>
      <c r="AG9" s="97" t="e">
        <f t="shared" si="1"/>
        <v>#DIV/0!</v>
      </c>
      <c r="AH9" s="97" t="e">
        <f t="shared" si="1"/>
        <v>#DIV/0!</v>
      </c>
      <c r="AI9" s="97">
        <f t="shared" si="1"/>
        <v>0.04</v>
      </c>
      <c r="AJ9" s="542"/>
    </row>
    <row r="10" spans="1:36" ht="20.399999999999999">
      <c r="A10" s="528" t="s">
        <v>3</v>
      </c>
      <c r="B10" s="548" t="s">
        <v>54</v>
      </c>
      <c r="C10" s="86" t="s">
        <v>42</v>
      </c>
      <c r="D10" s="142">
        <v>40</v>
      </c>
      <c r="E10" s="142">
        <v>40</v>
      </c>
      <c r="F10" s="142">
        <v>45</v>
      </c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93">
        <f>SUM(D10:AH10)</f>
        <v>125</v>
      </c>
      <c r="AJ10" s="541">
        <f>AI13</f>
        <v>0.152</v>
      </c>
    </row>
    <row r="11" spans="1:36" ht="20.399999999999999">
      <c r="A11" s="529"/>
      <c r="B11" s="546"/>
      <c r="C11" s="91" t="s">
        <v>89</v>
      </c>
      <c r="D11" s="92">
        <v>3</v>
      </c>
      <c r="E11" s="92">
        <v>11</v>
      </c>
      <c r="F11" s="92">
        <v>5</v>
      </c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161">
        <f t="shared" ref="AI11:AI12" si="2">SUM(D11:AH11)</f>
        <v>19</v>
      </c>
      <c r="AJ11" s="541"/>
    </row>
    <row r="12" spans="1:36" ht="20.399999999999999">
      <c r="A12" s="529"/>
      <c r="B12" s="546"/>
      <c r="C12" s="94" t="s">
        <v>90</v>
      </c>
      <c r="D12" s="92">
        <v>0</v>
      </c>
      <c r="E12" s="92">
        <v>0</v>
      </c>
      <c r="F12" s="92">
        <v>0</v>
      </c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87">
        <f t="shared" si="2"/>
        <v>0</v>
      </c>
      <c r="AJ12" s="541"/>
    </row>
    <row r="13" spans="1:36" ht="21" thickBot="1">
      <c r="A13" s="530"/>
      <c r="B13" s="547"/>
      <c r="C13" s="96" t="s">
        <v>91</v>
      </c>
      <c r="D13" s="97">
        <f>(D11+D12)/D10</f>
        <v>7.4999999999999997E-2</v>
      </c>
      <c r="E13" s="97">
        <f>(E11+E12)/E10</f>
        <v>0.27500000000000002</v>
      </c>
      <c r="F13" s="97">
        <f t="shared" ref="F13:AI13" si="3">(F11+F12)/F10</f>
        <v>0.1111111111111111</v>
      </c>
      <c r="G13" s="97" t="e">
        <f t="shared" si="3"/>
        <v>#DIV/0!</v>
      </c>
      <c r="H13" s="97" t="e">
        <f t="shared" si="3"/>
        <v>#DIV/0!</v>
      </c>
      <c r="I13" s="97" t="e">
        <f t="shared" si="3"/>
        <v>#DIV/0!</v>
      </c>
      <c r="J13" s="97" t="e">
        <f t="shared" si="3"/>
        <v>#DIV/0!</v>
      </c>
      <c r="K13" s="97" t="e">
        <f t="shared" si="3"/>
        <v>#DIV/0!</v>
      </c>
      <c r="L13" s="97" t="e">
        <f t="shared" si="3"/>
        <v>#DIV/0!</v>
      </c>
      <c r="M13" s="97" t="e">
        <f t="shared" si="3"/>
        <v>#DIV/0!</v>
      </c>
      <c r="N13" s="97" t="e">
        <f t="shared" si="3"/>
        <v>#DIV/0!</v>
      </c>
      <c r="O13" s="97" t="e">
        <f t="shared" si="3"/>
        <v>#DIV/0!</v>
      </c>
      <c r="P13" s="97" t="e">
        <f t="shared" si="3"/>
        <v>#DIV/0!</v>
      </c>
      <c r="Q13" s="97" t="e">
        <f t="shared" si="3"/>
        <v>#DIV/0!</v>
      </c>
      <c r="R13" s="97" t="e">
        <f t="shared" si="3"/>
        <v>#DIV/0!</v>
      </c>
      <c r="S13" s="97" t="e">
        <f t="shared" si="3"/>
        <v>#DIV/0!</v>
      </c>
      <c r="T13" s="97" t="e">
        <f t="shared" si="3"/>
        <v>#DIV/0!</v>
      </c>
      <c r="U13" s="97" t="e">
        <f t="shared" si="3"/>
        <v>#DIV/0!</v>
      </c>
      <c r="V13" s="97" t="e">
        <f t="shared" si="3"/>
        <v>#DIV/0!</v>
      </c>
      <c r="W13" s="97" t="e">
        <f t="shared" si="3"/>
        <v>#DIV/0!</v>
      </c>
      <c r="X13" s="97" t="e">
        <f t="shared" si="3"/>
        <v>#DIV/0!</v>
      </c>
      <c r="Y13" s="97" t="e">
        <f t="shared" si="3"/>
        <v>#DIV/0!</v>
      </c>
      <c r="Z13" s="97" t="e">
        <f t="shared" si="3"/>
        <v>#DIV/0!</v>
      </c>
      <c r="AA13" s="97" t="e">
        <f t="shared" si="3"/>
        <v>#DIV/0!</v>
      </c>
      <c r="AB13" s="97" t="e">
        <f t="shared" si="3"/>
        <v>#DIV/0!</v>
      </c>
      <c r="AC13" s="97" t="e">
        <f t="shared" si="3"/>
        <v>#DIV/0!</v>
      </c>
      <c r="AD13" s="97" t="e">
        <f t="shared" si="3"/>
        <v>#DIV/0!</v>
      </c>
      <c r="AE13" s="97" t="e">
        <f t="shared" si="3"/>
        <v>#DIV/0!</v>
      </c>
      <c r="AF13" s="97" t="e">
        <f t="shared" si="3"/>
        <v>#DIV/0!</v>
      </c>
      <c r="AG13" s="97" t="e">
        <f t="shared" si="3"/>
        <v>#DIV/0!</v>
      </c>
      <c r="AH13" s="97" t="e">
        <f t="shared" si="3"/>
        <v>#DIV/0!</v>
      </c>
      <c r="AI13" s="97">
        <f t="shared" si="3"/>
        <v>0.152</v>
      </c>
      <c r="AJ13" s="542"/>
    </row>
    <row r="14" spans="1:36" ht="20.399999999999999">
      <c r="A14" s="528" t="s">
        <v>100</v>
      </c>
      <c r="B14" s="548" t="s">
        <v>55</v>
      </c>
      <c r="C14" s="86" t="s">
        <v>42</v>
      </c>
      <c r="D14" s="142">
        <v>45</v>
      </c>
      <c r="E14" s="142">
        <v>40</v>
      </c>
      <c r="F14" s="142">
        <v>50</v>
      </c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93">
        <f>SUM(D14:AH14)</f>
        <v>135</v>
      </c>
      <c r="AJ14" s="541">
        <f>AI17</f>
        <v>4.4444444444444446E-2</v>
      </c>
    </row>
    <row r="15" spans="1:36" ht="20.399999999999999">
      <c r="A15" s="529"/>
      <c r="B15" s="546"/>
      <c r="C15" s="91" t="s">
        <v>89</v>
      </c>
      <c r="D15" s="92">
        <v>2</v>
      </c>
      <c r="E15" s="92">
        <v>2</v>
      </c>
      <c r="F15" s="92">
        <v>2</v>
      </c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161">
        <f t="shared" ref="AI15:AI16" si="4">SUM(D15:AH15)</f>
        <v>6</v>
      </c>
      <c r="AJ15" s="541"/>
    </row>
    <row r="16" spans="1:36" ht="20.399999999999999">
      <c r="A16" s="529"/>
      <c r="B16" s="546"/>
      <c r="C16" s="94" t="s">
        <v>90</v>
      </c>
      <c r="D16" s="92">
        <v>0</v>
      </c>
      <c r="E16" s="92">
        <v>0</v>
      </c>
      <c r="F16" s="92">
        <v>0</v>
      </c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87">
        <f t="shared" si="4"/>
        <v>0</v>
      </c>
      <c r="AJ16" s="541"/>
    </row>
    <row r="17" spans="1:36" ht="21" thickBot="1">
      <c r="A17" s="530"/>
      <c r="B17" s="547"/>
      <c r="C17" s="96" t="s">
        <v>91</v>
      </c>
      <c r="D17" s="97">
        <f>(D15+D16)/D14</f>
        <v>4.4444444444444446E-2</v>
      </c>
      <c r="E17" s="97">
        <f>(E15+E16)/E14</f>
        <v>0.05</v>
      </c>
      <c r="F17" s="97">
        <f t="shared" ref="F17:AI17" si="5">(F15+F16)/F14</f>
        <v>0.04</v>
      </c>
      <c r="G17" s="97" t="e">
        <f t="shared" si="5"/>
        <v>#DIV/0!</v>
      </c>
      <c r="H17" s="97" t="e">
        <f t="shared" si="5"/>
        <v>#DIV/0!</v>
      </c>
      <c r="I17" s="97" t="e">
        <f t="shared" si="5"/>
        <v>#DIV/0!</v>
      </c>
      <c r="J17" s="97" t="e">
        <f t="shared" si="5"/>
        <v>#DIV/0!</v>
      </c>
      <c r="K17" s="97" t="e">
        <f t="shared" si="5"/>
        <v>#DIV/0!</v>
      </c>
      <c r="L17" s="97" t="e">
        <f t="shared" si="5"/>
        <v>#DIV/0!</v>
      </c>
      <c r="M17" s="97" t="e">
        <f t="shared" si="5"/>
        <v>#DIV/0!</v>
      </c>
      <c r="N17" s="97" t="e">
        <f t="shared" si="5"/>
        <v>#DIV/0!</v>
      </c>
      <c r="O17" s="97" t="e">
        <f t="shared" si="5"/>
        <v>#DIV/0!</v>
      </c>
      <c r="P17" s="97" t="e">
        <f t="shared" si="5"/>
        <v>#DIV/0!</v>
      </c>
      <c r="Q17" s="97" t="e">
        <f t="shared" si="5"/>
        <v>#DIV/0!</v>
      </c>
      <c r="R17" s="97" t="e">
        <f t="shared" si="5"/>
        <v>#DIV/0!</v>
      </c>
      <c r="S17" s="97" t="e">
        <f t="shared" si="5"/>
        <v>#DIV/0!</v>
      </c>
      <c r="T17" s="97" t="e">
        <f t="shared" si="5"/>
        <v>#DIV/0!</v>
      </c>
      <c r="U17" s="97" t="e">
        <f t="shared" si="5"/>
        <v>#DIV/0!</v>
      </c>
      <c r="V17" s="97" t="e">
        <f t="shared" si="5"/>
        <v>#DIV/0!</v>
      </c>
      <c r="W17" s="97" t="e">
        <f t="shared" si="5"/>
        <v>#DIV/0!</v>
      </c>
      <c r="X17" s="97" t="e">
        <f t="shared" si="5"/>
        <v>#DIV/0!</v>
      </c>
      <c r="Y17" s="97" t="e">
        <f t="shared" si="5"/>
        <v>#DIV/0!</v>
      </c>
      <c r="Z17" s="97" t="e">
        <f t="shared" si="5"/>
        <v>#DIV/0!</v>
      </c>
      <c r="AA17" s="97" t="e">
        <f t="shared" si="5"/>
        <v>#DIV/0!</v>
      </c>
      <c r="AB17" s="97" t="e">
        <f t="shared" si="5"/>
        <v>#DIV/0!</v>
      </c>
      <c r="AC17" s="97" t="e">
        <f t="shared" si="5"/>
        <v>#DIV/0!</v>
      </c>
      <c r="AD17" s="97" t="e">
        <f t="shared" si="5"/>
        <v>#DIV/0!</v>
      </c>
      <c r="AE17" s="97" t="e">
        <f t="shared" si="5"/>
        <v>#DIV/0!</v>
      </c>
      <c r="AF17" s="97" t="e">
        <f t="shared" si="5"/>
        <v>#DIV/0!</v>
      </c>
      <c r="AG17" s="97" t="e">
        <f t="shared" si="5"/>
        <v>#DIV/0!</v>
      </c>
      <c r="AH17" s="97" t="e">
        <f t="shared" si="5"/>
        <v>#DIV/0!</v>
      </c>
      <c r="AI17" s="97">
        <f t="shared" si="5"/>
        <v>4.4444444444444446E-2</v>
      </c>
      <c r="AJ17" s="542"/>
    </row>
    <row r="18" spans="1:36" ht="20.399999999999999">
      <c r="A18" s="528" t="s">
        <v>4</v>
      </c>
      <c r="B18" s="548" t="s">
        <v>56</v>
      </c>
      <c r="C18" s="86" t="s">
        <v>42</v>
      </c>
      <c r="D18" s="142">
        <v>30</v>
      </c>
      <c r="E18" s="142">
        <v>25</v>
      </c>
      <c r="F18" s="142">
        <v>30</v>
      </c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93">
        <f>SUM(D18:AH18)</f>
        <v>85</v>
      </c>
      <c r="AJ18" s="541">
        <f>AI21</f>
        <v>9.4117647058823528E-2</v>
      </c>
    </row>
    <row r="19" spans="1:36" ht="20.399999999999999">
      <c r="A19" s="529"/>
      <c r="B19" s="546"/>
      <c r="C19" s="91" t="s">
        <v>89</v>
      </c>
      <c r="D19" s="92">
        <v>1</v>
      </c>
      <c r="E19" s="92">
        <v>6</v>
      </c>
      <c r="F19" s="92">
        <v>1</v>
      </c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161">
        <f t="shared" ref="AI19:AI20" si="6">SUM(D19:AH19)</f>
        <v>8</v>
      </c>
      <c r="AJ19" s="541"/>
    </row>
    <row r="20" spans="1:36" ht="20.399999999999999">
      <c r="A20" s="529"/>
      <c r="B20" s="546"/>
      <c r="C20" s="94" t="s">
        <v>90</v>
      </c>
      <c r="D20" s="92">
        <v>0</v>
      </c>
      <c r="E20" s="92">
        <v>0</v>
      </c>
      <c r="F20" s="92">
        <v>0</v>
      </c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87">
        <f t="shared" si="6"/>
        <v>0</v>
      </c>
      <c r="AJ20" s="541"/>
    </row>
    <row r="21" spans="1:36" ht="21" thickBot="1">
      <c r="A21" s="530"/>
      <c r="B21" s="547"/>
      <c r="C21" s="96" t="s">
        <v>91</v>
      </c>
      <c r="D21" s="97">
        <f>(D19+D20)/D18</f>
        <v>3.3333333333333333E-2</v>
      </c>
      <c r="E21" s="97">
        <f>(E19+E20)/E18</f>
        <v>0.24</v>
      </c>
      <c r="F21" s="97">
        <f t="shared" ref="F21:AI21" si="7">(F19+F20)/F18</f>
        <v>3.3333333333333333E-2</v>
      </c>
      <c r="G21" s="97" t="e">
        <f t="shared" si="7"/>
        <v>#DIV/0!</v>
      </c>
      <c r="H21" s="97" t="e">
        <f t="shared" si="7"/>
        <v>#DIV/0!</v>
      </c>
      <c r="I21" s="97" t="e">
        <f t="shared" si="7"/>
        <v>#DIV/0!</v>
      </c>
      <c r="J21" s="97" t="e">
        <f t="shared" si="7"/>
        <v>#DIV/0!</v>
      </c>
      <c r="K21" s="97" t="e">
        <f t="shared" si="7"/>
        <v>#DIV/0!</v>
      </c>
      <c r="L21" s="97" t="e">
        <f t="shared" si="7"/>
        <v>#DIV/0!</v>
      </c>
      <c r="M21" s="97" t="e">
        <f t="shared" si="7"/>
        <v>#DIV/0!</v>
      </c>
      <c r="N21" s="97" t="e">
        <f t="shared" si="7"/>
        <v>#DIV/0!</v>
      </c>
      <c r="O21" s="97" t="e">
        <f t="shared" si="7"/>
        <v>#DIV/0!</v>
      </c>
      <c r="P21" s="97" t="e">
        <f t="shared" si="7"/>
        <v>#DIV/0!</v>
      </c>
      <c r="Q21" s="97" t="e">
        <f t="shared" si="7"/>
        <v>#DIV/0!</v>
      </c>
      <c r="R21" s="97" t="e">
        <f t="shared" si="7"/>
        <v>#DIV/0!</v>
      </c>
      <c r="S21" s="97" t="e">
        <f t="shared" si="7"/>
        <v>#DIV/0!</v>
      </c>
      <c r="T21" s="97" t="e">
        <f t="shared" si="7"/>
        <v>#DIV/0!</v>
      </c>
      <c r="U21" s="97" t="e">
        <f t="shared" si="7"/>
        <v>#DIV/0!</v>
      </c>
      <c r="V21" s="97" t="e">
        <f t="shared" si="7"/>
        <v>#DIV/0!</v>
      </c>
      <c r="W21" s="97" t="e">
        <f t="shared" si="7"/>
        <v>#DIV/0!</v>
      </c>
      <c r="X21" s="97" t="e">
        <f t="shared" si="7"/>
        <v>#DIV/0!</v>
      </c>
      <c r="Y21" s="97" t="e">
        <f t="shared" si="7"/>
        <v>#DIV/0!</v>
      </c>
      <c r="Z21" s="97" t="e">
        <f t="shared" si="7"/>
        <v>#DIV/0!</v>
      </c>
      <c r="AA21" s="97" t="e">
        <f t="shared" si="7"/>
        <v>#DIV/0!</v>
      </c>
      <c r="AB21" s="97" t="e">
        <f t="shared" si="7"/>
        <v>#DIV/0!</v>
      </c>
      <c r="AC21" s="97" t="e">
        <f t="shared" si="7"/>
        <v>#DIV/0!</v>
      </c>
      <c r="AD21" s="97" t="e">
        <f t="shared" si="7"/>
        <v>#DIV/0!</v>
      </c>
      <c r="AE21" s="97" t="e">
        <f t="shared" si="7"/>
        <v>#DIV/0!</v>
      </c>
      <c r="AF21" s="97" t="e">
        <f t="shared" si="7"/>
        <v>#DIV/0!</v>
      </c>
      <c r="AG21" s="97" t="e">
        <f t="shared" si="7"/>
        <v>#DIV/0!</v>
      </c>
      <c r="AH21" s="97" t="e">
        <f t="shared" si="7"/>
        <v>#DIV/0!</v>
      </c>
      <c r="AI21" s="97">
        <f t="shared" si="7"/>
        <v>9.4117647058823528E-2</v>
      </c>
      <c r="AJ21" s="542"/>
    </row>
    <row r="22" spans="1:36" ht="20.399999999999999">
      <c r="A22" s="528" t="s">
        <v>5</v>
      </c>
      <c r="B22" s="548" t="s">
        <v>57</v>
      </c>
      <c r="C22" s="86" t="s">
        <v>42</v>
      </c>
      <c r="D22" s="142">
        <v>25</v>
      </c>
      <c r="E22" s="142">
        <v>55</v>
      </c>
      <c r="F22" s="142">
        <v>40</v>
      </c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93">
        <f>SUM(D22:AH22)</f>
        <v>120</v>
      </c>
      <c r="AJ22" s="541">
        <f>AI25</f>
        <v>0.17499999999999999</v>
      </c>
    </row>
    <row r="23" spans="1:36" ht="20.399999999999999">
      <c r="A23" s="529"/>
      <c r="B23" s="546"/>
      <c r="C23" s="91" t="s">
        <v>89</v>
      </c>
      <c r="D23" s="92">
        <v>8</v>
      </c>
      <c r="E23" s="92">
        <v>6</v>
      </c>
      <c r="F23" s="92">
        <v>7</v>
      </c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161">
        <f t="shared" ref="AI23:AI24" si="8">SUM(D23:AH23)</f>
        <v>21</v>
      </c>
      <c r="AJ23" s="541"/>
    </row>
    <row r="24" spans="1:36" ht="20.399999999999999">
      <c r="A24" s="529"/>
      <c r="B24" s="546"/>
      <c r="C24" s="94" t="s">
        <v>90</v>
      </c>
      <c r="D24" s="92">
        <v>0</v>
      </c>
      <c r="E24" s="92">
        <v>0</v>
      </c>
      <c r="F24" s="92">
        <v>0</v>
      </c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87">
        <f t="shared" si="8"/>
        <v>0</v>
      </c>
      <c r="AJ24" s="541"/>
    </row>
    <row r="25" spans="1:36" ht="21" thickBot="1">
      <c r="A25" s="530"/>
      <c r="B25" s="547"/>
      <c r="C25" s="96" t="s">
        <v>91</v>
      </c>
      <c r="D25" s="97">
        <f>(D23+D24)/D22</f>
        <v>0.32</v>
      </c>
      <c r="E25" s="97">
        <f>(E23+E24)/E22</f>
        <v>0.10909090909090909</v>
      </c>
      <c r="F25" s="97">
        <f t="shared" ref="F25:AI25" si="9">(F23+F24)/F22</f>
        <v>0.17499999999999999</v>
      </c>
      <c r="G25" s="97" t="e">
        <f t="shared" si="9"/>
        <v>#DIV/0!</v>
      </c>
      <c r="H25" s="97" t="e">
        <f t="shared" si="9"/>
        <v>#DIV/0!</v>
      </c>
      <c r="I25" s="97" t="e">
        <f t="shared" si="9"/>
        <v>#DIV/0!</v>
      </c>
      <c r="J25" s="97" t="e">
        <f t="shared" si="9"/>
        <v>#DIV/0!</v>
      </c>
      <c r="K25" s="97" t="e">
        <f t="shared" si="9"/>
        <v>#DIV/0!</v>
      </c>
      <c r="L25" s="97" t="e">
        <f t="shared" si="9"/>
        <v>#DIV/0!</v>
      </c>
      <c r="M25" s="97" t="e">
        <f t="shared" si="9"/>
        <v>#DIV/0!</v>
      </c>
      <c r="N25" s="97" t="e">
        <f t="shared" si="9"/>
        <v>#DIV/0!</v>
      </c>
      <c r="O25" s="97" t="e">
        <f t="shared" si="9"/>
        <v>#DIV/0!</v>
      </c>
      <c r="P25" s="97" t="e">
        <f t="shared" si="9"/>
        <v>#DIV/0!</v>
      </c>
      <c r="Q25" s="97" t="e">
        <f t="shared" si="9"/>
        <v>#DIV/0!</v>
      </c>
      <c r="R25" s="97" t="e">
        <f t="shared" si="9"/>
        <v>#DIV/0!</v>
      </c>
      <c r="S25" s="97" t="e">
        <f t="shared" si="9"/>
        <v>#DIV/0!</v>
      </c>
      <c r="T25" s="97" t="e">
        <f t="shared" si="9"/>
        <v>#DIV/0!</v>
      </c>
      <c r="U25" s="97" t="e">
        <f t="shared" si="9"/>
        <v>#DIV/0!</v>
      </c>
      <c r="V25" s="97" t="e">
        <f t="shared" si="9"/>
        <v>#DIV/0!</v>
      </c>
      <c r="W25" s="97" t="e">
        <f t="shared" si="9"/>
        <v>#DIV/0!</v>
      </c>
      <c r="X25" s="97" t="e">
        <f t="shared" si="9"/>
        <v>#DIV/0!</v>
      </c>
      <c r="Y25" s="97" t="e">
        <f t="shared" si="9"/>
        <v>#DIV/0!</v>
      </c>
      <c r="Z25" s="97" t="e">
        <f t="shared" si="9"/>
        <v>#DIV/0!</v>
      </c>
      <c r="AA25" s="97" t="e">
        <f t="shared" si="9"/>
        <v>#DIV/0!</v>
      </c>
      <c r="AB25" s="97" t="e">
        <f t="shared" si="9"/>
        <v>#DIV/0!</v>
      </c>
      <c r="AC25" s="97" t="e">
        <f t="shared" si="9"/>
        <v>#DIV/0!</v>
      </c>
      <c r="AD25" s="97" t="e">
        <f t="shared" si="9"/>
        <v>#DIV/0!</v>
      </c>
      <c r="AE25" s="97" t="e">
        <f t="shared" si="9"/>
        <v>#DIV/0!</v>
      </c>
      <c r="AF25" s="97" t="e">
        <f t="shared" si="9"/>
        <v>#DIV/0!</v>
      </c>
      <c r="AG25" s="97" t="e">
        <f t="shared" si="9"/>
        <v>#DIV/0!</v>
      </c>
      <c r="AH25" s="97" t="e">
        <f t="shared" si="9"/>
        <v>#DIV/0!</v>
      </c>
      <c r="AI25" s="97">
        <f t="shared" si="9"/>
        <v>0.17499999999999999</v>
      </c>
      <c r="AJ25" s="542"/>
    </row>
    <row r="26" spans="1:36" ht="20.399999999999999">
      <c r="A26" s="528" t="s">
        <v>6</v>
      </c>
      <c r="B26" s="548" t="s">
        <v>58</v>
      </c>
      <c r="C26" s="86" t="s">
        <v>42</v>
      </c>
      <c r="D26" s="142">
        <v>50</v>
      </c>
      <c r="E26" s="142">
        <v>60</v>
      </c>
      <c r="F26" s="142">
        <v>65</v>
      </c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93">
        <f>SUM(D26:AH26)</f>
        <v>175</v>
      </c>
      <c r="AJ26" s="541">
        <f>AI29</f>
        <v>0.13714285714285715</v>
      </c>
    </row>
    <row r="27" spans="1:36" ht="20.399999999999999">
      <c r="A27" s="529"/>
      <c r="B27" s="546"/>
      <c r="C27" s="91" t="s">
        <v>89</v>
      </c>
      <c r="D27" s="92">
        <v>15</v>
      </c>
      <c r="E27" s="92">
        <v>7</v>
      </c>
      <c r="F27" s="92">
        <v>2</v>
      </c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161">
        <f t="shared" ref="AI27:AI28" si="10">SUM(D27:AH27)</f>
        <v>24</v>
      </c>
      <c r="AJ27" s="541"/>
    </row>
    <row r="28" spans="1:36" ht="20.399999999999999">
      <c r="A28" s="529"/>
      <c r="B28" s="546"/>
      <c r="C28" s="94" t="s">
        <v>90</v>
      </c>
      <c r="D28" s="92">
        <v>0</v>
      </c>
      <c r="E28" s="92">
        <v>0</v>
      </c>
      <c r="F28" s="92">
        <v>0</v>
      </c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87">
        <f t="shared" si="10"/>
        <v>0</v>
      </c>
      <c r="AJ28" s="541"/>
    </row>
    <row r="29" spans="1:36" ht="21" thickBot="1">
      <c r="A29" s="530"/>
      <c r="B29" s="547"/>
      <c r="C29" s="96" t="s">
        <v>91</v>
      </c>
      <c r="D29" s="97">
        <f>(D27+D28)/D26</f>
        <v>0.3</v>
      </c>
      <c r="E29" s="97">
        <f>(E27+E28)/E26</f>
        <v>0.11666666666666667</v>
      </c>
      <c r="F29" s="97">
        <f t="shared" ref="F29:AI29" si="11">(F27+F28)/F26</f>
        <v>3.0769230769230771E-2</v>
      </c>
      <c r="G29" s="97" t="e">
        <f t="shared" si="11"/>
        <v>#DIV/0!</v>
      </c>
      <c r="H29" s="97" t="e">
        <f t="shared" si="11"/>
        <v>#DIV/0!</v>
      </c>
      <c r="I29" s="97" t="e">
        <f t="shared" si="11"/>
        <v>#DIV/0!</v>
      </c>
      <c r="J29" s="97" t="e">
        <f t="shared" si="11"/>
        <v>#DIV/0!</v>
      </c>
      <c r="K29" s="97" t="e">
        <f t="shared" si="11"/>
        <v>#DIV/0!</v>
      </c>
      <c r="L29" s="97" t="e">
        <f t="shared" si="11"/>
        <v>#DIV/0!</v>
      </c>
      <c r="M29" s="97" t="e">
        <f t="shared" si="11"/>
        <v>#DIV/0!</v>
      </c>
      <c r="N29" s="97" t="e">
        <f t="shared" si="11"/>
        <v>#DIV/0!</v>
      </c>
      <c r="O29" s="97" t="e">
        <f t="shared" si="11"/>
        <v>#DIV/0!</v>
      </c>
      <c r="P29" s="97" t="e">
        <f t="shared" si="11"/>
        <v>#DIV/0!</v>
      </c>
      <c r="Q29" s="97" t="e">
        <f t="shared" si="11"/>
        <v>#DIV/0!</v>
      </c>
      <c r="R29" s="97" t="e">
        <f t="shared" si="11"/>
        <v>#DIV/0!</v>
      </c>
      <c r="S29" s="97" t="e">
        <f t="shared" si="11"/>
        <v>#DIV/0!</v>
      </c>
      <c r="T29" s="97" t="e">
        <f t="shared" si="11"/>
        <v>#DIV/0!</v>
      </c>
      <c r="U29" s="97" t="e">
        <f t="shared" si="11"/>
        <v>#DIV/0!</v>
      </c>
      <c r="V29" s="97" t="e">
        <f t="shared" si="11"/>
        <v>#DIV/0!</v>
      </c>
      <c r="W29" s="97" t="e">
        <f t="shared" si="11"/>
        <v>#DIV/0!</v>
      </c>
      <c r="X29" s="97" t="e">
        <f t="shared" si="11"/>
        <v>#DIV/0!</v>
      </c>
      <c r="Y29" s="97" t="e">
        <f t="shared" si="11"/>
        <v>#DIV/0!</v>
      </c>
      <c r="Z29" s="97" t="e">
        <f t="shared" si="11"/>
        <v>#DIV/0!</v>
      </c>
      <c r="AA29" s="97" t="e">
        <f t="shared" si="11"/>
        <v>#DIV/0!</v>
      </c>
      <c r="AB29" s="97" t="e">
        <f t="shared" si="11"/>
        <v>#DIV/0!</v>
      </c>
      <c r="AC29" s="97" t="e">
        <f t="shared" si="11"/>
        <v>#DIV/0!</v>
      </c>
      <c r="AD29" s="97" t="e">
        <f t="shared" si="11"/>
        <v>#DIV/0!</v>
      </c>
      <c r="AE29" s="97" t="e">
        <f t="shared" si="11"/>
        <v>#DIV/0!</v>
      </c>
      <c r="AF29" s="97" t="e">
        <f t="shared" si="11"/>
        <v>#DIV/0!</v>
      </c>
      <c r="AG29" s="97" t="e">
        <f t="shared" si="11"/>
        <v>#DIV/0!</v>
      </c>
      <c r="AH29" s="97" t="e">
        <f t="shared" si="11"/>
        <v>#DIV/0!</v>
      </c>
      <c r="AI29" s="97">
        <f t="shared" si="11"/>
        <v>0.13714285714285715</v>
      </c>
      <c r="AJ29" s="542"/>
    </row>
    <row r="30" spans="1:36" ht="20.399999999999999">
      <c r="A30" s="528" t="s">
        <v>7</v>
      </c>
      <c r="B30" s="548" t="s">
        <v>59</v>
      </c>
      <c r="C30" s="86" t="s">
        <v>42</v>
      </c>
      <c r="D30" s="142">
        <v>55</v>
      </c>
      <c r="E30" s="142">
        <v>55</v>
      </c>
      <c r="F30" s="142">
        <v>60</v>
      </c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93">
        <f>SUM(D30:AH30)</f>
        <v>170</v>
      </c>
      <c r="AJ30" s="541">
        <f>AI33</f>
        <v>6.4705882352941183E-2</v>
      </c>
    </row>
    <row r="31" spans="1:36" ht="20.399999999999999">
      <c r="A31" s="529"/>
      <c r="B31" s="546"/>
      <c r="C31" s="91" t="s">
        <v>89</v>
      </c>
      <c r="D31" s="92">
        <v>4</v>
      </c>
      <c r="E31" s="92">
        <v>6</v>
      </c>
      <c r="F31" s="92">
        <v>1</v>
      </c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161">
        <f t="shared" ref="AI31:AI32" si="12">SUM(D31:AH31)</f>
        <v>11</v>
      </c>
      <c r="AJ31" s="541"/>
    </row>
    <row r="32" spans="1:36" ht="20.399999999999999">
      <c r="A32" s="529"/>
      <c r="B32" s="546"/>
      <c r="C32" s="94" t="s">
        <v>90</v>
      </c>
      <c r="D32" s="92">
        <v>0</v>
      </c>
      <c r="E32" s="92">
        <v>0</v>
      </c>
      <c r="F32" s="92">
        <v>0</v>
      </c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87">
        <f t="shared" si="12"/>
        <v>0</v>
      </c>
      <c r="AJ32" s="541"/>
    </row>
    <row r="33" spans="1:36" ht="21" thickBot="1">
      <c r="A33" s="530"/>
      <c r="B33" s="547"/>
      <c r="C33" s="96" t="s">
        <v>91</v>
      </c>
      <c r="D33" s="97">
        <f>(D31+D32)/D30</f>
        <v>7.2727272727272724E-2</v>
      </c>
      <c r="E33" s="97">
        <f>(E31+E32)/E30</f>
        <v>0.10909090909090909</v>
      </c>
      <c r="F33" s="97">
        <f t="shared" ref="F33:AI33" si="13">(F31+F32)/F30</f>
        <v>1.6666666666666666E-2</v>
      </c>
      <c r="G33" s="97" t="e">
        <f t="shared" si="13"/>
        <v>#DIV/0!</v>
      </c>
      <c r="H33" s="97" t="e">
        <f t="shared" si="13"/>
        <v>#DIV/0!</v>
      </c>
      <c r="I33" s="97" t="e">
        <f t="shared" si="13"/>
        <v>#DIV/0!</v>
      </c>
      <c r="J33" s="97" t="e">
        <f t="shared" si="13"/>
        <v>#DIV/0!</v>
      </c>
      <c r="K33" s="97" t="e">
        <f t="shared" si="13"/>
        <v>#DIV/0!</v>
      </c>
      <c r="L33" s="97" t="e">
        <f t="shared" si="13"/>
        <v>#DIV/0!</v>
      </c>
      <c r="M33" s="97" t="e">
        <f t="shared" si="13"/>
        <v>#DIV/0!</v>
      </c>
      <c r="N33" s="97" t="e">
        <f t="shared" si="13"/>
        <v>#DIV/0!</v>
      </c>
      <c r="O33" s="97" t="e">
        <f t="shared" si="13"/>
        <v>#DIV/0!</v>
      </c>
      <c r="P33" s="97" t="e">
        <f t="shared" si="13"/>
        <v>#DIV/0!</v>
      </c>
      <c r="Q33" s="97" t="e">
        <f t="shared" si="13"/>
        <v>#DIV/0!</v>
      </c>
      <c r="R33" s="97" t="e">
        <f t="shared" si="13"/>
        <v>#DIV/0!</v>
      </c>
      <c r="S33" s="97" t="e">
        <f t="shared" si="13"/>
        <v>#DIV/0!</v>
      </c>
      <c r="T33" s="97" t="e">
        <f t="shared" si="13"/>
        <v>#DIV/0!</v>
      </c>
      <c r="U33" s="97" t="e">
        <f t="shared" si="13"/>
        <v>#DIV/0!</v>
      </c>
      <c r="V33" s="97" t="e">
        <f t="shared" si="13"/>
        <v>#DIV/0!</v>
      </c>
      <c r="W33" s="97" t="e">
        <f t="shared" si="13"/>
        <v>#DIV/0!</v>
      </c>
      <c r="X33" s="97" t="e">
        <f t="shared" si="13"/>
        <v>#DIV/0!</v>
      </c>
      <c r="Y33" s="97" t="e">
        <f t="shared" si="13"/>
        <v>#DIV/0!</v>
      </c>
      <c r="Z33" s="97" t="e">
        <f t="shared" si="13"/>
        <v>#DIV/0!</v>
      </c>
      <c r="AA33" s="97" t="e">
        <f t="shared" si="13"/>
        <v>#DIV/0!</v>
      </c>
      <c r="AB33" s="97" t="e">
        <f t="shared" si="13"/>
        <v>#DIV/0!</v>
      </c>
      <c r="AC33" s="97" t="e">
        <f t="shared" si="13"/>
        <v>#DIV/0!</v>
      </c>
      <c r="AD33" s="97" t="e">
        <f t="shared" si="13"/>
        <v>#DIV/0!</v>
      </c>
      <c r="AE33" s="97" t="e">
        <f t="shared" si="13"/>
        <v>#DIV/0!</v>
      </c>
      <c r="AF33" s="97" t="e">
        <f t="shared" si="13"/>
        <v>#DIV/0!</v>
      </c>
      <c r="AG33" s="97" t="e">
        <f t="shared" si="13"/>
        <v>#DIV/0!</v>
      </c>
      <c r="AH33" s="97" t="e">
        <f t="shared" si="13"/>
        <v>#DIV/0!</v>
      </c>
      <c r="AI33" s="97">
        <f t="shared" si="13"/>
        <v>6.4705882352941183E-2</v>
      </c>
      <c r="AJ33" s="542"/>
    </row>
    <row r="34" spans="1:36" ht="20.399999999999999">
      <c r="A34" s="528" t="s">
        <v>8</v>
      </c>
      <c r="B34" s="548" t="s">
        <v>32</v>
      </c>
      <c r="C34" s="86" t="s">
        <v>42</v>
      </c>
      <c r="D34" s="142">
        <v>85</v>
      </c>
      <c r="E34" s="142">
        <v>100</v>
      </c>
      <c r="F34" s="142">
        <v>70</v>
      </c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93">
        <f>SUM(D34:AH34)</f>
        <v>255</v>
      </c>
      <c r="AJ34" s="541">
        <f>AI37</f>
        <v>0.15686274509803921</v>
      </c>
    </row>
    <row r="35" spans="1:36" ht="20.399999999999999">
      <c r="A35" s="529"/>
      <c r="B35" s="546"/>
      <c r="C35" s="91" t="s">
        <v>89</v>
      </c>
      <c r="D35" s="92">
        <v>14</v>
      </c>
      <c r="E35" s="92">
        <v>23</v>
      </c>
      <c r="F35" s="92">
        <v>3</v>
      </c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161">
        <f t="shared" ref="AI35:AI36" si="14">SUM(D35:AH35)</f>
        <v>40</v>
      </c>
      <c r="AJ35" s="541"/>
    </row>
    <row r="36" spans="1:36" ht="20.399999999999999">
      <c r="A36" s="529"/>
      <c r="B36" s="546"/>
      <c r="C36" s="94" t="s">
        <v>90</v>
      </c>
      <c r="D36" s="92">
        <v>0</v>
      </c>
      <c r="E36" s="92">
        <v>0</v>
      </c>
      <c r="F36" s="92">
        <v>0</v>
      </c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87">
        <f t="shared" si="14"/>
        <v>0</v>
      </c>
      <c r="AJ36" s="541"/>
    </row>
    <row r="37" spans="1:36" ht="21" thickBot="1">
      <c r="A37" s="530"/>
      <c r="B37" s="547"/>
      <c r="C37" s="96" t="s">
        <v>91</v>
      </c>
      <c r="D37" s="97">
        <f>(D35+D36)/D34</f>
        <v>0.16470588235294117</v>
      </c>
      <c r="E37" s="97">
        <f>(E35+E36)/E34</f>
        <v>0.23</v>
      </c>
      <c r="F37" s="97">
        <f t="shared" ref="F37:AI37" si="15">(F35+F36)/F34</f>
        <v>4.2857142857142858E-2</v>
      </c>
      <c r="G37" s="97" t="e">
        <f t="shared" si="15"/>
        <v>#DIV/0!</v>
      </c>
      <c r="H37" s="97" t="e">
        <f t="shared" si="15"/>
        <v>#DIV/0!</v>
      </c>
      <c r="I37" s="97" t="e">
        <f t="shared" si="15"/>
        <v>#DIV/0!</v>
      </c>
      <c r="J37" s="97" t="e">
        <f t="shared" si="15"/>
        <v>#DIV/0!</v>
      </c>
      <c r="K37" s="97" t="e">
        <f t="shared" si="15"/>
        <v>#DIV/0!</v>
      </c>
      <c r="L37" s="97" t="e">
        <f t="shared" si="15"/>
        <v>#DIV/0!</v>
      </c>
      <c r="M37" s="97" t="e">
        <f t="shared" si="15"/>
        <v>#DIV/0!</v>
      </c>
      <c r="N37" s="97" t="e">
        <f t="shared" si="15"/>
        <v>#DIV/0!</v>
      </c>
      <c r="O37" s="97" t="e">
        <f t="shared" si="15"/>
        <v>#DIV/0!</v>
      </c>
      <c r="P37" s="97" t="e">
        <f t="shared" si="15"/>
        <v>#DIV/0!</v>
      </c>
      <c r="Q37" s="97" t="e">
        <f t="shared" si="15"/>
        <v>#DIV/0!</v>
      </c>
      <c r="R37" s="97" t="e">
        <f t="shared" si="15"/>
        <v>#DIV/0!</v>
      </c>
      <c r="S37" s="97" t="e">
        <f t="shared" si="15"/>
        <v>#DIV/0!</v>
      </c>
      <c r="T37" s="97" t="e">
        <f t="shared" si="15"/>
        <v>#DIV/0!</v>
      </c>
      <c r="U37" s="97" t="e">
        <f t="shared" si="15"/>
        <v>#DIV/0!</v>
      </c>
      <c r="V37" s="97" t="e">
        <f t="shared" si="15"/>
        <v>#DIV/0!</v>
      </c>
      <c r="W37" s="97" t="e">
        <f t="shared" si="15"/>
        <v>#DIV/0!</v>
      </c>
      <c r="X37" s="97" t="e">
        <f t="shared" si="15"/>
        <v>#DIV/0!</v>
      </c>
      <c r="Y37" s="97" t="e">
        <f t="shared" si="15"/>
        <v>#DIV/0!</v>
      </c>
      <c r="Z37" s="97" t="e">
        <f t="shared" si="15"/>
        <v>#DIV/0!</v>
      </c>
      <c r="AA37" s="97" t="e">
        <f t="shared" si="15"/>
        <v>#DIV/0!</v>
      </c>
      <c r="AB37" s="97" t="e">
        <f t="shared" si="15"/>
        <v>#DIV/0!</v>
      </c>
      <c r="AC37" s="97" t="e">
        <f t="shared" si="15"/>
        <v>#DIV/0!</v>
      </c>
      <c r="AD37" s="97" t="e">
        <f t="shared" si="15"/>
        <v>#DIV/0!</v>
      </c>
      <c r="AE37" s="97" t="e">
        <f t="shared" si="15"/>
        <v>#DIV/0!</v>
      </c>
      <c r="AF37" s="97" t="e">
        <f t="shared" si="15"/>
        <v>#DIV/0!</v>
      </c>
      <c r="AG37" s="97" t="e">
        <f t="shared" si="15"/>
        <v>#DIV/0!</v>
      </c>
      <c r="AH37" s="97" t="e">
        <f t="shared" si="15"/>
        <v>#DIV/0!</v>
      </c>
      <c r="AI37" s="97">
        <f t="shared" si="15"/>
        <v>0.15686274509803921</v>
      </c>
      <c r="AJ37" s="542"/>
    </row>
    <row r="38" spans="1:36" ht="20.399999999999999">
      <c r="A38" s="528" t="s">
        <v>9</v>
      </c>
      <c r="B38" s="548" t="s">
        <v>33</v>
      </c>
      <c r="C38" s="86" t="s">
        <v>42</v>
      </c>
      <c r="D38" s="142">
        <v>40</v>
      </c>
      <c r="E38" s="142">
        <v>40</v>
      </c>
      <c r="F38" s="142">
        <v>50</v>
      </c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93">
        <f>SUM(D38:AH38)</f>
        <v>130</v>
      </c>
      <c r="AJ38" s="541">
        <f>AI41</f>
        <v>0.1</v>
      </c>
    </row>
    <row r="39" spans="1:36" ht="20.399999999999999">
      <c r="A39" s="529"/>
      <c r="B39" s="546"/>
      <c r="C39" s="91" t="s">
        <v>89</v>
      </c>
      <c r="D39" s="92">
        <v>5</v>
      </c>
      <c r="E39" s="92">
        <v>5</v>
      </c>
      <c r="F39" s="92">
        <v>3</v>
      </c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161">
        <f t="shared" ref="AI39:AI40" si="16">SUM(D39:AH39)</f>
        <v>13</v>
      </c>
      <c r="AJ39" s="541"/>
    </row>
    <row r="40" spans="1:36" ht="20.399999999999999">
      <c r="A40" s="529"/>
      <c r="B40" s="546"/>
      <c r="C40" s="94" t="s">
        <v>90</v>
      </c>
      <c r="D40" s="92">
        <v>0</v>
      </c>
      <c r="E40" s="92">
        <v>0</v>
      </c>
      <c r="F40" s="92">
        <v>0</v>
      </c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87">
        <f t="shared" si="16"/>
        <v>0</v>
      </c>
      <c r="AJ40" s="541"/>
    </row>
    <row r="41" spans="1:36" ht="21" thickBot="1">
      <c r="A41" s="530"/>
      <c r="B41" s="547"/>
      <c r="C41" s="96" t="s">
        <v>91</v>
      </c>
      <c r="D41" s="97">
        <f>(D39+D40)/D38</f>
        <v>0.125</v>
      </c>
      <c r="E41" s="97">
        <f>(E39+E40)/E38</f>
        <v>0.125</v>
      </c>
      <c r="F41" s="97">
        <f t="shared" ref="F41:AI41" si="17">(F39+F40)/F38</f>
        <v>0.06</v>
      </c>
      <c r="G41" s="97" t="e">
        <f t="shared" si="17"/>
        <v>#DIV/0!</v>
      </c>
      <c r="H41" s="97" t="e">
        <f t="shared" si="17"/>
        <v>#DIV/0!</v>
      </c>
      <c r="I41" s="97" t="e">
        <f t="shared" si="17"/>
        <v>#DIV/0!</v>
      </c>
      <c r="J41" s="97" t="e">
        <f t="shared" si="17"/>
        <v>#DIV/0!</v>
      </c>
      <c r="K41" s="97" t="e">
        <f t="shared" si="17"/>
        <v>#DIV/0!</v>
      </c>
      <c r="L41" s="97" t="e">
        <f t="shared" si="17"/>
        <v>#DIV/0!</v>
      </c>
      <c r="M41" s="97" t="e">
        <f t="shared" si="17"/>
        <v>#DIV/0!</v>
      </c>
      <c r="N41" s="97" t="e">
        <f t="shared" si="17"/>
        <v>#DIV/0!</v>
      </c>
      <c r="O41" s="97" t="e">
        <f t="shared" si="17"/>
        <v>#DIV/0!</v>
      </c>
      <c r="P41" s="97" t="e">
        <f t="shared" si="17"/>
        <v>#DIV/0!</v>
      </c>
      <c r="Q41" s="97" t="e">
        <f t="shared" si="17"/>
        <v>#DIV/0!</v>
      </c>
      <c r="R41" s="97" t="e">
        <f t="shared" si="17"/>
        <v>#DIV/0!</v>
      </c>
      <c r="S41" s="97" t="e">
        <f t="shared" si="17"/>
        <v>#DIV/0!</v>
      </c>
      <c r="T41" s="97" t="e">
        <f t="shared" si="17"/>
        <v>#DIV/0!</v>
      </c>
      <c r="U41" s="97" t="e">
        <f t="shared" si="17"/>
        <v>#DIV/0!</v>
      </c>
      <c r="V41" s="97" t="e">
        <f t="shared" si="17"/>
        <v>#DIV/0!</v>
      </c>
      <c r="W41" s="97" t="e">
        <f t="shared" si="17"/>
        <v>#DIV/0!</v>
      </c>
      <c r="X41" s="97" t="e">
        <f t="shared" si="17"/>
        <v>#DIV/0!</v>
      </c>
      <c r="Y41" s="97" t="e">
        <f t="shared" si="17"/>
        <v>#DIV/0!</v>
      </c>
      <c r="Z41" s="97" t="e">
        <f t="shared" si="17"/>
        <v>#DIV/0!</v>
      </c>
      <c r="AA41" s="97" t="e">
        <f t="shared" si="17"/>
        <v>#DIV/0!</v>
      </c>
      <c r="AB41" s="97" t="e">
        <f t="shared" si="17"/>
        <v>#DIV/0!</v>
      </c>
      <c r="AC41" s="97" t="e">
        <f t="shared" si="17"/>
        <v>#DIV/0!</v>
      </c>
      <c r="AD41" s="97" t="e">
        <f t="shared" si="17"/>
        <v>#DIV/0!</v>
      </c>
      <c r="AE41" s="97" t="e">
        <f t="shared" si="17"/>
        <v>#DIV/0!</v>
      </c>
      <c r="AF41" s="97" t="e">
        <f t="shared" si="17"/>
        <v>#DIV/0!</v>
      </c>
      <c r="AG41" s="97" t="e">
        <f t="shared" si="17"/>
        <v>#DIV/0!</v>
      </c>
      <c r="AH41" s="97" t="e">
        <f t="shared" si="17"/>
        <v>#DIV/0!</v>
      </c>
      <c r="AI41" s="97">
        <f t="shared" si="17"/>
        <v>0.1</v>
      </c>
      <c r="AJ41" s="542"/>
    </row>
    <row r="42" spans="1:36" ht="20.399999999999999">
      <c r="A42" s="528" t="s">
        <v>10</v>
      </c>
      <c r="B42" s="548" t="s">
        <v>34</v>
      </c>
      <c r="C42" s="86" t="s">
        <v>42</v>
      </c>
      <c r="D42" s="142">
        <v>40</v>
      </c>
      <c r="E42" s="142">
        <v>40</v>
      </c>
      <c r="F42" s="142">
        <v>45</v>
      </c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93">
        <f>SUM(D42:AH42)</f>
        <v>125</v>
      </c>
      <c r="AJ42" s="541">
        <f>AI45</f>
        <v>4.8000000000000001E-2</v>
      </c>
    </row>
    <row r="43" spans="1:36" ht="20.399999999999999">
      <c r="A43" s="529"/>
      <c r="B43" s="546"/>
      <c r="C43" s="91" t="s">
        <v>89</v>
      </c>
      <c r="D43" s="92">
        <v>3</v>
      </c>
      <c r="E43" s="92">
        <v>1</v>
      </c>
      <c r="F43" s="92">
        <v>2</v>
      </c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161">
        <f t="shared" ref="AI43:AI44" si="18">SUM(D43:AH43)</f>
        <v>6</v>
      </c>
      <c r="AJ43" s="541"/>
    </row>
    <row r="44" spans="1:36" ht="20.399999999999999">
      <c r="A44" s="529"/>
      <c r="B44" s="546"/>
      <c r="C44" s="94" t="s">
        <v>90</v>
      </c>
      <c r="D44" s="92">
        <v>0</v>
      </c>
      <c r="E44" s="92">
        <v>0</v>
      </c>
      <c r="F44" s="92">
        <v>0</v>
      </c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87">
        <f t="shared" si="18"/>
        <v>0</v>
      </c>
      <c r="AJ44" s="541"/>
    </row>
    <row r="45" spans="1:36" ht="21" thickBot="1">
      <c r="A45" s="530"/>
      <c r="B45" s="547"/>
      <c r="C45" s="96" t="s">
        <v>91</v>
      </c>
      <c r="D45" s="97">
        <f>(D43+D44)/D42</f>
        <v>7.4999999999999997E-2</v>
      </c>
      <c r="E45" s="97">
        <f>(E43+E44)/E42</f>
        <v>2.5000000000000001E-2</v>
      </c>
      <c r="F45" s="97">
        <f t="shared" ref="F45:AI45" si="19">(F43+F44)/F42</f>
        <v>4.4444444444444446E-2</v>
      </c>
      <c r="G45" s="97" t="e">
        <f t="shared" si="19"/>
        <v>#DIV/0!</v>
      </c>
      <c r="H45" s="97" t="e">
        <f t="shared" si="19"/>
        <v>#DIV/0!</v>
      </c>
      <c r="I45" s="97" t="e">
        <f t="shared" si="19"/>
        <v>#DIV/0!</v>
      </c>
      <c r="J45" s="97" t="e">
        <f t="shared" si="19"/>
        <v>#DIV/0!</v>
      </c>
      <c r="K45" s="97" t="e">
        <f t="shared" si="19"/>
        <v>#DIV/0!</v>
      </c>
      <c r="L45" s="97" t="e">
        <f t="shared" si="19"/>
        <v>#DIV/0!</v>
      </c>
      <c r="M45" s="97" t="e">
        <f t="shared" si="19"/>
        <v>#DIV/0!</v>
      </c>
      <c r="N45" s="97" t="e">
        <f t="shared" si="19"/>
        <v>#DIV/0!</v>
      </c>
      <c r="O45" s="97" t="e">
        <f t="shared" si="19"/>
        <v>#DIV/0!</v>
      </c>
      <c r="P45" s="97" t="e">
        <f t="shared" si="19"/>
        <v>#DIV/0!</v>
      </c>
      <c r="Q45" s="97" t="e">
        <f t="shared" si="19"/>
        <v>#DIV/0!</v>
      </c>
      <c r="R45" s="97" t="e">
        <f t="shared" si="19"/>
        <v>#DIV/0!</v>
      </c>
      <c r="S45" s="97" t="e">
        <f t="shared" si="19"/>
        <v>#DIV/0!</v>
      </c>
      <c r="T45" s="97" t="e">
        <f t="shared" si="19"/>
        <v>#DIV/0!</v>
      </c>
      <c r="U45" s="97" t="e">
        <f t="shared" si="19"/>
        <v>#DIV/0!</v>
      </c>
      <c r="V45" s="97" t="e">
        <f t="shared" si="19"/>
        <v>#DIV/0!</v>
      </c>
      <c r="W45" s="97" t="e">
        <f t="shared" si="19"/>
        <v>#DIV/0!</v>
      </c>
      <c r="X45" s="97" t="e">
        <f t="shared" si="19"/>
        <v>#DIV/0!</v>
      </c>
      <c r="Y45" s="97" t="e">
        <f t="shared" si="19"/>
        <v>#DIV/0!</v>
      </c>
      <c r="Z45" s="97" t="e">
        <f t="shared" si="19"/>
        <v>#DIV/0!</v>
      </c>
      <c r="AA45" s="97" t="e">
        <f t="shared" si="19"/>
        <v>#DIV/0!</v>
      </c>
      <c r="AB45" s="97" t="e">
        <f t="shared" si="19"/>
        <v>#DIV/0!</v>
      </c>
      <c r="AC45" s="97" t="e">
        <f t="shared" si="19"/>
        <v>#DIV/0!</v>
      </c>
      <c r="AD45" s="97" t="e">
        <f t="shared" si="19"/>
        <v>#DIV/0!</v>
      </c>
      <c r="AE45" s="97" t="e">
        <f t="shared" si="19"/>
        <v>#DIV/0!</v>
      </c>
      <c r="AF45" s="97" t="e">
        <f t="shared" si="19"/>
        <v>#DIV/0!</v>
      </c>
      <c r="AG45" s="97" t="e">
        <f t="shared" si="19"/>
        <v>#DIV/0!</v>
      </c>
      <c r="AH45" s="97" t="e">
        <f t="shared" si="19"/>
        <v>#DIV/0!</v>
      </c>
      <c r="AI45" s="97">
        <f t="shared" si="19"/>
        <v>4.8000000000000001E-2</v>
      </c>
      <c r="AJ45" s="542"/>
    </row>
    <row r="46" spans="1:36" ht="20.399999999999999">
      <c r="A46" s="528" t="s">
        <v>11</v>
      </c>
      <c r="B46" s="548" t="s">
        <v>35</v>
      </c>
      <c r="C46" s="86" t="s">
        <v>42</v>
      </c>
      <c r="D46" s="142">
        <v>65</v>
      </c>
      <c r="E46" s="142">
        <v>55</v>
      </c>
      <c r="F46" s="142">
        <v>60</v>
      </c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2"/>
      <c r="AF46" s="142"/>
      <c r="AG46" s="142"/>
      <c r="AH46" s="142"/>
      <c r="AI46" s="93">
        <f>SUM(D46:AH46)</f>
        <v>180</v>
      </c>
      <c r="AJ46" s="541">
        <f>AI49</f>
        <v>0.05</v>
      </c>
    </row>
    <row r="47" spans="1:36" ht="20.399999999999999">
      <c r="A47" s="529"/>
      <c r="B47" s="546"/>
      <c r="C47" s="91" t="s">
        <v>89</v>
      </c>
      <c r="D47" s="92">
        <v>2</v>
      </c>
      <c r="E47" s="92">
        <v>5</v>
      </c>
      <c r="F47" s="92">
        <v>2</v>
      </c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161">
        <f t="shared" ref="AI47:AI48" si="20">SUM(D47:AH47)</f>
        <v>9</v>
      </c>
      <c r="AJ47" s="541"/>
    </row>
    <row r="48" spans="1:36" ht="20.399999999999999">
      <c r="A48" s="529"/>
      <c r="B48" s="546"/>
      <c r="C48" s="94" t="s">
        <v>90</v>
      </c>
      <c r="D48" s="92">
        <v>0</v>
      </c>
      <c r="E48" s="92">
        <v>0</v>
      </c>
      <c r="F48" s="92">
        <v>0</v>
      </c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87">
        <f t="shared" si="20"/>
        <v>0</v>
      </c>
      <c r="AJ48" s="541"/>
    </row>
    <row r="49" spans="1:36" ht="21" thickBot="1">
      <c r="A49" s="530"/>
      <c r="B49" s="547"/>
      <c r="C49" s="96" t="s">
        <v>91</v>
      </c>
      <c r="D49" s="97">
        <f>(D47+D48)/D46</f>
        <v>3.0769230769230771E-2</v>
      </c>
      <c r="E49" s="97">
        <f>(E47+E48)/E46</f>
        <v>9.0909090909090912E-2</v>
      </c>
      <c r="F49" s="97">
        <f t="shared" ref="F49:AI49" si="21">(F47+F48)/F46</f>
        <v>3.3333333333333333E-2</v>
      </c>
      <c r="G49" s="97" t="e">
        <f t="shared" si="21"/>
        <v>#DIV/0!</v>
      </c>
      <c r="H49" s="97" t="e">
        <f t="shared" si="21"/>
        <v>#DIV/0!</v>
      </c>
      <c r="I49" s="97" t="e">
        <f t="shared" si="21"/>
        <v>#DIV/0!</v>
      </c>
      <c r="J49" s="97" t="e">
        <f t="shared" si="21"/>
        <v>#DIV/0!</v>
      </c>
      <c r="K49" s="97" t="e">
        <f t="shared" si="21"/>
        <v>#DIV/0!</v>
      </c>
      <c r="L49" s="97" t="e">
        <f t="shared" si="21"/>
        <v>#DIV/0!</v>
      </c>
      <c r="M49" s="97" t="e">
        <f t="shared" si="21"/>
        <v>#DIV/0!</v>
      </c>
      <c r="N49" s="97" t="e">
        <f t="shared" si="21"/>
        <v>#DIV/0!</v>
      </c>
      <c r="O49" s="97" t="e">
        <f t="shared" si="21"/>
        <v>#DIV/0!</v>
      </c>
      <c r="P49" s="97" t="e">
        <f t="shared" si="21"/>
        <v>#DIV/0!</v>
      </c>
      <c r="Q49" s="97" t="e">
        <f t="shared" si="21"/>
        <v>#DIV/0!</v>
      </c>
      <c r="R49" s="97" t="e">
        <f t="shared" si="21"/>
        <v>#DIV/0!</v>
      </c>
      <c r="S49" s="97" t="e">
        <f t="shared" si="21"/>
        <v>#DIV/0!</v>
      </c>
      <c r="T49" s="97" t="e">
        <f t="shared" si="21"/>
        <v>#DIV/0!</v>
      </c>
      <c r="U49" s="97" t="e">
        <f t="shared" si="21"/>
        <v>#DIV/0!</v>
      </c>
      <c r="V49" s="97" t="e">
        <f t="shared" si="21"/>
        <v>#DIV/0!</v>
      </c>
      <c r="W49" s="97" t="e">
        <f t="shared" si="21"/>
        <v>#DIV/0!</v>
      </c>
      <c r="X49" s="97" t="e">
        <f t="shared" si="21"/>
        <v>#DIV/0!</v>
      </c>
      <c r="Y49" s="97" t="e">
        <f t="shared" si="21"/>
        <v>#DIV/0!</v>
      </c>
      <c r="Z49" s="97" t="e">
        <f t="shared" si="21"/>
        <v>#DIV/0!</v>
      </c>
      <c r="AA49" s="97" t="e">
        <f t="shared" si="21"/>
        <v>#DIV/0!</v>
      </c>
      <c r="AB49" s="97" t="e">
        <f t="shared" si="21"/>
        <v>#DIV/0!</v>
      </c>
      <c r="AC49" s="97" t="e">
        <f t="shared" si="21"/>
        <v>#DIV/0!</v>
      </c>
      <c r="AD49" s="97" t="e">
        <f t="shared" si="21"/>
        <v>#DIV/0!</v>
      </c>
      <c r="AE49" s="97" t="e">
        <f t="shared" si="21"/>
        <v>#DIV/0!</v>
      </c>
      <c r="AF49" s="97" t="e">
        <f t="shared" si="21"/>
        <v>#DIV/0!</v>
      </c>
      <c r="AG49" s="97" t="e">
        <f t="shared" si="21"/>
        <v>#DIV/0!</v>
      </c>
      <c r="AH49" s="97" t="e">
        <f t="shared" si="21"/>
        <v>#DIV/0!</v>
      </c>
      <c r="AI49" s="97">
        <f t="shared" si="21"/>
        <v>0.05</v>
      </c>
      <c r="AJ49" s="542"/>
    </row>
    <row r="50" spans="1:36" ht="20.399999999999999">
      <c r="A50" s="528" t="s">
        <v>12</v>
      </c>
      <c r="B50" s="548" t="s">
        <v>60</v>
      </c>
      <c r="C50" s="86" t="s">
        <v>42</v>
      </c>
      <c r="D50" s="142">
        <v>40</v>
      </c>
      <c r="E50" s="142">
        <v>40</v>
      </c>
      <c r="F50" s="142">
        <v>40</v>
      </c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93">
        <f>SUM(D50:AH50)</f>
        <v>120</v>
      </c>
      <c r="AJ50" s="541">
        <f>AI53</f>
        <v>2.5000000000000001E-2</v>
      </c>
    </row>
    <row r="51" spans="1:36" ht="20.399999999999999">
      <c r="A51" s="529"/>
      <c r="B51" s="546"/>
      <c r="C51" s="91" t="s">
        <v>89</v>
      </c>
      <c r="D51" s="92">
        <v>2</v>
      </c>
      <c r="E51" s="92">
        <v>1</v>
      </c>
      <c r="F51" s="92">
        <v>0</v>
      </c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161">
        <f t="shared" ref="AI51:AI52" si="22">SUM(D51:AH51)</f>
        <v>3</v>
      </c>
      <c r="AJ51" s="541"/>
    </row>
    <row r="52" spans="1:36" ht="20.399999999999999">
      <c r="A52" s="529"/>
      <c r="B52" s="546"/>
      <c r="C52" s="94" t="s">
        <v>90</v>
      </c>
      <c r="D52" s="92">
        <v>0</v>
      </c>
      <c r="E52" s="92">
        <v>0</v>
      </c>
      <c r="F52" s="92">
        <v>0</v>
      </c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87">
        <f t="shared" si="22"/>
        <v>0</v>
      </c>
      <c r="AJ52" s="541"/>
    </row>
    <row r="53" spans="1:36" ht="21" thickBot="1">
      <c r="A53" s="530"/>
      <c r="B53" s="547"/>
      <c r="C53" s="96" t="s">
        <v>91</v>
      </c>
      <c r="D53" s="97">
        <f>(D51+D52)/D50</f>
        <v>0.05</v>
      </c>
      <c r="E53" s="97">
        <f>(E51+E52)/E50</f>
        <v>2.5000000000000001E-2</v>
      </c>
      <c r="F53" s="97">
        <f t="shared" ref="F53:AI53" si="23">(F51+F52)/F50</f>
        <v>0</v>
      </c>
      <c r="G53" s="97" t="e">
        <f t="shared" si="23"/>
        <v>#DIV/0!</v>
      </c>
      <c r="H53" s="97" t="e">
        <f t="shared" si="23"/>
        <v>#DIV/0!</v>
      </c>
      <c r="I53" s="97" t="e">
        <f t="shared" si="23"/>
        <v>#DIV/0!</v>
      </c>
      <c r="J53" s="97" t="e">
        <f t="shared" si="23"/>
        <v>#DIV/0!</v>
      </c>
      <c r="K53" s="97" t="e">
        <f t="shared" si="23"/>
        <v>#DIV/0!</v>
      </c>
      <c r="L53" s="97" t="e">
        <f t="shared" si="23"/>
        <v>#DIV/0!</v>
      </c>
      <c r="M53" s="97" t="e">
        <f t="shared" si="23"/>
        <v>#DIV/0!</v>
      </c>
      <c r="N53" s="97" t="e">
        <f t="shared" si="23"/>
        <v>#DIV/0!</v>
      </c>
      <c r="O53" s="97" t="e">
        <f t="shared" si="23"/>
        <v>#DIV/0!</v>
      </c>
      <c r="P53" s="97" t="e">
        <f t="shared" si="23"/>
        <v>#DIV/0!</v>
      </c>
      <c r="Q53" s="97" t="e">
        <f t="shared" si="23"/>
        <v>#DIV/0!</v>
      </c>
      <c r="R53" s="97" t="e">
        <f t="shared" si="23"/>
        <v>#DIV/0!</v>
      </c>
      <c r="S53" s="97" t="e">
        <f t="shared" si="23"/>
        <v>#DIV/0!</v>
      </c>
      <c r="T53" s="97" t="e">
        <f t="shared" si="23"/>
        <v>#DIV/0!</v>
      </c>
      <c r="U53" s="97" t="e">
        <f t="shared" si="23"/>
        <v>#DIV/0!</v>
      </c>
      <c r="V53" s="97" t="e">
        <f t="shared" si="23"/>
        <v>#DIV/0!</v>
      </c>
      <c r="W53" s="97" t="e">
        <f t="shared" si="23"/>
        <v>#DIV/0!</v>
      </c>
      <c r="X53" s="97" t="e">
        <f t="shared" si="23"/>
        <v>#DIV/0!</v>
      </c>
      <c r="Y53" s="97" t="e">
        <f t="shared" si="23"/>
        <v>#DIV/0!</v>
      </c>
      <c r="Z53" s="97" t="e">
        <f t="shared" si="23"/>
        <v>#DIV/0!</v>
      </c>
      <c r="AA53" s="97" t="e">
        <f t="shared" si="23"/>
        <v>#DIV/0!</v>
      </c>
      <c r="AB53" s="97" t="e">
        <f t="shared" si="23"/>
        <v>#DIV/0!</v>
      </c>
      <c r="AC53" s="97" t="e">
        <f t="shared" si="23"/>
        <v>#DIV/0!</v>
      </c>
      <c r="AD53" s="97" t="e">
        <f t="shared" si="23"/>
        <v>#DIV/0!</v>
      </c>
      <c r="AE53" s="97" t="e">
        <f t="shared" si="23"/>
        <v>#DIV/0!</v>
      </c>
      <c r="AF53" s="97" t="e">
        <f t="shared" si="23"/>
        <v>#DIV/0!</v>
      </c>
      <c r="AG53" s="97" t="e">
        <f t="shared" si="23"/>
        <v>#DIV/0!</v>
      </c>
      <c r="AH53" s="97" t="e">
        <f t="shared" si="23"/>
        <v>#DIV/0!</v>
      </c>
      <c r="AI53" s="97">
        <f t="shared" si="23"/>
        <v>2.5000000000000001E-2</v>
      </c>
      <c r="AJ53" s="542"/>
    </row>
    <row r="54" spans="1:36" ht="20.399999999999999">
      <c r="A54" s="528" t="s">
        <v>13</v>
      </c>
      <c r="B54" s="548" t="s">
        <v>61</v>
      </c>
      <c r="C54" s="86" t="s">
        <v>42</v>
      </c>
      <c r="D54" s="142">
        <v>50</v>
      </c>
      <c r="E54" s="142">
        <v>50</v>
      </c>
      <c r="F54" s="142">
        <v>50</v>
      </c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93">
        <f>SUM(D54:AH54)</f>
        <v>150</v>
      </c>
      <c r="AJ54" s="541">
        <f>AI57</f>
        <v>0.18666666666666668</v>
      </c>
    </row>
    <row r="55" spans="1:36" ht="20.399999999999999">
      <c r="A55" s="529"/>
      <c r="B55" s="546"/>
      <c r="C55" s="91" t="s">
        <v>89</v>
      </c>
      <c r="D55" s="92">
        <v>4</v>
      </c>
      <c r="E55" s="92">
        <v>17</v>
      </c>
      <c r="F55" s="92">
        <v>7</v>
      </c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161">
        <f t="shared" ref="AI55:AI56" si="24">SUM(D55:AH55)</f>
        <v>28</v>
      </c>
      <c r="AJ55" s="541"/>
    </row>
    <row r="56" spans="1:36" ht="20.399999999999999">
      <c r="A56" s="529"/>
      <c r="B56" s="546"/>
      <c r="C56" s="94" t="s">
        <v>90</v>
      </c>
      <c r="D56" s="92">
        <v>0</v>
      </c>
      <c r="E56" s="92">
        <v>0</v>
      </c>
      <c r="F56" s="92">
        <v>0</v>
      </c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87">
        <f t="shared" si="24"/>
        <v>0</v>
      </c>
      <c r="AJ56" s="541"/>
    </row>
    <row r="57" spans="1:36" ht="21" thickBot="1">
      <c r="A57" s="530"/>
      <c r="B57" s="547"/>
      <c r="C57" s="96" t="s">
        <v>91</v>
      </c>
      <c r="D57" s="97">
        <f>(D55+D56)/D54</f>
        <v>0.08</v>
      </c>
      <c r="E57" s="97">
        <f>(E55+E56)/E54</f>
        <v>0.34</v>
      </c>
      <c r="F57" s="97">
        <f t="shared" ref="F57:AI57" si="25">(F55+F56)/F54</f>
        <v>0.14000000000000001</v>
      </c>
      <c r="G57" s="97" t="e">
        <f t="shared" si="25"/>
        <v>#DIV/0!</v>
      </c>
      <c r="H57" s="97" t="e">
        <f t="shared" si="25"/>
        <v>#DIV/0!</v>
      </c>
      <c r="I57" s="97" t="e">
        <f t="shared" si="25"/>
        <v>#DIV/0!</v>
      </c>
      <c r="J57" s="97" t="e">
        <f t="shared" si="25"/>
        <v>#DIV/0!</v>
      </c>
      <c r="K57" s="97" t="e">
        <f t="shared" si="25"/>
        <v>#DIV/0!</v>
      </c>
      <c r="L57" s="97" t="e">
        <f t="shared" si="25"/>
        <v>#DIV/0!</v>
      </c>
      <c r="M57" s="97" t="e">
        <f t="shared" si="25"/>
        <v>#DIV/0!</v>
      </c>
      <c r="N57" s="97" t="e">
        <f t="shared" si="25"/>
        <v>#DIV/0!</v>
      </c>
      <c r="O57" s="97" t="e">
        <f t="shared" si="25"/>
        <v>#DIV/0!</v>
      </c>
      <c r="P57" s="97" t="e">
        <f t="shared" si="25"/>
        <v>#DIV/0!</v>
      </c>
      <c r="Q57" s="97" t="e">
        <f t="shared" si="25"/>
        <v>#DIV/0!</v>
      </c>
      <c r="R57" s="97" t="e">
        <f t="shared" si="25"/>
        <v>#DIV/0!</v>
      </c>
      <c r="S57" s="97" t="e">
        <f t="shared" si="25"/>
        <v>#DIV/0!</v>
      </c>
      <c r="T57" s="97" t="e">
        <f t="shared" si="25"/>
        <v>#DIV/0!</v>
      </c>
      <c r="U57" s="97" t="e">
        <f t="shared" si="25"/>
        <v>#DIV/0!</v>
      </c>
      <c r="V57" s="97" t="e">
        <f t="shared" si="25"/>
        <v>#DIV/0!</v>
      </c>
      <c r="W57" s="97" t="e">
        <f t="shared" si="25"/>
        <v>#DIV/0!</v>
      </c>
      <c r="X57" s="97" t="e">
        <f t="shared" si="25"/>
        <v>#DIV/0!</v>
      </c>
      <c r="Y57" s="97" t="e">
        <f t="shared" si="25"/>
        <v>#DIV/0!</v>
      </c>
      <c r="Z57" s="97" t="e">
        <f t="shared" si="25"/>
        <v>#DIV/0!</v>
      </c>
      <c r="AA57" s="97" t="e">
        <f t="shared" si="25"/>
        <v>#DIV/0!</v>
      </c>
      <c r="AB57" s="97" t="e">
        <f t="shared" si="25"/>
        <v>#DIV/0!</v>
      </c>
      <c r="AC57" s="97" t="e">
        <f t="shared" si="25"/>
        <v>#DIV/0!</v>
      </c>
      <c r="AD57" s="97" t="e">
        <f t="shared" si="25"/>
        <v>#DIV/0!</v>
      </c>
      <c r="AE57" s="97" t="e">
        <f t="shared" si="25"/>
        <v>#DIV/0!</v>
      </c>
      <c r="AF57" s="97" t="e">
        <f t="shared" si="25"/>
        <v>#DIV/0!</v>
      </c>
      <c r="AG57" s="97" t="e">
        <f t="shared" si="25"/>
        <v>#DIV/0!</v>
      </c>
      <c r="AH57" s="97" t="e">
        <f t="shared" si="25"/>
        <v>#DIV/0!</v>
      </c>
      <c r="AI57" s="97">
        <f t="shared" si="25"/>
        <v>0.18666666666666668</v>
      </c>
      <c r="AJ57" s="542"/>
    </row>
    <row r="58" spans="1:36" ht="20.399999999999999">
      <c r="A58" s="528" t="s">
        <v>14</v>
      </c>
      <c r="B58" s="548" t="s">
        <v>62</v>
      </c>
      <c r="C58" s="86" t="s">
        <v>42</v>
      </c>
      <c r="D58" s="142">
        <v>160</v>
      </c>
      <c r="E58" s="142">
        <v>160</v>
      </c>
      <c r="F58" s="142">
        <v>180</v>
      </c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93">
        <f>SUM(D58:AH58)</f>
        <v>500</v>
      </c>
      <c r="AJ58" s="541">
        <f>AI61</f>
        <v>4.8000000000000001E-2</v>
      </c>
    </row>
    <row r="59" spans="1:36" ht="20.399999999999999">
      <c r="A59" s="529"/>
      <c r="B59" s="546"/>
      <c r="C59" s="91" t="s">
        <v>89</v>
      </c>
      <c r="D59" s="92">
        <v>4</v>
      </c>
      <c r="E59" s="92">
        <v>18</v>
      </c>
      <c r="F59" s="92">
        <v>2</v>
      </c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161">
        <f t="shared" ref="AI59:AI60" si="26">SUM(D59:AH59)</f>
        <v>24</v>
      </c>
      <c r="AJ59" s="541"/>
    </row>
    <row r="60" spans="1:36" ht="20.399999999999999">
      <c r="A60" s="529"/>
      <c r="B60" s="546"/>
      <c r="C60" s="94" t="s">
        <v>90</v>
      </c>
      <c r="D60" s="92">
        <v>0</v>
      </c>
      <c r="E60" s="92">
        <v>0</v>
      </c>
      <c r="F60" s="92">
        <v>0</v>
      </c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87">
        <f t="shared" si="26"/>
        <v>0</v>
      </c>
      <c r="AJ60" s="541"/>
    </row>
    <row r="61" spans="1:36" ht="21" thickBot="1">
      <c r="A61" s="530"/>
      <c r="B61" s="547"/>
      <c r="C61" s="96" t="s">
        <v>91</v>
      </c>
      <c r="D61" s="97">
        <f>(D59+D60)/D58</f>
        <v>2.5000000000000001E-2</v>
      </c>
      <c r="E61" s="97">
        <f>(E59+E60)/E58</f>
        <v>0.1125</v>
      </c>
      <c r="F61" s="97">
        <f t="shared" ref="F61:AI61" si="27">(F59+F60)/F58</f>
        <v>1.1111111111111112E-2</v>
      </c>
      <c r="G61" s="97" t="e">
        <f t="shared" si="27"/>
        <v>#DIV/0!</v>
      </c>
      <c r="H61" s="97" t="e">
        <f t="shared" si="27"/>
        <v>#DIV/0!</v>
      </c>
      <c r="I61" s="97" t="e">
        <f t="shared" si="27"/>
        <v>#DIV/0!</v>
      </c>
      <c r="J61" s="97" t="e">
        <f t="shared" si="27"/>
        <v>#DIV/0!</v>
      </c>
      <c r="K61" s="97" t="e">
        <f t="shared" si="27"/>
        <v>#DIV/0!</v>
      </c>
      <c r="L61" s="97" t="e">
        <f t="shared" si="27"/>
        <v>#DIV/0!</v>
      </c>
      <c r="M61" s="97" t="e">
        <f t="shared" si="27"/>
        <v>#DIV/0!</v>
      </c>
      <c r="N61" s="97" t="e">
        <f t="shared" si="27"/>
        <v>#DIV/0!</v>
      </c>
      <c r="O61" s="97" t="e">
        <f t="shared" si="27"/>
        <v>#DIV/0!</v>
      </c>
      <c r="P61" s="97" t="e">
        <f t="shared" si="27"/>
        <v>#DIV/0!</v>
      </c>
      <c r="Q61" s="97" t="e">
        <f t="shared" si="27"/>
        <v>#DIV/0!</v>
      </c>
      <c r="R61" s="97" t="e">
        <f t="shared" si="27"/>
        <v>#DIV/0!</v>
      </c>
      <c r="S61" s="97" t="e">
        <f t="shared" si="27"/>
        <v>#DIV/0!</v>
      </c>
      <c r="T61" s="97" t="e">
        <f t="shared" si="27"/>
        <v>#DIV/0!</v>
      </c>
      <c r="U61" s="97" t="e">
        <f t="shared" si="27"/>
        <v>#DIV/0!</v>
      </c>
      <c r="V61" s="97" t="e">
        <f t="shared" si="27"/>
        <v>#DIV/0!</v>
      </c>
      <c r="W61" s="97" t="e">
        <f t="shared" si="27"/>
        <v>#DIV/0!</v>
      </c>
      <c r="X61" s="97" t="e">
        <f t="shared" si="27"/>
        <v>#DIV/0!</v>
      </c>
      <c r="Y61" s="97" t="e">
        <f t="shared" si="27"/>
        <v>#DIV/0!</v>
      </c>
      <c r="Z61" s="97" t="e">
        <f t="shared" si="27"/>
        <v>#DIV/0!</v>
      </c>
      <c r="AA61" s="97" t="e">
        <f t="shared" si="27"/>
        <v>#DIV/0!</v>
      </c>
      <c r="AB61" s="97" t="e">
        <f t="shared" si="27"/>
        <v>#DIV/0!</v>
      </c>
      <c r="AC61" s="97" t="e">
        <f t="shared" si="27"/>
        <v>#DIV/0!</v>
      </c>
      <c r="AD61" s="97" t="e">
        <f t="shared" si="27"/>
        <v>#DIV/0!</v>
      </c>
      <c r="AE61" s="97" t="e">
        <f t="shared" si="27"/>
        <v>#DIV/0!</v>
      </c>
      <c r="AF61" s="97" t="e">
        <f t="shared" si="27"/>
        <v>#DIV/0!</v>
      </c>
      <c r="AG61" s="97" t="e">
        <f t="shared" si="27"/>
        <v>#DIV/0!</v>
      </c>
      <c r="AH61" s="97" t="e">
        <f t="shared" si="27"/>
        <v>#DIV/0!</v>
      </c>
      <c r="AI61" s="97">
        <f t="shared" si="27"/>
        <v>4.8000000000000001E-2</v>
      </c>
      <c r="AJ61" s="542"/>
    </row>
    <row r="62" spans="1:36" ht="20.399999999999999">
      <c r="A62" s="528" t="s">
        <v>15</v>
      </c>
      <c r="B62" s="548" t="s">
        <v>63</v>
      </c>
      <c r="C62" s="99" t="s">
        <v>42</v>
      </c>
      <c r="D62" s="142">
        <v>80</v>
      </c>
      <c r="E62" s="142">
        <v>100</v>
      </c>
      <c r="F62" s="142">
        <v>120</v>
      </c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93">
        <f>SUM(D62:AH62)</f>
        <v>300</v>
      </c>
      <c r="AJ62" s="541">
        <f>AI65</f>
        <v>0.06</v>
      </c>
    </row>
    <row r="63" spans="1:36" ht="20.399999999999999">
      <c r="A63" s="529"/>
      <c r="B63" s="546"/>
      <c r="C63" s="100" t="s">
        <v>89</v>
      </c>
      <c r="D63" s="92">
        <v>4</v>
      </c>
      <c r="E63" s="92">
        <v>11</v>
      </c>
      <c r="F63" s="92">
        <v>3</v>
      </c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161">
        <f t="shared" ref="AI63:AI64" si="28">SUM(D63:AH63)</f>
        <v>18</v>
      </c>
      <c r="AJ63" s="541"/>
    </row>
    <row r="64" spans="1:36" ht="20.399999999999999">
      <c r="A64" s="529"/>
      <c r="B64" s="546"/>
      <c r="C64" s="94" t="s">
        <v>90</v>
      </c>
      <c r="D64" s="92">
        <v>0</v>
      </c>
      <c r="E64" s="92">
        <v>0</v>
      </c>
      <c r="F64" s="92">
        <v>0</v>
      </c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87">
        <f t="shared" si="28"/>
        <v>0</v>
      </c>
      <c r="AJ64" s="541"/>
    </row>
    <row r="65" spans="1:36" ht="21" thickBot="1">
      <c r="A65" s="530"/>
      <c r="B65" s="547"/>
      <c r="C65" s="154" t="s">
        <v>91</v>
      </c>
      <c r="D65" s="97">
        <f>(D63+D64)/D62</f>
        <v>0.05</v>
      </c>
      <c r="E65" s="97">
        <f>(E63+E64)/E62</f>
        <v>0.11</v>
      </c>
      <c r="F65" s="97">
        <f t="shared" ref="F65:AI65" si="29">(F63+F64)/F62</f>
        <v>2.5000000000000001E-2</v>
      </c>
      <c r="G65" s="97" t="e">
        <f t="shared" si="29"/>
        <v>#DIV/0!</v>
      </c>
      <c r="H65" s="97" t="e">
        <f t="shared" si="29"/>
        <v>#DIV/0!</v>
      </c>
      <c r="I65" s="97" t="e">
        <f t="shared" si="29"/>
        <v>#DIV/0!</v>
      </c>
      <c r="J65" s="97" t="e">
        <f t="shared" si="29"/>
        <v>#DIV/0!</v>
      </c>
      <c r="K65" s="97" t="e">
        <f t="shared" si="29"/>
        <v>#DIV/0!</v>
      </c>
      <c r="L65" s="97" t="e">
        <f t="shared" si="29"/>
        <v>#DIV/0!</v>
      </c>
      <c r="M65" s="97" t="e">
        <f t="shared" si="29"/>
        <v>#DIV/0!</v>
      </c>
      <c r="N65" s="97" t="e">
        <f t="shared" si="29"/>
        <v>#DIV/0!</v>
      </c>
      <c r="O65" s="97" t="e">
        <f t="shared" si="29"/>
        <v>#DIV/0!</v>
      </c>
      <c r="P65" s="97" t="e">
        <f t="shared" si="29"/>
        <v>#DIV/0!</v>
      </c>
      <c r="Q65" s="97" t="e">
        <f t="shared" si="29"/>
        <v>#DIV/0!</v>
      </c>
      <c r="R65" s="97" t="e">
        <f t="shared" si="29"/>
        <v>#DIV/0!</v>
      </c>
      <c r="S65" s="97" t="e">
        <f t="shared" si="29"/>
        <v>#DIV/0!</v>
      </c>
      <c r="T65" s="97" t="e">
        <f t="shared" si="29"/>
        <v>#DIV/0!</v>
      </c>
      <c r="U65" s="97" t="e">
        <f t="shared" si="29"/>
        <v>#DIV/0!</v>
      </c>
      <c r="V65" s="97" t="e">
        <f t="shared" si="29"/>
        <v>#DIV/0!</v>
      </c>
      <c r="W65" s="97" t="e">
        <f t="shared" si="29"/>
        <v>#DIV/0!</v>
      </c>
      <c r="X65" s="97" t="e">
        <f t="shared" si="29"/>
        <v>#DIV/0!</v>
      </c>
      <c r="Y65" s="97" t="e">
        <f t="shared" si="29"/>
        <v>#DIV/0!</v>
      </c>
      <c r="Z65" s="97" t="e">
        <f t="shared" si="29"/>
        <v>#DIV/0!</v>
      </c>
      <c r="AA65" s="97" t="e">
        <f t="shared" si="29"/>
        <v>#DIV/0!</v>
      </c>
      <c r="AB65" s="97" t="e">
        <f t="shared" si="29"/>
        <v>#DIV/0!</v>
      </c>
      <c r="AC65" s="97" t="e">
        <f t="shared" si="29"/>
        <v>#DIV/0!</v>
      </c>
      <c r="AD65" s="97" t="e">
        <f t="shared" si="29"/>
        <v>#DIV/0!</v>
      </c>
      <c r="AE65" s="97" t="e">
        <f t="shared" si="29"/>
        <v>#DIV/0!</v>
      </c>
      <c r="AF65" s="97" t="e">
        <f t="shared" si="29"/>
        <v>#DIV/0!</v>
      </c>
      <c r="AG65" s="97" t="e">
        <f t="shared" si="29"/>
        <v>#DIV/0!</v>
      </c>
      <c r="AH65" s="97" t="e">
        <f t="shared" si="29"/>
        <v>#DIV/0!</v>
      </c>
      <c r="AI65" s="97">
        <f t="shared" si="29"/>
        <v>0.06</v>
      </c>
      <c r="AJ65" s="542"/>
    </row>
    <row r="66" spans="1:36" ht="20.399999999999999">
      <c r="A66" s="517" t="s">
        <v>16</v>
      </c>
      <c r="B66" s="552" t="s">
        <v>36</v>
      </c>
      <c r="C66" s="143" t="s">
        <v>42</v>
      </c>
      <c r="D66" s="144">
        <v>0</v>
      </c>
      <c r="E66" s="144">
        <v>0</v>
      </c>
      <c r="F66" s="144">
        <v>0</v>
      </c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5">
        <f>SUM(D66:AH66)</f>
        <v>0</v>
      </c>
      <c r="AJ66" s="539" t="e">
        <f>AI69</f>
        <v>#DIV/0!</v>
      </c>
    </row>
    <row r="67" spans="1:36" ht="20.399999999999999">
      <c r="A67" s="518"/>
      <c r="B67" s="553"/>
      <c r="C67" s="146" t="s">
        <v>89</v>
      </c>
      <c r="D67" s="147">
        <v>0</v>
      </c>
      <c r="E67" s="147">
        <v>0</v>
      </c>
      <c r="F67" s="147">
        <v>0</v>
      </c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62">
        <f t="shared" ref="AI67:AI68" si="30">SUM(D67:AH67)</f>
        <v>0</v>
      </c>
      <c r="AJ67" s="539"/>
    </row>
    <row r="68" spans="1:36" ht="20.399999999999999">
      <c r="A68" s="518"/>
      <c r="B68" s="553"/>
      <c r="C68" s="148" t="s">
        <v>90</v>
      </c>
      <c r="D68" s="147">
        <v>0</v>
      </c>
      <c r="E68" s="147">
        <v>0</v>
      </c>
      <c r="F68" s="147">
        <v>0</v>
      </c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4">
        <f t="shared" si="30"/>
        <v>0</v>
      </c>
      <c r="AJ68" s="539"/>
    </row>
    <row r="69" spans="1:36" ht="21" thickBot="1">
      <c r="A69" s="519"/>
      <c r="B69" s="554"/>
      <c r="C69" s="149" t="s">
        <v>91</v>
      </c>
      <c r="D69" s="150" t="e">
        <f>(D67+D68)/D66</f>
        <v>#DIV/0!</v>
      </c>
      <c r="E69" s="150" t="e">
        <f>(E67+E68)/E66</f>
        <v>#DIV/0!</v>
      </c>
      <c r="F69" s="150" t="e">
        <f t="shared" ref="F69:AI69" si="31">(F67+F68)/F66</f>
        <v>#DIV/0!</v>
      </c>
      <c r="G69" s="150" t="e">
        <f t="shared" si="31"/>
        <v>#DIV/0!</v>
      </c>
      <c r="H69" s="150" t="e">
        <f t="shared" si="31"/>
        <v>#DIV/0!</v>
      </c>
      <c r="I69" s="150" t="e">
        <f t="shared" si="31"/>
        <v>#DIV/0!</v>
      </c>
      <c r="J69" s="150" t="e">
        <f t="shared" si="31"/>
        <v>#DIV/0!</v>
      </c>
      <c r="K69" s="150" t="e">
        <f t="shared" si="31"/>
        <v>#DIV/0!</v>
      </c>
      <c r="L69" s="150" t="e">
        <f t="shared" si="31"/>
        <v>#DIV/0!</v>
      </c>
      <c r="M69" s="150" t="e">
        <f t="shared" si="31"/>
        <v>#DIV/0!</v>
      </c>
      <c r="N69" s="150" t="e">
        <f t="shared" si="31"/>
        <v>#DIV/0!</v>
      </c>
      <c r="O69" s="150" t="e">
        <f t="shared" si="31"/>
        <v>#DIV/0!</v>
      </c>
      <c r="P69" s="150" t="e">
        <f t="shared" si="31"/>
        <v>#DIV/0!</v>
      </c>
      <c r="Q69" s="150" t="e">
        <f t="shared" si="31"/>
        <v>#DIV/0!</v>
      </c>
      <c r="R69" s="150" t="e">
        <f t="shared" si="31"/>
        <v>#DIV/0!</v>
      </c>
      <c r="S69" s="150" t="e">
        <f t="shared" si="31"/>
        <v>#DIV/0!</v>
      </c>
      <c r="T69" s="150" t="e">
        <f t="shared" si="31"/>
        <v>#DIV/0!</v>
      </c>
      <c r="U69" s="150" t="e">
        <f t="shared" si="31"/>
        <v>#DIV/0!</v>
      </c>
      <c r="V69" s="150" t="e">
        <f t="shared" si="31"/>
        <v>#DIV/0!</v>
      </c>
      <c r="W69" s="150" t="e">
        <f t="shared" si="31"/>
        <v>#DIV/0!</v>
      </c>
      <c r="X69" s="150" t="e">
        <f t="shared" si="31"/>
        <v>#DIV/0!</v>
      </c>
      <c r="Y69" s="150" t="e">
        <f t="shared" si="31"/>
        <v>#DIV/0!</v>
      </c>
      <c r="Z69" s="150" t="e">
        <f t="shared" si="31"/>
        <v>#DIV/0!</v>
      </c>
      <c r="AA69" s="150" t="e">
        <f t="shared" si="31"/>
        <v>#DIV/0!</v>
      </c>
      <c r="AB69" s="150" t="e">
        <f t="shared" si="31"/>
        <v>#DIV/0!</v>
      </c>
      <c r="AC69" s="150" t="e">
        <f t="shared" si="31"/>
        <v>#DIV/0!</v>
      </c>
      <c r="AD69" s="150" t="e">
        <f t="shared" si="31"/>
        <v>#DIV/0!</v>
      </c>
      <c r="AE69" s="150" t="e">
        <f t="shared" si="31"/>
        <v>#DIV/0!</v>
      </c>
      <c r="AF69" s="150" t="e">
        <f t="shared" si="31"/>
        <v>#DIV/0!</v>
      </c>
      <c r="AG69" s="150" t="e">
        <f t="shared" si="31"/>
        <v>#DIV/0!</v>
      </c>
      <c r="AH69" s="150" t="e">
        <f t="shared" si="31"/>
        <v>#DIV/0!</v>
      </c>
      <c r="AI69" s="150" t="e">
        <f t="shared" si="31"/>
        <v>#DIV/0!</v>
      </c>
      <c r="AJ69" s="540"/>
    </row>
    <row r="70" spans="1:36" ht="20.399999999999999">
      <c r="A70" s="528" t="s">
        <v>17</v>
      </c>
      <c r="B70" s="549" t="s">
        <v>37</v>
      </c>
      <c r="C70" s="157" t="s">
        <v>42</v>
      </c>
      <c r="D70" s="142">
        <v>30</v>
      </c>
      <c r="E70" s="142">
        <v>40</v>
      </c>
      <c r="F70" s="142">
        <v>20</v>
      </c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93">
        <f>SUM(D70:AH70)</f>
        <v>90</v>
      </c>
      <c r="AJ70" s="541">
        <f>AI73</f>
        <v>0.25555555555555554</v>
      </c>
    </row>
    <row r="71" spans="1:36" ht="20.399999999999999">
      <c r="A71" s="529"/>
      <c r="B71" s="550"/>
      <c r="C71" s="159" t="s">
        <v>89</v>
      </c>
      <c r="D71" s="92">
        <v>1</v>
      </c>
      <c r="E71" s="92">
        <v>10</v>
      </c>
      <c r="F71" s="92">
        <v>12</v>
      </c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161">
        <f t="shared" ref="AI71:AI72" si="32">SUM(D71:AH71)</f>
        <v>23</v>
      </c>
      <c r="AJ71" s="541"/>
    </row>
    <row r="72" spans="1:36" ht="20.399999999999999">
      <c r="A72" s="529"/>
      <c r="B72" s="550"/>
      <c r="C72" s="160" t="s">
        <v>90</v>
      </c>
      <c r="D72" s="92">
        <v>0</v>
      </c>
      <c r="E72" s="92">
        <v>0</v>
      </c>
      <c r="F72" s="92">
        <v>0</v>
      </c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87">
        <f t="shared" si="32"/>
        <v>0</v>
      </c>
      <c r="AJ72" s="541"/>
    </row>
    <row r="73" spans="1:36" ht="21" thickBot="1">
      <c r="A73" s="530"/>
      <c r="B73" s="551"/>
      <c r="C73" s="154" t="s">
        <v>91</v>
      </c>
      <c r="D73" s="97">
        <f>(D71+D72)/D70</f>
        <v>3.3333333333333333E-2</v>
      </c>
      <c r="E73" s="97">
        <f>(E71+E72)/E70</f>
        <v>0.25</v>
      </c>
      <c r="F73" s="97">
        <f t="shared" ref="F73:AI73" si="33">(F71+F72)/F70</f>
        <v>0.6</v>
      </c>
      <c r="G73" s="97" t="e">
        <f t="shared" si="33"/>
        <v>#DIV/0!</v>
      </c>
      <c r="H73" s="97" t="e">
        <f t="shared" si="33"/>
        <v>#DIV/0!</v>
      </c>
      <c r="I73" s="97" t="e">
        <f t="shared" si="33"/>
        <v>#DIV/0!</v>
      </c>
      <c r="J73" s="97" t="e">
        <f t="shared" si="33"/>
        <v>#DIV/0!</v>
      </c>
      <c r="K73" s="97" t="e">
        <f t="shared" si="33"/>
        <v>#DIV/0!</v>
      </c>
      <c r="L73" s="97" t="e">
        <f t="shared" si="33"/>
        <v>#DIV/0!</v>
      </c>
      <c r="M73" s="97" t="e">
        <f t="shared" si="33"/>
        <v>#DIV/0!</v>
      </c>
      <c r="N73" s="97" t="e">
        <f t="shared" si="33"/>
        <v>#DIV/0!</v>
      </c>
      <c r="O73" s="97" t="e">
        <f t="shared" si="33"/>
        <v>#DIV/0!</v>
      </c>
      <c r="P73" s="97" t="e">
        <f t="shared" si="33"/>
        <v>#DIV/0!</v>
      </c>
      <c r="Q73" s="97" t="e">
        <f t="shared" si="33"/>
        <v>#DIV/0!</v>
      </c>
      <c r="R73" s="97" t="e">
        <f t="shared" si="33"/>
        <v>#DIV/0!</v>
      </c>
      <c r="S73" s="97" t="e">
        <f t="shared" si="33"/>
        <v>#DIV/0!</v>
      </c>
      <c r="T73" s="97" t="e">
        <f t="shared" si="33"/>
        <v>#DIV/0!</v>
      </c>
      <c r="U73" s="97" t="e">
        <f t="shared" si="33"/>
        <v>#DIV/0!</v>
      </c>
      <c r="V73" s="97" t="e">
        <f t="shared" si="33"/>
        <v>#DIV/0!</v>
      </c>
      <c r="W73" s="97" t="e">
        <f t="shared" si="33"/>
        <v>#DIV/0!</v>
      </c>
      <c r="X73" s="97" t="e">
        <f t="shared" si="33"/>
        <v>#DIV/0!</v>
      </c>
      <c r="Y73" s="97" t="e">
        <f t="shared" si="33"/>
        <v>#DIV/0!</v>
      </c>
      <c r="Z73" s="97" t="e">
        <f t="shared" si="33"/>
        <v>#DIV/0!</v>
      </c>
      <c r="AA73" s="97" t="e">
        <f t="shared" si="33"/>
        <v>#DIV/0!</v>
      </c>
      <c r="AB73" s="97" t="e">
        <f t="shared" si="33"/>
        <v>#DIV/0!</v>
      </c>
      <c r="AC73" s="97" t="e">
        <f t="shared" si="33"/>
        <v>#DIV/0!</v>
      </c>
      <c r="AD73" s="97" t="e">
        <f t="shared" si="33"/>
        <v>#DIV/0!</v>
      </c>
      <c r="AE73" s="97" t="e">
        <f t="shared" si="33"/>
        <v>#DIV/0!</v>
      </c>
      <c r="AF73" s="97" t="e">
        <f t="shared" si="33"/>
        <v>#DIV/0!</v>
      </c>
      <c r="AG73" s="97" t="e">
        <f t="shared" si="33"/>
        <v>#DIV/0!</v>
      </c>
      <c r="AH73" s="97" t="e">
        <f t="shared" si="33"/>
        <v>#DIV/0!</v>
      </c>
      <c r="AI73" s="97">
        <f t="shared" si="33"/>
        <v>0.25555555555555554</v>
      </c>
      <c r="AJ73" s="542"/>
    </row>
    <row r="74" spans="1:36" ht="20.399999999999999">
      <c r="A74" s="528" t="s">
        <v>18</v>
      </c>
      <c r="B74" s="548" t="s">
        <v>48</v>
      </c>
      <c r="C74" s="101" t="s">
        <v>42</v>
      </c>
      <c r="D74" s="142">
        <v>35</v>
      </c>
      <c r="E74" s="142">
        <v>35</v>
      </c>
      <c r="F74" s="142">
        <v>35</v>
      </c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93">
        <f>SUM(D74:AH74)</f>
        <v>105</v>
      </c>
      <c r="AJ74" s="541">
        <f>AI77</f>
        <v>0.17142857142857143</v>
      </c>
    </row>
    <row r="75" spans="1:36" ht="20.399999999999999">
      <c r="A75" s="529"/>
      <c r="B75" s="546"/>
      <c r="C75" s="91" t="s">
        <v>89</v>
      </c>
      <c r="D75" s="92">
        <v>4</v>
      </c>
      <c r="E75" s="92">
        <v>5</v>
      </c>
      <c r="F75" s="92">
        <v>9</v>
      </c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161">
        <f t="shared" ref="AI75:AI76" si="34">SUM(D75:AH75)</f>
        <v>18</v>
      </c>
      <c r="AJ75" s="541"/>
    </row>
    <row r="76" spans="1:36" ht="20.399999999999999">
      <c r="A76" s="529"/>
      <c r="B76" s="546"/>
      <c r="C76" s="94" t="s">
        <v>90</v>
      </c>
      <c r="D76" s="92">
        <v>0</v>
      </c>
      <c r="E76" s="92">
        <v>0</v>
      </c>
      <c r="F76" s="92">
        <v>0</v>
      </c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87">
        <f t="shared" si="34"/>
        <v>0</v>
      </c>
      <c r="AJ76" s="541"/>
    </row>
    <row r="77" spans="1:36" ht="21" thickBot="1">
      <c r="A77" s="530"/>
      <c r="B77" s="547"/>
      <c r="C77" s="96" t="s">
        <v>91</v>
      </c>
      <c r="D77" s="97">
        <f>(D75+D76)/D74</f>
        <v>0.11428571428571428</v>
      </c>
      <c r="E77" s="97">
        <f>(E75+E76)/E74</f>
        <v>0.14285714285714285</v>
      </c>
      <c r="F77" s="97">
        <f t="shared" ref="F77:AI77" si="35">(F75+F76)/F74</f>
        <v>0.25714285714285712</v>
      </c>
      <c r="G77" s="97" t="e">
        <f t="shared" si="35"/>
        <v>#DIV/0!</v>
      </c>
      <c r="H77" s="97" t="e">
        <f t="shared" si="35"/>
        <v>#DIV/0!</v>
      </c>
      <c r="I77" s="97" t="e">
        <f t="shared" si="35"/>
        <v>#DIV/0!</v>
      </c>
      <c r="J77" s="97" t="e">
        <f t="shared" si="35"/>
        <v>#DIV/0!</v>
      </c>
      <c r="K77" s="97" t="e">
        <f t="shared" si="35"/>
        <v>#DIV/0!</v>
      </c>
      <c r="L77" s="97" t="e">
        <f t="shared" si="35"/>
        <v>#DIV/0!</v>
      </c>
      <c r="M77" s="97" t="e">
        <f t="shared" si="35"/>
        <v>#DIV/0!</v>
      </c>
      <c r="N77" s="97" t="e">
        <f t="shared" si="35"/>
        <v>#DIV/0!</v>
      </c>
      <c r="O77" s="97" t="e">
        <f t="shared" si="35"/>
        <v>#DIV/0!</v>
      </c>
      <c r="P77" s="97" t="e">
        <f t="shared" si="35"/>
        <v>#DIV/0!</v>
      </c>
      <c r="Q77" s="97" t="e">
        <f t="shared" si="35"/>
        <v>#DIV/0!</v>
      </c>
      <c r="R77" s="97" t="e">
        <f t="shared" si="35"/>
        <v>#DIV/0!</v>
      </c>
      <c r="S77" s="97" t="e">
        <f t="shared" si="35"/>
        <v>#DIV/0!</v>
      </c>
      <c r="T77" s="97" t="e">
        <f t="shared" si="35"/>
        <v>#DIV/0!</v>
      </c>
      <c r="U77" s="97" t="e">
        <f t="shared" si="35"/>
        <v>#DIV/0!</v>
      </c>
      <c r="V77" s="97" t="e">
        <f t="shared" si="35"/>
        <v>#DIV/0!</v>
      </c>
      <c r="W77" s="97" t="e">
        <f t="shared" si="35"/>
        <v>#DIV/0!</v>
      </c>
      <c r="X77" s="97" t="e">
        <f t="shared" si="35"/>
        <v>#DIV/0!</v>
      </c>
      <c r="Y77" s="97" t="e">
        <f t="shared" si="35"/>
        <v>#DIV/0!</v>
      </c>
      <c r="Z77" s="97" t="e">
        <f t="shared" si="35"/>
        <v>#DIV/0!</v>
      </c>
      <c r="AA77" s="97" t="e">
        <f t="shared" si="35"/>
        <v>#DIV/0!</v>
      </c>
      <c r="AB77" s="97" t="e">
        <f t="shared" si="35"/>
        <v>#DIV/0!</v>
      </c>
      <c r="AC77" s="97" t="e">
        <f t="shared" si="35"/>
        <v>#DIV/0!</v>
      </c>
      <c r="AD77" s="97" t="e">
        <f t="shared" si="35"/>
        <v>#DIV/0!</v>
      </c>
      <c r="AE77" s="97" t="e">
        <f t="shared" si="35"/>
        <v>#DIV/0!</v>
      </c>
      <c r="AF77" s="97" t="e">
        <f t="shared" si="35"/>
        <v>#DIV/0!</v>
      </c>
      <c r="AG77" s="97" t="e">
        <f t="shared" si="35"/>
        <v>#DIV/0!</v>
      </c>
      <c r="AH77" s="97" t="e">
        <f t="shared" si="35"/>
        <v>#DIV/0!</v>
      </c>
      <c r="AI77" s="97">
        <f t="shared" si="35"/>
        <v>0.17142857142857143</v>
      </c>
      <c r="AJ77" s="542"/>
    </row>
    <row r="78" spans="1:36" ht="20.399999999999999">
      <c r="A78" s="528" t="s">
        <v>19</v>
      </c>
      <c r="B78" s="548" t="s">
        <v>64</v>
      </c>
      <c r="C78" s="101" t="s">
        <v>42</v>
      </c>
      <c r="D78" s="142">
        <v>30</v>
      </c>
      <c r="E78" s="142">
        <v>35</v>
      </c>
      <c r="F78" s="142">
        <v>35</v>
      </c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93">
        <f>SUM(D78:AH78)</f>
        <v>100</v>
      </c>
      <c r="AJ78" s="541">
        <f>AI81</f>
        <v>0.05</v>
      </c>
    </row>
    <row r="79" spans="1:36" ht="20.399999999999999">
      <c r="A79" s="529"/>
      <c r="B79" s="546"/>
      <c r="C79" s="91" t="s">
        <v>89</v>
      </c>
      <c r="D79" s="92">
        <v>1</v>
      </c>
      <c r="E79" s="92">
        <v>3</v>
      </c>
      <c r="F79" s="92">
        <v>1</v>
      </c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161">
        <f t="shared" ref="AI79:AI80" si="36">SUM(D79:AH79)</f>
        <v>5</v>
      </c>
      <c r="AJ79" s="541"/>
    </row>
    <row r="80" spans="1:36" ht="20.399999999999999">
      <c r="A80" s="529"/>
      <c r="B80" s="546"/>
      <c r="C80" s="94" t="s">
        <v>90</v>
      </c>
      <c r="D80" s="92">
        <v>0</v>
      </c>
      <c r="E80" s="92">
        <v>0</v>
      </c>
      <c r="F80" s="92">
        <v>0</v>
      </c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87">
        <f t="shared" si="36"/>
        <v>0</v>
      </c>
      <c r="AJ80" s="541"/>
    </row>
    <row r="81" spans="1:36" ht="21" thickBot="1">
      <c r="A81" s="530"/>
      <c r="B81" s="547"/>
      <c r="C81" s="96" t="s">
        <v>91</v>
      </c>
      <c r="D81" s="97">
        <f>(D79+D80)/D78</f>
        <v>3.3333333333333333E-2</v>
      </c>
      <c r="E81" s="97">
        <f>(E79+E80)/E78</f>
        <v>8.5714285714285715E-2</v>
      </c>
      <c r="F81" s="97">
        <f t="shared" ref="F81:AI81" si="37">(F79+F80)/F78</f>
        <v>2.8571428571428571E-2</v>
      </c>
      <c r="G81" s="97" t="e">
        <f t="shared" si="37"/>
        <v>#DIV/0!</v>
      </c>
      <c r="H81" s="97" t="e">
        <f t="shared" si="37"/>
        <v>#DIV/0!</v>
      </c>
      <c r="I81" s="97" t="e">
        <f t="shared" si="37"/>
        <v>#DIV/0!</v>
      </c>
      <c r="J81" s="97" t="e">
        <f t="shared" si="37"/>
        <v>#DIV/0!</v>
      </c>
      <c r="K81" s="97" t="e">
        <f t="shared" si="37"/>
        <v>#DIV/0!</v>
      </c>
      <c r="L81" s="97" t="e">
        <f t="shared" si="37"/>
        <v>#DIV/0!</v>
      </c>
      <c r="M81" s="97" t="e">
        <f t="shared" si="37"/>
        <v>#DIV/0!</v>
      </c>
      <c r="N81" s="97" t="e">
        <f t="shared" si="37"/>
        <v>#DIV/0!</v>
      </c>
      <c r="O81" s="97" t="e">
        <f t="shared" si="37"/>
        <v>#DIV/0!</v>
      </c>
      <c r="P81" s="97" t="e">
        <f t="shared" si="37"/>
        <v>#DIV/0!</v>
      </c>
      <c r="Q81" s="97" t="e">
        <f t="shared" si="37"/>
        <v>#DIV/0!</v>
      </c>
      <c r="R81" s="97" t="e">
        <f t="shared" si="37"/>
        <v>#DIV/0!</v>
      </c>
      <c r="S81" s="97" t="e">
        <f t="shared" si="37"/>
        <v>#DIV/0!</v>
      </c>
      <c r="T81" s="97" t="e">
        <f t="shared" si="37"/>
        <v>#DIV/0!</v>
      </c>
      <c r="U81" s="97" t="e">
        <f t="shared" si="37"/>
        <v>#DIV/0!</v>
      </c>
      <c r="V81" s="97" t="e">
        <f t="shared" si="37"/>
        <v>#DIV/0!</v>
      </c>
      <c r="W81" s="97" t="e">
        <f t="shared" si="37"/>
        <v>#DIV/0!</v>
      </c>
      <c r="X81" s="97" t="e">
        <f t="shared" si="37"/>
        <v>#DIV/0!</v>
      </c>
      <c r="Y81" s="97" t="e">
        <f t="shared" si="37"/>
        <v>#DIV/0!</v>
      </c>
      <c r="Z81" s="97" t="e">
        <f t="shared" si="37"/>
        <v>#DIV/0!</v>
      </c>
      <c r="AA81" s="97" t="e">
        <f t="shared" si="37"/>
        <v>#DIV/0!</v>
      </c>
      <c r="AB81" s="97" t="e">
        <f t="shared" si="37"/>
        <v>#DIV/0!</v>
      </c>
      <c r="AC81" s="97" t="e">
        <f t="shared" si="37"/>
        <v>#DIV/0!</v>
      </c>
      <c r="AD81" s="97" t="e">
        <f t="shared" si="37"/>
        <v>#DIV/0!</v>
      </c>
      <c r="AE81" s="97" t="e">
        <f t="shared" si="37"/>
        <v>#DIV/0!</v>
      </c>
      <c r="AF81" s="97" t="e">
        <f t="shared" si="37"/>
        <v>#DIV/0!</v>
      </c>
      <c r="AG81" s="97" t="e">
        <f t="shared" si="37"/>
        <v>#DIV/0!</v>
      </c>
      <c r="AH81" s="97" t="e">
        <f t="shared" si="37"/>
        <v>#DIV/0!</v>
      </c>
      <c r="AI81" s="97">
        <f t="shared" si="37"/>
        <v>0.05</v>
      </c>
      <c r="AJ81" s="542"/>
    </row>
    <row r="82" spans="1:36" ht="20.399999999999999">
      <c r="A82" s="528" t="s">
        <v>20</v>
      </c>
      <c r="B82" s="548" t="s">
        <v>65</v>
      </c>
      <c r="C82" s="101" t="s">
        <v>42</v>
      </c>
      <c r="D82" s="142">
        <v>50</v>
      </c>
      <c r="E82" s="142">
        <v>50</v>
      </c>
      <c r="F82" s="142">
        <v>70</v>
      </c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93">
        <f>SUM(D82:AH82)</f>
        <v>170</v>
      </c>
      <c r="AJ82" s="541">
        <f>AI85</f>
        <v>3.5294117647058823E-2</v>
      </c>
    </row>
    <row r="83" spans="1:36" ht="20.399999999999999">
      <c r="A83" s="529"/>
      <c r="B83" s="546"/>
      <c r="C83" s="91" t="s">
        <v>89</v>
      </c>
      <c r="D83" s="92">
        <v>2</v>
      </c>
      <c r="E83" s="92">
        <v>2</v>
      </c>
      <c r="F83" s="92">
        <v>2</v>
      </c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161">
        <f t="shared" ref="AI83:AI84" si="38">SUM(D83:AH83)</f>
        <v>6</v>
      </c>
      <c r="AJ83" s="541"/>
    </row>
    <row r="84" spans="1:36" ht="20.399999999999999">
      <c r="A84" s="529"/>
      <c r="B84" s="546"/>
      <c r="C84" s="94" t="s">
        <v>90</v>
      </c>
      <c r="D84" s="92">
        <v>0</v>
      </c>
      <c r="E84" s="92">
        <v>0</v>
      </c>
      <c r="F84" s="92">
        <v>0</v>
      </c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87">
        <f t="shared" si="38"/>
        <v>0</v>
      </c>
      <c r="AJ84" s="541"/>
    </row>
    <row r="85" spans="1:36" ht="21" thickBot="1">
      <c r="A85" s="530"/>
      <c r="B85" s="547"/>
      <c r="C85" s="96" t="s">
        <v>91</v>
      </c>
      <c r="D85" s="97">
        <f>(D83+D84)/D82</f>
        <v>0.04</v>
      </c>
      <c r="E85" s="97">
        <f>(E83+E84)/E82</f>
        <v>0.04</v>
      </c>
      <c r="F85" s="97">
        <f t="shared" ref="F85:AI85" si="39">(F83+F84)/F82</f>
        <v>2.8571428571428571E-2</v>
      </c>
      <c r="G85" s="97" t="e">
        <f t="shared" si="39"/>
        <v>#DIV/0!</v>
      </c>
      <c r="H85" s="97" t="e">
        <f t="shared" si="39"/>
        <v>#DIV/0!</v>
      </c>
      <c r="I85" s="97" t="e">
        <f t="shared" si="39"/>
        <v>#DIV/0!</v>
      </c>
      <c r="J85" s="97" t="e">
        <f t="shared" si="39"/>
        <v>#DIV/0!</v>
      </c>
      <c r="K85" s="97" t="e">
        <f t="shared" si="39"/>
        <v>#DIV/0!</v>
      </c>
      <c r="L85" s="97" t="e">
        <f t="shared" si="39"/>
        <v>#DIV/0!</v>
      </c>
      <c r="M85" s="97" t="e">
        <f t="shared" si="39"/>
        <v>#DIV/0!</v>
      </c>
      <c r="N85" s="97" t="e">
        <f t="shared" si="39"/>
        <v>#DIV/0!</v>
      </c>
      <c r="O85" s="97" t="e">
        <f t="shared" si="39"/>
        <v>#DIV/0!</v>
      </c>
      <c r="P85" s="97" t="e">
        <f t="shared" si="39"/>
        <v>#DIV/0!</v>
      </c>
      <c r="Q85" s="97" t="e">
        <f t="shared" si="39"/>
        <v>#DIV/0!</v>
      </c>
      <c r="R85" s="97" t="e">
        <f t="shared" si="39"/>
        <v>#DIV/0!</v>
      </c>
      <c r="S85" s="97" t="e">
        <f t="shared" si="39"/>
        <v>#DIV/0!</v>
      </c>
      <c r="T85" s="97" t="e">
        <f t="shared" si="39"/>
        <v>#DIV/0!</v>
      </c>
      <c r="U85" s="97" t="e">
        <f t="shared" si="39"/>
        <v>#DIV/0!</v>
      </c>
      <c r="V85" s="97" t="e">
        <f t="shared" si="39"/>
        <v>#DIV/0!</v>
      </c>
      <c r="W85" s="97" t="e">
        <f t="shared" si="39"/>
        <v>#DIV/0!</v>
      </c>
      <c r="X85" s="97" t="e">
        <f t="shared" si="39"/>
        <v>#DIV/0!</v>
      </c>
      <c r="Y85" s="97" t="e">
        <f t="shared" si="39"/>
        <v>#DIV/0!</v>
      </c>
      <c r="Z85" s="97" t="e">
        <f t="shared" si="39"/>
        <v>#DIV/0!</v>
      </c>
      <c r="AA85" s="97" t="e">
        <f t="shared" si="39"/>
        <v>#DIV/0!</v>
      </c>
      <c r="AB85" s="97" t="e">
        <f t="shared" si="39"/>
        <v>#DIV/0!</v>
      </c>
      <c r="AC85" s="97" t="e">
        <f t="shared" si="39"/>
        <v>#DIV/0!</v>
      </c>
      <c r="AD85" s="97" t="e">
        <f t="shared" si="39"/>
        <v>#DIV/0!</v>
      </c>
      <c r="AE85" s="97" t="e">
        <f t="shared" si="39"/>
        <v>#DIV/0!</v>
      </c>
      <c r="AF85" s="97" t="e">
        <f t="shared" si="39"/>
        <v>#DIV/0!</v>
      </c>
      <c r="AG85" s="97" t="e">
        <f t="shared" si="39"/>
        <v>#DIV/0!</v>
      </c>
      <c r="AH85" s="97" t="e">
        <f t="shared" si="39"/>
        <v>#DIV/0!</v>
      </c>
      <c r="AI85" s="97">
        <f t="shared" si="39"/>
        <v>3.5294117647058823E-2</v>
      </c>
      <c r="AJ85" s="542"/>
    </row>
    <row r="86" spans="1:36" ht="20.399999999999999" hidden="1">
      <c r="A86" s="528" t="s">
        <v>21</v>
      </c>
      <c r="B86" s="548" t="s">
        <v>66</v>
      </c>
      <c r="C86" s="101" t="s">
        <v>42</v>
      </c>
      <c r="D86" s="142">
        <v>0</v>
      </c>
      <c r="E86" s="142">
        <v>0</v>
      </c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93">
        <f>SUM(D86:AH86)</f>
        <v>0</v>
      </c>
      <c r="AJ86" s="541" t="e">
        <f>AI89</f>
        <v>#DIV/0!</v>
      </c>
    </row>
    <row r="87" spans="1:36" ht="20.399999999999999" hidden="1">
      <c r="A87" s="529"/>
      <c r="B87" s="546"/>
      <c r="C87" s="91" t="s">
        <v>89</v>
      </c>
      <c r="D87" s="92">
        <v>0</v>
      </c>
      <c r="E87" s="92">
        <v>0</v>
      </c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161">
        <f t="shared" ref="AI87:AI88" si="40">SUM(D87:AH87)</f>
        <v>0</v>
      </c>
      <c r="AJ87" s="541"/>
    </row>
    <row r="88" spans="1:36" ht="20.399999999999999" hidden="1">
      <c r="A88" s="529"/>
      <c r="B88" s="546"/>
      <c r="C88" s="94" t="s">
        <v>90</v>
      </c>
      <c r="D88" s="92">
        <v>0</v>
      </c>
      <c r="E88" s="92">
        <v>0</v>
      </c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87">
        <f t="shared" si="40"/>
        <v>0</v>
      </c>
      <c r="AJ88" s="541"/>
    </row>
    <row r="89" spans="1:36" ht="21" hidden="1" thickBot="1">
      <c r="A89" s="530"/>
      <c r="B89" s="547"/>
      <c r="C89" s="96" t="s">
        <v>91</v>
      </c>
      <c r="D89" s="97" t="e">
        <f>(D87+D88)/D86</f>
        <v>#DIV/0!</v>
      </c>
      <c r="E89" s="97" t="e">
        <f>(E87+E88)/E86</f>
        <v>#DIV/0!</v>
      </c>
      <c r="F89" s="97" t="e">
        <f t="shared" ref="F89:AI89" si="41">(F87+F88)/F86</f>
        <v>#DIV/0!</v>
      </c>
      <c r="G89" s="97" t="e">
        <f t="shared" si="41"/>
        <v>#DIV/0!</v>
      </c>
      <c r="H89" s="97" t="e">
        <f t="shared" si="41"/>
        <v>#DIV/0!</v>
      </c>
      <c r="I89" s="97" t="e">
        <f t="shared" si="41"/>
        <v>#DIV/0!</v>
      </c>
      <c r="J89" s="97" t="e">
        <f t="shared" si="41"/>
        <v>#DIV/0!</v>
      </c>
      <c r="K89" s="97" t="e">
        <f t="shared" si="41"/>
        <v>#DIV/0!</v>
      </c>
      <c r="L89" s="97" t="e">
        <f t="shared" si="41"/>
        <v>#DIV/0!</v>
      </c>
      <c r="M89" s="97" t="e">
        <f t="shared" si="41"/>
        <v>#DIV/0!</v>
      </c>
      <c r="N89" s="97" t="e">
        <f t="shared" si="41"/>
        <v>#DIV/0!</v>
      </c>
      <c r="O89" s="97" t="e">
        <f t="shared" si="41"/>
        <v>#DIV/0!</v>
      </c>
      <c r="P89" s="97" t="e">
        <f t="shared" si="41"/>
        <v>#DIV/0!</v>
      </c>
      <c r="Q89" s="97" t="e">
        <f t="shared" si="41"/>
        <v>#DIV/0!</v>
      </c>
      <c r="R89" s="97" t="e">
        <f t="shared" si="41"/>
        <v>#DIV/0!</v>
      </c>
      <c r="S89" s="97" t="e">
        <f t="shared" si="41"/>
        <v>#DIV/0!</v>
      </c>
      <c r="T89" s="97" t="e">
        <f t="shared" si="41"/>
        <v>#DIV/0!</v>
      </c>
      <c r="U89" s="97" t="e">
        <f t="shared" si="41"/>
        <v>#DIV/0!</v>
      </c>
      <c r="V89" s="97" t="e">
        <f t="shared" si="41"/>
        <v>#DIV/0!</v>
      </c>
      <c r="W89" s="97" t="e">
        <f t="shared" si="41"/>
        <v>#DIV/0!</v>
      </c>
      <c r="X89" s="97" t="e">
        <f t="shared" si="41"/>
        <v>#DIV/0!</v>
      </c>
      <c r="Y89" s="97" t="e">
        <f t="shared" si="41"/>
        <v>#DIV/0!</v>
      </c>
      <c r="Z89" s="97" t="e">
        <f t="shared" si="41"/>
        <v>#DIV/0!</v>
      </c>
      <c r="AA89" s="97" t="e">
        <f t="shared" si="41"/>
        <v>#DIV/0!</v>
      </c>
      <c r="AB89" s="97" t="e">
        <f t="shared" si="41"/>
        <v>#DIV/0!</v>
      </c>
      <c r="AC89" s="97" t="e">
        <f t="shared" si="41"/>
        <v>#DIV/0!</v>
      </c>
      <c r="AD89" s="97" t="e">
        <f t="shared" si="41"/>
        <v>#DIV/0!</v>
      </c>
      <c r="AE89" s="97" t="e">
        <f t="shared" si="41"/>
        <v>#DIV/0!</v>
      </c>
      <c r="AF89" s="97" t="e">
        <f t="shared" si="41"/>
        <v>#DIV/0!</v>
      </c>
      <c r="AG89" s="97" t="e">
        <f t="shared" si="41"/>
        <v>#DIV/0!</v>
      </c>
      <c r="AH89" s="97" t="e">
        <f t="shared" si="41"/>
        <v>#DIV/0!</v>
      </c>
      <c r="AI89" s="97" t="e">
        <f t="shared" si="41"/>
        <v>#DIV/0!</v>
      </c>
      <c r="AJ89" s="542"/>
    </row>
    <row r="90" spans="1:36" ht="21" hidden="1" thickTop="1">
      <c r="A90" s="528" t="s">
        <v>101</v>
      </c>
      <c r="B90" s="548" t="s">
        <v>67</v>
      </c>
      <c r="C90" s="101" t="s">
        <v>42</v>
      </c>
      <c r="D90" s="142">
        <v>0</v>
      </c>
      <c r="E90" s="142">
        <v>0</v>
      </c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89">
        <f>SUM(D90:AH90)</f>
        <v>0</v>
      </c>
      <c r="AJ90" s="541" t="e">
        <f>AI93</f>
        <v>#DIV/0!</v>
      </c>
    </row>
    <row r="91" spans="1:36" ht="20.399999999999999" hidden="1">
      <c r="A91" s="529"/>
      <c r="B91" s="546"/>
      <c r="C91" s="91" t="s">
        <v>89</v>
      </c>
      <c r="D91" s="92">
        <v>0</v>
      </c>
      <c r="E91" s="92">
        <v>0</v>
      </c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161">
        <f t="shared" ref="AI91:AI92" si="42">SUM(D91:AH91)</f>
        <v>0</v>
      </c>
      <c r="AJ91" s="541"/>
    </row>
    <row r="92" spans="1:36" ht="20.399999999999999" hidden="1">
      <c r="A92" s="529"/>
      <c r="B92" s="546"/>
      <c r="C92" s="94" t="s">
        <v>90</v>
      </c>
      <c r="D92" s="92">
        <v>0</v>
      </c>
      <c r="E92" s="92">
        <v>0</v>
      </c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87">
        <f t="shared" si="42"/>
        <v>0</v>
      </c>
      <c r="AJ92" s="541"/>
    </row>
    <row r="93" spans="1:36" ht="21" hidden="1" thickBot="1">
      <c r="A93" s="530"/>
      <c r="B93" s="547"/>
      <c r="C93" s="96" t="s">
        <v>91</v>
      </c>
      <c r="D93" s="97" t="e">
        <f>(D91+D92)/D90</f>
        <v>#DIV/0!</v>
      </c>
      <c r="E93" s="97" t="e">
        <f>(E91+E92)/E90</f>
        <v>#DIV/0!</v>
      </c>
      <c r="F93" s="97" t="e">
        <f t="shared" ref="F93:AI93" si="43">(F91+F92)/F90</f>
        <v>#DIV/0!</v>
      </c>
      <c r="G93" s="97" t="e">
        <f t="shared" si="43"/>
        <v>#DIV/0!</v>
      </c>
      <c r="H93" s="97" t="e">
        <f t="shared" si="43"/>
        <v>#DIV/0!</v>
      </c>
      <c r="I93" s="97" t="e">
        <f t="shared" si="43"/>
        <v>#DIV/0!</v>
      </c>
      <c r="J93" s="97" t="e">
        <f t="shared" si="43"/>
        <v>#DIV/0!</v>
      </c>
      <c r="K93" s="97" t="e">
        <f t="shared" si="43"/>
        <v>#DIV/0!</v>
      </c>
      <c r="L93" s="97" t="e">
        <f t="shared" si="43"/>
        <v>#DIV/0!</v>
      </c>
      <c r="M93" s="97" t="e">
        <f t="shared" si="43"/>
        <v>#DIV/0!</v>
      </c>
      <c r="N93" s="97" t="e">
        <f t="shared" si="43"/>
        <v>#DIV/0!</v>
      </c>
      <c r="O93" s="97" t="e">
        <f t="shared" si="43"/>
        <v>#DIV/0!</v>
      </c>
      <c r="P93" s="97" t="e">
        <f t="shared" si="43"/>
        <v>#DIV/0!</v>
      </c>
      <c r="Q93" s="97" t="e">
        <f t="shared" si="43"/>
        <v>#DIV/0!</v>
      </c>
      <c r="R93" s="97" t="e">
        <f t="shared" si="43"/>
        <v>#DIV/0!</v>
      </c>
      <c r="S93" s="97" t="e">
        <f t="shared" si="43"/>
        <v>#DIV/0!</v>
      </c>
      <c r="T93" s="97" t="e">
        <f t="shared" si="43"/>
        <v>#DIV/0!</v>
      </c>
      <c r="U93" s="97" t="e">
        <f t="shared" si="43"/>
        <v>#DIV/0!</v>
      </c>
      <c r="V93" s="97" t="e">
        <f t="shared" si="43"/>
        <v>#DIV/0!</v>
      </c>
      <c r="W93" s="97" t="e">
        <f t="shared" si="43"/>
        <v>#DIV/0!</v>
      </c>
      <c r="X93" s="97" t="e">
        <f t="shared" si="43"/>
        <v>#DIV/0!</v>
      </c>
      <c r="Y93" s="97" t="e">
        <f t="shared" si="43"/>
        <v>#DIV/0!</v>
      </c>
      <c r="Z93" s="97" t="e">
        <f t="shared" si="43"/>
        <v>#DIV/0!</v>
      </c>
      <c r="AA93" s="97" t="e">
        <f t="shared" si="43"/>
        <v>#DIV/0!</v>
      </c>
      <c r="AB93" s="97" t="e">
        <f t="shared" si="43"/>
        <v>#DIV/0!</v>
      </c>
      <c r="AC93" s="97" t="e">
        <f t="shared" si="43"/>
        <v>#DIV/0!</v>
      </c>
      <c r="AD93" s="97" t="e">
        <f t="shared" si="43"/>
        <v>#DIV/0!</v>
      </c>
      <c r="AE93" s="97" t="e">
        <f t="shared" si="43"/>
        <v>#DIV/0!</v>
      </c>
      <c r="AF93" s="97" t="e">
        <f t="shared" si="43"/>
        <v>#DIV/0!</v>
      </c>
      <c r="AG93" s="97" t="e">
        <f t="shared" si="43"/>
        <v>#DIV/0!</v>
      </c>
      <c r="AH93" s="97" t="e">
        <f t="shared" si="43"/>
        <v>#DIV/0!</v>
      </c>
      <c r="AI93" s="97" t="e">
        <f t="shared" si="43"/>
        <v>#DIV/0!</v>
      </c>
      <c r="AJ93" s="542"/>
    </row>
    <row r="94" spans="1:36" ht="20.399999999999999" hidden="1">
      <c r="A94" s="528" t="s">
        <v>22</v>
      </c>
      <c r="B94" s="548" t="s">
        <v>49</v>
      </c>
      <c r="C94" s="101" t="s">
        <v>42</v>
      </c>
      <c r="D94" s="142">
        <v>0</v>
      </c>
      <c r="E94" s="142">
        <v>0</v>
      </c>
      <c r="F94" s="142"/>
      <c r="G94" s="142"/>
      <c r="H94" s="142"/>
      <c r="I94" s="142"/>
      <c r="J94" s="142"/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93">
        <f>SUM(D94:AH94)</f>
        <v>0</v>
      </c>
      <c r="AJ94" s="541" t="e">
        <f>AI97</f>
        <v>#DIV/0!</v>
      </c>
    </row>
    <row r="95" spans="1:36" ht="20.399999999999999" hidden="1">
      <c r="A95" s="529"/>
      <c r="B95" s="546"/>
      <c r="C95" s="91" t="s">
        <v>89</v>
      </c>
      <c r="D95" s="92">
        <v>0</v>
      </c>
      <c r="E95" s="92">
        <v>0</v>
      </c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161">
        <f t="shared" ref="AI95:AI96" si="44">SUM(D95:AH95)</f>
        <v>0</v>
      </c>
      <c r="AJ95" s="541"/>
    </row>
    <row r="96" spans="1:36" ht="20.399999999999999" hidden="1">
      <c r="A96" s="529"/>
      <c r="B96" s="546"/>
      <c r="C96" s="94" t="s">
        <v>90</v>
      </c>
      <c r="D96" s="92">
        <v>0</v>
      </c>
      <c r="E96" s="92">
        <v>0</v>
      </c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87">
        <f t="shared" si="44"/>
        <v>0</v>
      </c>
      <c r="AJ96" s="541"/>
    </row>
    <row r="97" spans="1:36" ht="21" hidden="1" thickBot="1">
      <c r="A97" s="530"/>
      <c r="B97" s="547"/>
      <c r="C97" s="96" t="s">
        <v>91</v>
      </c>
      <c r="D97" s="97" t="e">
        <f>(D95+D96)/D94</f>
        <v>#DIV/0!</v>
      </c>
      <c r="E97" s="97" t="e">
        <f>(E95+E96)/E94</f>
        <v>#DIV/0!</v>
      </c>
      <c r="F97" s="97" t="e">
        <f t="shared" ref="F97:AI97" si="45">(F95+F96)/F94</f>
        <v>#DIV/0!</v>
      </c>
      <c r="G97" s="97" t="e">
        <f t="shared" si="45"/>
        <v>#DIV/0!</v>
      </c>
      <c r="H97" s="97" t="e">
        <f t="shared" si="45"/>
        <v>#DIV/0!</v>
      </c>
      <c r="I97" s="97" t="e">
        <f t="shared" si="45"/>
        <v>#DIV/0!</v>
      </c>
      <c r="J97" s="97" t="e">
        <f t="shared" si="45"/>
        <v>#DIV/0!</v>
      </c>
      <c r="K97" s="97" t="e">
        <f t="shared" si="45"/>
        <v>#DIV/0!</v>
      </c>
      <c r="L97" s="97" t="e">
        <f t="shared" si="45"/>
        <v>#DIV/0!</v>
      </c>
      <c r="M97" s="97" t="e">
        <f t="shared" si="45"/>
        <v>#DIV/0!</v>
      </c>
      <c r="N97" s="97" t="e">
        <f t="shared" si="45"/>
        <v>#DIV/0!</v>
      </c>
      <c r="O97" s="97" t="e">
        <f t="shared" si="45"/>
        <v>#DIV/0!</v>
      </c>
      <c r="P97" s="97" t="e">
        <f t="shared" si="45"/>
        <v>#DIV/0!</v>
      </c>
      <c r="Q97" s="97" t="e">
        <f t="shared" si="45"/>
        <v>#DIV/0!</v>
      </c>
      <c r="R97" s="97" t="e">
        <f t="shared" si="45"/>
        <v>#DIV/0!</v>
      </c>
      <c r="S97" s="97" t="e">
        <f t="shared" si="45"/>
        <v>#DIV/0!</v>
      </c>
      <c r="T97" s="97" t="e">
        <f t="shared" si="45"/>
        <v>#DIV/0!</v>
      </c>
      <c r="U97" s="97" t="e">
        <f t="shared" si="45"/>
        <v>#DIV/0!</v>
      </c>
      <c r="V97" s="97" t="e">
        <f t="shared" si="45"/>
        <v>#DIV/0!</v>
      </c>
      <c r="W97" s="97" t="e">
        <f t="shared" si="45"/>
        <v>#DIV/0!</v>
      </c>
      <c r="X97" s="97" t="e">
        <f t="shared" si="45"/>
        <v>#DIV/0!</v>
      </c>
      <c r="Y97" s="97" t="e">
        <f t="shared" si="45"/>
        <v>#DIV/0!</v>
      </c>
      <c r="Z97" s="97" t="e">
        <f t="shared" si="45"/>
        <v>#DIV/0!</v>
      </c>
      <c r="AA97" s="97" t="e">
        <f t="shared" si="45"/>
        <v>#DIV/0!</v>
      </c>
      <c r="AB97" s="97" t="e">
        <f t="shared" si="45"/>
        <v>#DIV/0!</v>
      </c>
      <c r="AC97" s="97" t="e">
        <f t="shared" si="45"/>
        <v>#DIV/0!</v>
      </c>
      <c r="AD97" s="97" t="e">
        <f t="shared" si="45"/>
        <v>#DIV/0!</v>
      </c>
      <c r="AE97" s="97" t="e">
        <f t="shared" si="45"/>
        <v>#DIV/0!</v>
      </c>
      <c r="AF97" s="97" t="e">
        <f t="shared" si="45"/>
        <v>#DIV/0!</v>
      </c>
      <c r="AG97" s="97" t="e">
        <f t="shared" si="45"/>
        <v>#DIV/0!</v>
      </c>
      <c r="AH97" s="97" t="e">
        <f t="shared" si="45"/>
        <v>#DIV/0!</v>
      </c>
      <c r="AI97" s="97" t="e">
        <f t="shared" si="45"/>
        <v>#DIV/0!</v>
      </c>
      <c r="AJ97" s="542"/>
    </row>
    <row r="98" spans="1:36" ht="20.399999999999999">
      <c r="A98" s="528" t="s">
        <v>23</v>
      </c>
      <c r="B98" s="561" t="s">
        <v>68</v>
      </c>
      <c r="C98" s="101" t="s">
        <v>42</v>
      </c>
      <c r="D98" s="142">
        <v>55</v>
      </c>
      <c r="E98" s="142">
        <v>55</v>
      </c>
      <c r="F98" s="142">
        <v>50</v>
      </c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93">
        <f>SUM(D98:AH98)</f>
        <v>160</v>
      </c>
      <c r="AJ98" s="541">
        <f>AI101</f>
        <v>7.4999999999999997E-2</v>
      </c>
    </row>
    <row r="99" spans="1:36" ht="20.399999999999999">
      <c r="A99" s="529"/>
      <c r="B99" s="562"/>
      <c r="C99" s="91" t="s">
        <v>89</v>
      </c>
      <c r="D99" s="92">
        <v>5</v>
      </c>
      <c r="E99" s="92">
        <v>5</v>
      </c>
      <c r="F99" s="92">
        <v>2</v>
      </c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161">
        <f t="shared" ref="AI99:AI100" si="46">SUM(D99:AH99)</f>
        <v>12</v>
      </c>
      <c r="AJ99" s="541"/>
    </row>
    <row r="100" spans="1:36" ht="20.399999999999999">
      <c r="A100" s="529"/>
      <c r="B100" s="562"/>
      <c r="C100" s="94" t="s">
        <v>90</v>
      </c>
      <c r="D100" s="92">
        <v>0</v>
      </c>
      <c r="E100" s="92">
        <v>0</v>
      </c>
      <c r="F100" s="92">
        <v>0</v>
      </c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87">
        <f t="shared" si="46"/>
        <v>0</v>
      </c>
      <c r="AJ100" s="541"/>
    </row>
    <row r="101" spans="1:36" ht="21" thickBot="1">
      <c r="A101" s="530"/>
      <c r="B101" s="563"/>
      <c r="C101" s="96" t="s">
        <v>91</v>
      </c>
      <c r="D101" s="97">
        <f>(D99+D100)/D98</f>
        <v>9.0909090909090912E-2</v>
      </c>
      <c r="E101" s="97">
        <f>(E99+E100)/E98</f>
        <v>9.0909090909090912E-2</v>
      </c>
      <c r="F101" s="97">
        <f t="shared" ref="F101:AI101" si="47">(F99+F100)/F98</f>
        <v>0.04</v>
      </c>
      <c r="G101" s="97" t="e">
        <f t="shared" si="47"/>
        <v>#DIV/0!</v>
      </c>
      <c r="H101" s="97" t="e">
        <f t="shared" si="47"/>
        <v>#DIV/0!</v>
      </c>
      <c r="I101" s="97" t="e">
        <f t="shared" si="47"/>
        <v>#DIV/0!</v>
      </c>
      <c r="J101" s="97" t="e">
        <f t="shared" si="47"/>
        <v>#DIV/0!</v>
      </c>
      <c r="K101" s="97" t="e">
        <f t="shared" si="47"/>
        <v>#DIV/0!</v>
      </c>
      <c r="L101" s="97" t="e">
        <f t="shared" si="47"/>
        <v>#DIV/0!</v>
      </c>
      <c r="M101" s="97" t="e">
        <f t="shared" si="47"/>
        <v>#DIV/0!</v>
      </c>
      <c r="N101" s="97" t="e">
        <f t="shared" si="47"/>
        <v>#DIV/0!</v>
      </c>
      <c r="O101" s="97" t="e">
        <f t="shared" si="47"/>
        <v>#DIV/0!</v>
      </c>
      <c r="P101" s="97" t="e">
        <f t="shared" si="47"/>
        <v>#DIV/0!</v>
      </c>
      <c r="Q101" s="97" t="e">
        <f t="shared" si="47"/>
        <v>#DIV/0!</v>
      </c>
      <c r="R101" s="97" t="e">
        <f t="shared" si="47"/>
        <v>#DIV/0!</v>
      </c>
      <c r="S101" s="97" t="e">
        <f t="shared" si="47"/>
        <v>#DIV/0!</v>
      </c>
      <c r="T101" s="97" t="e">
        <f t="shared" si="47"/>
        <v>#DIV/0!</v>
      </c>
      <c r="U101" s="97" t="e">
        <f t="shared" si="47"/>
        <v>#DIV/0!</v>
      </c>
      <c r="V101" s="97" t="e">
        <f t="shared" si="47"/>
        <v>#DIV/0!</v>
      </c>
      <c r="W101" s="97" t="e">
        <f t="shared" si="47"/>
        <v>#DIV/0!</v>
      </c>
      <c r="X101" s="97" t="e">
        <f t="shared" si="47"/>
        <v>#DIV/0!</v>
      </c>
      <c r="Y101" s="97" t="e">
        <f t="shared" si="47"/>
        <v>#DIV/0!</v>
      </c>
      <c r="Z101" s="97" t="e">
        <f t="shared" si="47"/>
        <v>#DIV/0!</v>
      </c>
      <c r="AA101" s="97" t="e">
        <f t="shared" si="47"/>
        <v>#DIV/0!</v>
      </c>
      <c r="AB101" s="97" t="e">
        <f t="shared" si="47"/>
        <v>#DIV/0!</v>
      </c>
      <c r="AC101" s="97" t="e">
        <f t="shared" si="47"/>
        <v>#DIV/0!</v>
      </c>
      <c r="AD101" s="97" t="e">
        <f t="shared" si="47"/>
        <v>#DIV/0!</v>
      </c>
      <c r="AE101" s="97" t="e">
        <f t="shared" si="47"/>
        <v>#DIV/0!</v>
      </c>
      <c r="AF101" s="97" t="e">
        <f t="shared" si="47"/>
        <v>#DIV/0!</v>
      </c>
      <c r="AG101" s="97" t="e">
        <f t="shared" si="47"/>
        <v>#DIV/0!</v>
      </c>
      <c r="AH101" s="97" t="e">
        <f t="shared" si="47"/>
        <v>#DIV/0!</v>
      </c>
      <c r="AI101" s="97">
        <f t="shared" si="47"/>
        <v>7.4999999999999997E-2</v>
      </c>
      <c r="AJ101" s="542"/>
    </row>
    <row r="102" spans="1:36" ht="20.399999999999999">
      <c r="A102" s="517" t="s">
        <v>24</v>
      </c>
      <c r="B102" s="552" t="s">
        <v>69</v>
      </c>
      <c r="C102" s="143" t="s">
        <v>42</v>
      </c>
      <c r="D102" s="144">
        <v>0</v>
      </c>
      <c r="E102" s="144">
        <v>0</v>
      </c>
      <c r="F102" s="144">
        <v>0</v>
      </c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5">
        <f>SUM(D102:AH102)</f>
        <v>0</v>
      </c>
      <c r="AJ102" s="539" t="e">
        <f>AI105</f>
        <v>#DIV/0!</v>
      </c>
    </row>
    <row r="103" spans="1:36" ht="20.399999999999999">
      <c r="A103" s="518"/>
      <c r="B103" s="553"/>
      <c r="C103" s="146" t="s">
        <v>89</v>
      </c>
      <c r="D103" s="147">
        <v>0</v>
      </c>
      <c r="E103" s="147">
        <v>0</v>
      </c>
      <c r="F103" s="147">
        <v>0</v>
      </c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62">
        <f t="shared" ref="AI103:AI104" si="48">SUM(D103:AH103)</f>
        <v>0</v>
      </c>
      <c r="AJ103" s="539"/>
    </row>
    <row r="104" spans="1:36" ht="20.399999999999999">
      <c r="A104" s="518"/>
      <c r="B104" s="553"/>
      <c r="C104" s="148" t="s">
        <v>90</v>
      </c>
      <c r="D104" s="147">
        <v>0</v>
      </c>
      <c r="E104" s="147">
        <v>0</v>
      </c>
      <c r="F104" s="147">
        <v>0</v>
      </c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4">
        <f t="shared" si="48"/>
        <v>0</v>
      </c>
      <c r="AJ104" s="539"/>
    </row>
    <row r="105" spans="1:36" ht="21" thickBot="1">
      <c r="A105" s="519"/>
      <c r="B105" s="554"/>
      <c r="C105" s="149" t="s">
        <v>91</v>
      </c>
      <c r="D105" s="150" t="e">
        <f>(D103+D104)/D102</f>
        <v>#DIV/0!</v>
      </c>
      <c r="E105" s="150" t="e">
        <f>(E103+E104)/E102</f>
        <v>#DIV/0!</v>
      </c>
      <c r="F105" s="150" t="e">
        <f t="shared" ref="F105:AI105" si="49">(F103+F104)/F102</f>
        <v>#DIV/0!</v>
      </c>
      <c r="G105" s="150" t="e">
        <f t="shared" si="49"/>
        <v>#DIV/0!</v>
      </c>
      <c r="H105" s="150" t="e">
        <f t="shared" si="49"/>
        <v>#DIV/0!</v>
      </c>
      <c r="I105" s="150" t="e">
        <f t="shared" si="49"/>
        <v>#DIV/0!</v>
      </c>
      <c r="J105" s="150" t="e">
        <f t="shared" si="49"/>
        <v>#DIV/0!</v>
      </c>
      <c r="K105" s="150" t="e">
        <f t="shared" si="49"/>
        <v>#DIV/0!</v>
      </c>
      <c r="L105" s="150" t="e">
        <f t="shared" si="49"/>
        <v>#DIV/0!</v>
      </c>
      <c r="M105" s="150" t="e">
        <f t="shared" si="49"/>
        <v>#DIV/0!</v>
      </c>
      <c r="N105" s="150" t="e">
        <f t="shared" si="49"/>
        <v>#DIV/0!</v>
      </c>
      <c r="O105" s="150" t="e">
        <f t="shared" si="49"/>
        <v>#DIV/0!</v>
      </c>
      <c r="P105" s="150" t="e">
        <f t="shared" si="49"/>
        <v>#DIV/0!</v>
      </c>
      <c r="Q105" s="150" t="e">
        <f t="shared" si="49"/>
        <v>#DIV/0!</v>
      </c>
      <c r="R105" s="150" t="e">
        <f t="shared" si="49"/>
        <v>#DIV/0!</v>
      </c>
      <c r="S105" s="150" t="e">
        <f t="shared" si="49"/>
        <v>#DIV/0!</v>
      </c>
      <c r="T105" s="150" t="e">
        <f t="shared" si="49"/>
        <v>#DIV/0!</v>
      </c>
      <c r="U105" s="150" t="e">
        <f t="shared" si="49"/>
        <v>#DIV/0!</v>
      </c>
      <c r="V105" s="150" t="e">
        <f t="shared" si="49"/>
        <v>#DIV/0!</v>
      </c>
      <c r="W105" s="150" t="e">
        <f t="shared" si="49"/>
        <v>#DIV/0!</v>
      </c>
      <c r="X105" s="150" t="e">
        <f t="shared" si="49"/>
        <v>#DIV/0!</v>
      </c>
      <c r="Y105" s="150" t="e">
        <f t="shared" si="49"/>
        <v>#DIV/0!</v>
      </c>
      <c r="Z105" s="150" t="e">
        <f t="shared" si="49"/>
        <v>#DIV/0!</v>
      </c>
      <c r="AA105" s="150" t="e">
        <f t="shared" si="49"/>
        <v>#DIV/0!</v>
      </c>
      <c r="AB105" s="150" t="e">
        <f t="shared" si="49"/>
        <v>#DIV/0!</v>
      </c>
      <c r="AC105" s="150" t="e">
        <f t="shared" si="49"/>
        <v>#DIV/0!</v>
      </c>
      <c r="AD105" s="150" t="e">
        <f t="shared" si="49"/>
        <v>#DIV/0!</v>
      </c>
      <c r="AE105" s="150" t="e">
        <f t="shared" si="49"/>
        <v>#DIV/0!</v>
      </c>
      <c r="AF105" s="150" t="e">
        <f t="shared" si="49"/>
        <v>#DIV/0!</v>
      </c>
      <c r="AG105" s="150" t="e">
        <f t="shared" si="49"/>
        <v>#DIV/0!</v>
      </c>
      <c r="AH105" s="150" t="e">
        <f t="shared" si="49"/>
        <v>#DIV/0!</v>
      </c>
      <c r="AI105" s="150" t="e">
        <f t="shared" si="49"/>
        <v>#DIV/0!</v>
      </c>
      <c r="AJ105" s="540"/>
    </row>
    <row r="106" spans="1:36" ht="20.399999999999999" hidden="1">
      <c r="A106" s="528" t="s">
        <v>25</v>
      </c>
      <c r="B106" s="548" t="s">
        <v>38</v>
      </c>
      <c r="C106" s="101" t="s">
        <v>42</v>
      </c>
      <c r="D106" s="142">
        <v>0</v>
      </c>
      <c r="E106" s="142">
        <v>0</v>
      </c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93">
        <f>SUM(D106:AH106)</f>
        <v>0</v>
      </c>
      <c r="AJ106" s="541" t="e">
        <f>AI109</f>
        <v>#DIV/0!</v>
      </c>
    </row>
    <row r="107" spans="1:36" ht="20.399999999999999" hidden="1">
      <c r="A107" s="529"/>
      <c r="B107" s="546"/>
      <c r="C107" s="91" t="s">
        <v>89</v>
      </c>
      <c r="D107" s="92">
        <v>0</v>
      </c>
      <c r="E107" s="92">
        <v>0</v>
      </c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161">
        <f t="shared" ref="AI107:AI108" si="50">SUM(D107:AH107)</f>
        <v>0</v>
      </c>
      <c r="AJ107" s="541"/>
    </row>
    <row r="108" spans="1:36" ht="20.399999999999999" hidden="1">
      <c r="A108" s="529"/>
      <c r="B108" s="546"/>
      <c r="C108" s="94" t="s">
        <v>90</v>
      </c>
      <c r="D108" s="92">
        <v>0</v>
      </c>
      <c r="E108" s="92">
        <v>0</v>
      </c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87">
        <f t="shared" si="50"/>
        <v>0</v>
      </c>
      <c r="AJ108" s="541"/>
    </row>
    <row r="109" spans="1:36" ht="21" hidden="1" thickBot="1">
      <c r="A109" s="530"/>
      <c r="B109" s="547"/>
      <c r="C109" s="96" t="s">
        <v>91</v>
      </c>
      <c r="D109" s="97" t="e">
        <f>(D107+D108)/D106</f>
        <v>#DIV/0!</v>
      </c>
      <c r="E109" s="97" t="e">
        <f>(E107+E108)/E106</f>
        <v>#DIV/0!</v>
      </c>
      <c r="F109" s="97" t="e">
        <f t="shared" ref="F109:AI109" si="51">(F107+F108)/F106</f>
        <v>#DIV/0!</v>
      </c>
      <c r="G109" s="97" t="e">
        <f t="shared" si="51"/>
        <v>#DIV/0!</v>
      </c>
      <c r="H109" s="97" t="e">
        <f t="shared" si="51"/>
        <v>#DIV/0!</v>
      </c>
      <c r="I109" s="97" t="e">
        <f t="shared" si="51"/>
        <v>#DIV/0!</v>
      </c>
      <c r="J109" s="97" t="e">
        <f t="shared" si="51"/>
        <v>#DIV/0!</v>
      </c>
      <c r="K109" s="97" t="e">
        <f t="shared" si="51"/>
        <v>#DIV/0!</v>
      </c>
      <c r="L109" s="97" t="e">
        <f t="shared" si="51"/>
        <v>#DIV/0!</v>
      </c>
      <c r="M109" s="97" t="e">
        <f t="shared" si="51"/>
        <v>#DIV/0!</v>
      </c>
      <c r="N109" s="97" t="e">
        <f t="shared" si="51"/>
        <v>#DIV/0!</v>
      </c>
      <c r="O109" s="97" t="e">
        <f t="shared" si="51"/>
        <v>#DIV/0!</v>
      </c>
      <c r="P109" s="97" t="e">
        <f t="shared" si="51"/>
        <v>#DIV/0!</v>
      </c>
      <c r="Q109" s="97" t="e">
        <f t="shared" si="51"/>
        <v>#DIV/0!</v>
      </c>
      <c r="R109" s="97" t="e">
        <f t="shared" si="51"/>
        <v>#DIV/0!</v>
      </c>
      <c r="S109" s="97" t="e">
        <f t="shared" si="51"/>
        <v>#DIV/0!</v>
      </c>
      <c r="T109" s="97" t="e">
        <f t="shared" si="51"/>
        <v>#DIV/0!</v>
      </c>
      <c r="U109" s="97" t="e">
        <f t="shared" si="51"/>
        <v>#DIV/0!</v>
      </c>
      <c r="V109" s="97" t="e">
        <f t="shared" si="51"/>
        <v>#DIV/0!</v>
      </c>
      <c r="W109" s="97" t="e">
        <f t="shared" si="51"/>
        <v>#DIV/0!</v>
      </c>
      <c r="X109" s="97" t="e">
        <f t="shared" si="51"/>
        <v>#DIV/0!</v>
      </c>
      <c r="Y109" s="97" t="e">
        <f t="shared" si="51"/>
        <v>#DIV/0!</v>
      </c>
      <c r="Z109" s="97" t="e">
        <f t="shared" si="51"/>
        <v>#DIV/0!</v>
      </c>
      <c r="AA109" s="97" t="e">
        <f t="shared" si="51"/>
        <v>#DIV/0!</v>
      </c>
      <c r="AB109" s="97" t="e">
        <f t="shared" si="51"/>
        <v>#DIV/0!</v>
      </c>
      <c r="AC109" s="97" t="e">
        <f t="shared" si="51"/>
        <v>#DIV/0!</v>
      </c>
      <c r="AD109" s="97" t="e">
        <f t="shared" si="51"/>
        <v>#DIV/0!</v>
      </c>
      <c r="AE109" s="97" t="e">
        <f t="shared" si="51"/>
        <v>#DIV/0!</v>
      </c>
      <c r="AF109" s="97" t="e">
        <f t="shared" si="51"/>
        <v>#DIV/0!</v>
      </c>
      <c r="AG109" s="97" t="e">
        <f t="shared" si="51"/>
        <v>#DIV/0!</v>
      </c>
      <c r="AH109" s="97" t="e">
        <f t="shared" si="51"/>
        <v>#DIV/0!</v>
      </c>
      <c r="AI109" s="97" t="e">
        <f t="shared" si="51"/>
        <v>#DIV/0!</v>
      </c>
      <c r="AJ109" s="542"/>
    </row>
    <row r="110" spans="1:36" ht="20.399999999999999">
      <c r="A110" s="528" t="s">
        <v>26</v>
      </c>
      <c r="B110" s="535" t="s">
        <v>70</v>
      </c>
      <c r="C110" s="157" t="s">
        <v>42</v>
      </c>
      <c r="D110" s="142">
        <v>10</v>
      </c>
      <c r="E110" s="142">
        <v>15</v>
      </c>
      <c r="F110" s="142">
        <v>10</v>
      </c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93">
        <f>SUM(D110:AH110)</f>
        <v>35</v>
      </c>
      <c r="AJ110" s="541">
        <f>AI113</f>
        <v>0.45714285714285713</v>
      </c>
    </row>
    <row r="111" spans="1:36" ht="20.399999999999999">
      <c r="A111" s="529"/>
      <c r="B111" s="536"/>
      <c r="C111" s="159" t="s">
        <v>89</v>
      </c>
      <c r="D111" s="92">
        <v>2</v>
      </c>
      <c r="E111" s="92">
        <v>10</v>
      </c>
      <c r="F111" s="92">
        <v>4</v>
      </c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161">
        <f t="shared" ref="AI111:AI112" si="52">SUM(D111:AH111)</f>
        <v>16</v>
      </c>
      <c r="AJ111" s="541"/>
    </row>
    <row r="112" spans="1:36" ht="20.399999999999999">
      <c r="A112" s="529"/>
      <c r="B112" s="536"/>
      <c r="C112" s="160" t="s">
        <v>90</v>
      </c>
      <c r="D112" s="92">
        <v>0</v>
      </c>
      <c r="E112" s="92">
        <v>0</v>
      </c>
      <c r="F112" s="92">
        <v>0</v>
      </c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87">
        <f t="shared" si="52"/>
        <v>0</v>
      </c>
      <c r="AJ112" s="541"/>
    </row>
    <row r="113" spans="1:36" ht="21" thickBot="1">
      <c r="A113" s="530"/>
      <c r="B113" s="537"/>
      <c r="C113" s="154" t="s">
        <v>91</v>
      </c>
      <c r="D113" s="97">
        <f>(D111+D112)/D110</f>
        <v>0.2</v>
      </c>
      <c r="E113" s="97">
        <f>(E111+E112)/E110</f>
        <v>0.66666666666666663</v>
      </c>
      <c r="F113" s="97">
        <f t="shared" ref="F113:AI113" si="53">(F111+F112)/F110</f>
        <v>0.4</v>
      </c>
      <c r="G113" s="97" t="e">
        <f t="shared" si="53"/>
        <v>#DIV/0!</v>
      </c>
      <c r="H113" s="97" t="e">
        <f t="shared" si="53"/>
        <v>#DIV/0!</v>
      </c>
      <c r="I113" s="97" t="e">
        <f t="shared" si="53"/>
        <v>#DIV/0!</v>
      </c>
      <c r="J113" s="97" t="e">
        <f t="shared" si="53"/>
        <v>#DIV/0!</v>
      </c>
      <c r="K113" s="97" t="e">
        <f t="shared" si="53"/>
        <v>#DIV/0!</v>
      </c>
      <c r="L113" s="97" t="e">
        <f t="shared" si="53"/>
        <v>#DIV/0!</v>
      </c>
      <c r="M113" s="97" t="e">
        <f t="shared" si="53"/>
        <v>#DIV/0!</v>
      </c>
      <c r="N113" s="97" t="e">
        <f t="shared" si="53"/>
        <v>#DIV/0!</v>
      </c>
      <c r="O113" s="97" t="e">
        <f t="shared" si="53"/>
        <v>#DIV/0!</v>
      </c>
      <c r="P113" s="97" t="e">
        <f t="shared" si="53"/>
        <v>#DIV/0!</v>
      </c>
      <c r="Q113" s="97" t="e">
        <f t="shared" si="53"/>
        <v>#DIV/0!</v>
      </c>
      <c r="R113" s="97" t="e">
        <f t="shared" si="53"/>
        <v>#DIV/0!</v>
      </c>
      <c r="S113" s="97" t="e">
        <f t="shared" si="53"/>
        <v>#DIV/0!</v>
      </c>
      <c r="T113" s="97" t="e">
        <f t="shared" si="53"/>
        <v>#DIV/0!</v>
      </c>
      <c r="U113" s="97" t="e">
        <f t="shared" si="53"/>
        <v>#DIV/0!</v>
      </c>
      <c r="V113" s="97" t="e">
        <f t="shared" si="53"/>
        <v>#DIV/0!</v>
      </c>
      <c r="W113" s="97" t="e">
        <f t="shared" si="53"/>
        <v>#DIV/0!</v>
      </c>
      <c r="X113" s="97" t="e">
        <f t="shared" si="53"/>
        <v>#DIV/0!</v>
      </c>
      <c r="Y113" s="97" t="e">
        <f t="shared" si="53"/>
        <v>#DIV/0!</v>
      </c>
      <c r="Z113" s="97" t="e">
        <f t="shared" si="53"/>
        <v>#DIV/0!</v>
      </c>
      <c r="AA113" s="97" t="e">
        <f t="shared" si="53"/>
        <v>#DIV/0!</v>
      </c>
      <c r="AB113" s="97" t="e">
        <f t="shared" si="53"/>
        <v>#DIV/0!</v>
      </c>
      <c r="AC113" s="97" t="e">
        <f t="shared" si="53"/>
        <v>#DIV/0!</v>
      </c>
      <c r="AD113" s="97" t="e">
        <f t="shared" si="53"/>
        <v>#DIV/0!</v>
      </c>
      <c r="AE113" s="97" t="e">
        <f t="shared" si="53"/>
        <v>#DIV/0!</v>
      </c>
      <c r="AF113" s="97" t="e">
        <f t="shared" si="53"/>
        <v>#DIV/0!</v>
      </c>
      <c r="AG113" s="97" t="e">
        <f t="shared" si="53"/>
        <v>#DIV/0!</v>
      </c>
      <c r="AH113" s="97" t="e">
        <f t="shared" si="53"/>
        <v>#DIV/0!</v>
      </c>
      <c r="AI113" s="97">
        <f t="shared" si="53"/>
        <v>0.45714285714285713</v>
      </c>
      <c r="AJ113" s="542"/>
    </row>
    <row r="114" spans="1:36" ht="20.399999999999999">
      <c r="A114" s="517" t="s">
        <v>27</v>
      </c>
      <c r="B114" s="555" t="s">
        <v>39</v>
      </c>
      <c r="C114" s="143" t="s">
        <v>42</v>
      </c>
      <c r="D114" s="144">
        <v>0</v>
      </c>
      <c r="E114" s="144">
        <v>0</v>
      </c>
      <c r="F114" s="144">
        <v>0</v>
      </c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5">
        <f>SUM(D114:AH114)</f>
        <v>0</v>
      </c>
      <c r="AJ114" s="539" t="e">
        <f>AI117</f>
        <v>#DIV/0!</v>
      </c>
    </row>
    <row r="115" spans="1:36" ht="20.399999999999999">
      <c r="A115" s="518"/>
      <c r="B115" s="556"/>
      <c r="C115" s="146" t="s">
        <v>89</v>
      </c>
      <c r="D115" s="147">
        <v>0</v>
      </c>
      <c r="E115" s="147">
        <v>0</v>
      </c>
      <c r="F115" s="147">
        <v>0</v>
      </c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62">
        <f t="shared" ref="AI115:AI116" si="54">SUM(D115:AH115)</f>
        <v>0</v>
      </c>
      <c r="AJ115" s="539"/>
    </row>
    <row r="116" spans="1:36" ht="20.399999999999999">
      <c r="A116" s="518"/>
      <c r="B116" s="556"/>
      <c r="C116" s="148" t="s">
        <v>90</v>
      </c>
      <c r="D116" s="147">
        <v>0</v>
      </c>
      <c r="E116" s="147">
        <v>0</v>
      </c>
      <c r="F116" s="147">
        <v>0</v>
      </c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4">
        <f t="shared" si="54"/>
        <v>0</v>
      </c>
      <c r="AJ116" s="539"/>
    </row>
    <row r="117" spans="1:36" ht="21" thickBot="1">
      <c r="A117" s="519"/>
      <c r="B117" s="557"/>
      <c r="C117" s="149" t="s">
        <v>91</v>
      </c>
      <c r="D117" s="150" t="e">
        <f>(D115+D116)/D114</f>
        <v>#DIV/0!</v>
      </c>
      <c r="E117" s="150" t="e">
        <f>(E115+E116)/E114</f>
        <v>#DIV/0!</v>
      </c>
      <c r="F117" s="150" t="e">
        <f t="shared" ref="F117:AI117" si="55">(F115+F116)/F114</f>
        <v>#DIV/0!</v>
      </c>
      <c r="G117" s="150" t="e">
        <f t="shared" si="55"/>
        <v>#DIV/0!</v>
      </c>
      <c r="H117" s="150" t="e">
        <f t="shared" si="55"/>
        <v>#DIV/0!</v>
      </c>
      <c r="I117" s="150" t="e">
        <f t="shared" si="55"/>
        <v>#DIV/0!</v>
      </c>
      <c r="J117" s="150" t="e">
        <f t="shared" si="55"/>
        <v>#DIV/0!</v>
      </c>
      <c r="K117" s="150" t="e">
        <f t="shared" si="55"/>
        <v>#DIV/0!</v>
      </c>
      <c r="L117" s="150" t="e">
        <f t="shared" si="55"/>
        <v>#DIV/0!</v>
      </c>
      <c r="M117" s="150" t="e">
        <f t="shared" si="55"/>
        <v>#DIV/0!</v>
      </c>
      <c r="N117" s="150" t="e">
        <f t="shared" si="55"/>
        <v>#DIV/0!</v>
      </c>
      <c r="O117" s="150" t="e">
        <f t="shared" si="55"/>
        <v>#DIV/0!</v>
      </c>
      <c r="P117" s="150" t="e">
        <f t="shared" si="55"/>
        <v>#DIV/0!</v>
      </c>
      <c r="Q117" s="150" t="e">
        <f t="shared" si="55"/>
        <v>#DIV/0!</v>
      </c>
      <c r="R117" s="150" t="e">
        <f t="shared" si="55"/>
        <v>#DIV/0!</v>
      </c>
      <c r="S117" s="150" t="e">
        <f t="shared" si="55"/>
        <v>#DIV/0!</v>
      </c>
      <c r="T117" s="150" t="e">
        <f t="shared" si="55"/>
        <v>#DIV/0!</v>
      </c>
      <c r="U117" s="150" t="e">
        <f t="shared" si="55"/>
        <v>#DIV/0!</v>
      </c>
      <c r="V117" s="150" t="e">
        <f t="shared" si="55"/>
        <v>#DIV/0!</v>
      </c>
      <c r="W117" s="150" t="e">
        <f t="shared" si="55"/>
        <v>#DIV/0!</v>
      </c>
      <c r="X117" s="150" t="e">
        <f t="shared" si="55"/>
        <v>#DIV/0!</v>
      </c>
      <c r="Y117" s="150" t="e">
        <f t="shared" si="55"/>
        <v>#DIV/0!</v>
      </c>
      <c r="Z117" s="150" t="e">
        <f t="shared" si="55"/>
        <v>#DIV/0!</v>
      </c>
      <c r="AA117" s="150" t="e">
        <f t="shared" si="55"/>
        <v>#DIV/0!</v>
      </c>
      <c r="AB117" s="150" t="e">
        <f t="shared" si="55"/>
        <v>#DIV/0!</v>
      </c>
      <c r="AC117" s="150" t="e">
        <f t="shared" si="55"/>
        <v>#DIV/0!</v>
      </c>
      <c r="AD117" s="150" t="e">
        <f t="shared" si="55"/>
        <v>#DIV/0!</v>
      </c>
      <c r="AE117" s="150" t="e">
        <f t="shared" si="55"/>
        <v>#DIV/0!</v>
      </c>
      <c r="AF117" s="150" t="e">
        <f t="shared" si="55"/>
        <v>#DIV/0!</v>
      </c>
      <c r="AG117" s="150" t="e">
        <f t="shared" si="55"/>
        <v>#DIV/0!</v>
      </c>
      <c r="AH117" s="150" t="e">
        <f t="shared" si="55"/>
        <v>#DIV/0!</v>
      </c>
      <c r="AI117" s="150" t="e">
        <f t="shared" si="55"/>
        <v>#DIV/0!</v>
      </c>
      <c r="AJ117" s="540"/>
    </row>
    <row r="118" spans="1:36" ht="20.399999999999999">
      <c r="A118" s="517" t="s">
        <v>28</v>
      </c>
      <c r="B118" s="555" t="s">
        <v>40</v>
      </c>
      <c r="C118" s="143" t="s">
        <v>42</v>
      </c>
      <c r="D118" s="144">
        <v>0</v>
      </c>
      <c r="E118" s="144">
        <v>0</v>
      </c>
      <c r="F118" s="144">
        <v>0</v>
      </c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5">
        <f>SUM(D118:AH118)</f>
        <v>0</v>
      </c>
      <c r="AJ118" s="539" t="e">
        <f>AI121</f>
        <v>#DIV/0!</v>
      </c>
    </row>
    <row r="119" spans="1:36" ht="20.399999999999999">
      <c r="A119" s="518"/>
      <c r="B119" s="556"/>
      <c r="C119" s="146" t="s">
        <v>89</v>
      </c>
      <c r="D119" s="147">
        <v>0</v>
      </c>
      <c r="E119" s="147">
        <v>0</v>
      </c>
      <c r="F119" s="147">
        <v>0</v>
      </c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62">
        <f t="shared" ref="AI119:AI120" si="56">SUM(D119:AH119)</f>
        <v>0</v>
      </c>
      <c r="AJ119" s="539"/>
    </row>
    <row r="120" spans="1:36" ht="20.399999999999999">
      <c r="A120" s="518"/>
      <c r="B120" s="556"/>
      <c r="C120" s="148" t="s">
        <v>90</v>
      </c>
      <c r="D120" s="147">
        <v>0</v>
      </c>
      <c r="E120" s="147">
        <v>0</v>
      </c>
      <c r="F120" s="147">
        <v>0</v>
      </c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4">
        <f t="shared" si="56"/>
        <v>0</v>
      </c>
      <c r="AJ120" s="539"/>
    </row>
    <row r="121" spans="1:36" ht="21" thickBot="1">
      <c r="A121" s="519"/>
      <c r="B121" s="557"/>
      <c r="C121" s="149" t="s">
        <v>91</v>
      </c>
      <c r="D121" s="150" t="e">
        <f>(D119+D120)/D118</f>
        <v>#DIV/0!</v>
      </c>
      <c r="E121" s="150" t="e">
        <f>(E119+E120)/E118</f>
        <v>#DIV/0!</v>
      </c>
      <c r="F121" s="150" t="e">
        <f t="shared" ref="F121:AI121" si="57">(F119+F120)/F118</f>
        <v>#DIV/0!</v>
      </c>
      <c r="G121" s="150" t="e">
        <f t="shared" si="57"/>
        <v>#DIV/0!</v>
      </c>
      <c r="H121" s="150" t="e">
        <f t="shared" si="57"/>
        <v>#DIV/0!</v>
      </c>
      <c r="I121" s="150" t="e">
        <f t="shared" si="57"/>
        <v>#DIV/0!</v>
      </c>
      <c r="J121" s="150" t="e">
        <f t="shared" si="57"/>
        <v>#DIV/0!</v>
      </c>
      <c r="K121" s="150" t="e">
        <f t="shared" si="57"/>
        <v>#DIV/0!</v>
      </c>
      <c r="L121" s="150" t="e">
        <f t="shared" si="57"/>
        <v>#DIV/0!</v>
      </c>
      <c r="M121" s="150" t="e">
        <f t="shared" si="57"/>
        <v>#DIV/0!</v>
      </c>
      <c r="N121" s="150" t="e">
        <f t="shared" si="57"/>
        <v>#DIV/0!</v>
      </c>
      <c r="O121" s="150" t="e">
        <f t="shared" si="57"/>
        <v>#DIV/0!</v>
      </c>
      <c r="P121" s="150" t="e">
        <f t="shared" si="57"/>
        <v>#DIV/0!</v>
      </c>
      <c r="Q121" s="150" t="e">
        <f t="shared" si="57"/>
        <v>#DIV/0!</v>
      </c>
      <c r="R121" s="150" t="e">
        <f t="shared" si="57"/>
        <v>#DIV/0!</v>
      </c>
      <c r="S121" s="150" t="e">
        <f t="shared" si="57"/>
        <v>#DIV/0!</v>
      </c>
      <c r="T121" s="150" t="e">
        <f t="shared" si="57"/>
        <v>#DIV/0!</v>
      </c>
      <c r="U121" s="150" t="e">
        <f t="shared" si="57"/>
        <v>#DIV/0!</v>
      </c>
      <c r="V121" s="150" t="e">
        <f t="shared" si="57"/>
        <v>#DIV/0!</v>
      </c>
      <c r="W121" s="150" t="e">
        <f t="shared" si="57"/>
        <v>#DIV/0!</v>
      </c>
      <c r="X121" s="150" t="e">
        <f t="shared" si="57"/>
        <v>#DIV/0!</v>
      </c>
      <c r="Y121" s="150" t="e">
        <f t="shared" si="57"/>
        <v>#DIV/0!</v>
      </c>
      <c r="Z121" s="150" t="e">
        <f t="shared" si="57"/>
        <v>#DIV/0!</v>
      </c>
      <c r="AA121" s="150" t="e">
        <f t="shared" si="57"/>
        <v>#DIV/0!</v>
      </c>
      <c r="AB121" s="150" t="e">
        <f t="shared" si="57"/>
        <v>#DIV/0!</v>
      </c>
      <c r="AC121" s="150" t="e">
        <f t="shared" si="57"/>
        <v>#DIV/0!</v>
      </c>
      <c r="AD121" s="150" t="e">
        <f t="shared" si="57"/>
        <v>#DIV/0!</v>
      </c>
      <c r="AE121" s="150" t="e">
        <f t="shared" si="57"/>
        <v>#DIV/0!</v>
      </c>
      <c r="AF121" s="150" t="e">
        <f t="shared" si="57"/>
        <v>#DIV/0!</v>
      </c>
      <c r="AG121" s="150" t="e">
        <f t="shared" si="57"/>
        <v>#DIV/0!</v>
      </c>
      <c r="AH121" s="150" t="e">
        <f t="shared" si="57"/>
        <v>#DIV/0!</v>
      </c>
      <c r="AI121" s="150" t="e">
        <f t="shared" si="57"/>
        <v>#DIV/0!</v>
      </c>
      <c r="AJ121" s="540"/>
    </row>
    <row r="122" spans="1:36" ht="20.399999999999999">
      <c r="A122" s="528" t="s">
        <v>29</v>
      </c>
      <c r="B122" s="535" t="s">
        <v>50</v>
      </c>
      <c r="C122" s="157" t="s">
        <v>42</v>
      </c>
      <c r="D122" s="142">
        <v>10</v>
      </c>
      <c r="E122" s="142">
        <v>15</v>
      </c>
      <c r="F122" s="142">
        <v>0</v>
      </c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03">
        <f>SUM(D122:AH122)</f>
        <v>25</v>
      </c>
      <c r="AJ122" s="541">
        <f>AI125</f>
        <v>0.32</v>
      </c>
    </row>
    <row r="123" spans="1:36" ht="20.399999999999999">
      <c r="A123" s="529"/>
      <c r="B123" s="536"/>
      <c r="C123" s="159" t="s">
        <v>89</v>
      </c>
      <c r="D123" s="92">
        <v>2</v>
      </c>
      <c r="E123" s="92">
        <v>6</v>
      </c>
      <c r="F123" s="92">
        <v>0</v>
      </c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174">
        <f t="shared" ref="AI123:AI124" si="58">SUM(D123:AH123)</f>
        <v>8</v>
      </c>
      <c r="AJ123" s="541"/>
    </row>
    <row r="124" spans="1:36" ht="20.399999999999999">
      <c r="A124" s="529"/>
      <c r="B124" s="536"/>
      <c r="C124" s="160" t="s">
        <v>90</v>
      </c>
      <c r="D124" s="92">
        <v>0</v>
      </c>
      <c r="E124" s="92">
        <v>0</v>
      </c>
      <c r="F124" s="92">
        <v>0</v>
      </c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142">
        <f t="shared" si="58"/>
        <v>0</v>
      </c>
      <c r="AJ124" s="541"/>
    </row>
    <row r="125" spans="1:36" ht="21" thickBot="1">
      <c r="A125" s="530"/>
      <c r="B125" s="537"/>
      <c r="C125" s="154" t="s">
        <v>91</v>
      </c>
      <c r="D125" s="155">
        <f>(D123+D124)/D122</f>
        <v>0.2</v>
      </c>
      <c r="E125" s="155">
        <f>(E123+E124)/E122</f>
        <v>0.4</v>
      </c>
      <c r="F125" s="155" t="e">
        <f t="shared" ref="F125:AI125" si="59">(F123+F124)/F122</f>
        <v>#DIV/0!</v>
      </c>
      <c r="G125" s="155" t="e">
        <f t="shared" si="59"/>
        <v>#DIV/0!</v>
      </c>
      <c r="H125" s="155" t="e">
        <f t="shared" si="59"/>
        <v>#DIV/0!</v>
      </c>
      <c r="I125" s="155" t="e">
        <f t="shared" si="59"/>
        <v>#DIV/0!</v>
      </c>
      <c r="J125" s="155" t="e">
        <f t="shared" si="59"/>
        <v>#DIV/0!</v>
      </c>
      <c r="K125" s="155" t="e">
        <f t="shared" si="59"/>
        <v>#DIV/0!</v>
      </c>
      <c r="L125" s="155" t="e">
        <f t="shared" si="59"/>
        <v>#DIV/0!</v>
      </c>
      <c r="M125" s="155" t="e">
        <f t="shared" si="59"/>
        <v>#DIV/0!</v>
      </c>
      <c r="N125" s="155" t="e">
        <f t="shared" si="59"/>
        <v>#DIV/0!</v>
      </c>
      <c r="O125" s="155" t="e">
        <f t="shared" si="59"/>
        <v>#DIV/0!</v>
      </c>
      <c r="P125" s="155" t="e">
        <f t="shared" si="59"/>
        <v>#DIV/0!</v>
      </c>
      <c r="Q125" s="155" t="e">
        <f t="shared" si="59"/>
        <v>#DIV/0!</v>
      </c>
      <c r="R125" s="155" t="e">
        <f t="shared" si="59"/>
        <v>#DIV/0!</v>
      </c>
      <c r="S125" s="155" t="e">
        <f t="shared" si="59"/>
        <v>#DIV/0!</v>
      </c>
      <c r="T125" s="155" t="e">
        <f t="shared" si="59"/>
        <v>#DIV/0!</v>
      </c>
      <c r="U125" s="155" t="e">
        <f t="shared" si="59"/>
        <v>#DIV/0!</v>
      </c>
      <c r="V125" s="155" t="e">
        <f t="shared" si="59"/>
        <v>#DIV/0!</v>
      </c>
      <c r="W125" s="155" t="e">
        <f t="shared" si="59"/>
        <v>#DIV/0!</v>
      </c>
      <c r="X125" s="155" t="e">
        <f t="shared" si="59"/>
        <v>#DIV/0!</v>
      </c>
      <c r="Y125" s="155" t="e">
        <f t="shared" si="59"/>
        <v>#DIV/0!</v>
      </c>
      <c r="Z125" s="155" t="e">
        <f t="shared" si="59"/>
        <v>#DIV/0!</v>
      </c>
      <c r="AA125" s="155" t="e">
        <f t="shared" si="59"/>
        <v>#DIV/0!</v>
      </c>
      <c r="AB125" s="155" t="e">
        <f t="shared" si="59"/>
        <v>#DIV/0!</v>
      </c>
      <c r="AC125" s="155" t="e">
        <f t="shared" si="59"/>
        <v>#DIV/0!</v>
      </c>
      <c r="AD125" s="155" t="e">
        <f t="shared" si="59"/>
        <v>#DIV/0!</v>
      </c>
      <c r="AE125" s="155" t="e">
        <f t="shared" si="59"/>
        <v>#DIV/0!</v>
      </c>
      <c r="AF125" s="155" t="e">
        <f t="shared" si="59"/>
        <v>#DIV/0!</v>
      </c>
      <c r="AG125" s="155" t="e">
        <f t="shared" si="59"/>
        <v>#DIV/0!</v>
      </c>
      <c r="AH125" s="155" t="e">
        <f t="shared" si="59"/>
        <v>#DIV/0!</v>
      </c>
      <c r="AI125" s="155">
        <f t="shared" si="59"/>
        <v>0.32</v>
      </c>
      <c r="AJ125" s="542"/>
    </row>
    <row r="126" spans="1:36" ht="20.399999999999999">
      <c r="A126" s="517" t="s">
        <v>30</v>
      </c>
      <c r="B126" s="558" t="s">
        <v>51</v>
      </c>
      <c r="C126" s="143" t="s">
        <v>42</v>
      </c>
      <c r="D126" s="144">
        <v>0</v>
      </c>
      <c r="E126" s="144">
        <v>0</v>
      </c>
      <c r="F126" s="144">
        <v>0</v>
      </c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5">
        <f>SUM(D126:AH126)</f>
        <v>0</v>
      </c>
      <c r="AJ126" s="539" t="e">
        <f>AI129</f>
        <v>#DIV/0!</v>
      </c>
    </row>
    <row r="127" spans="1:36" ht="20.399999999999999">
      <c r="A127" s="518"/>
      <c r="B127" s="559"/>
      <c r="C127" s="146" t="s">
        <v>89</v>
      </c>
      <c r="D127" s="147">
        <v>0</v>
      </c>
      <c r="E127" s="147">
        <v>0</v>
      </c>
      <c r="F127" s="147">
        <v>0</v>
      </c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62">
        <f t="shared" ref="AI127:AI128" si="60">SUM(D127:AH127)</f>
        <v>0</v>
      </c>
      <c r="AJ127" s="539"/>
    </row>
    <row r="128" spans="1:36" ht="20.399999999999999">
      <c r="A128" s="518"/>
      <c r="B128" s="559"/>
      <c r="C128" s="148" t="s">
        <v>90</v>
      </c>
      <c r="D128" s="147">
        <v>0</v>
      </c>
      <c r="E128" s="147">
        <v>0</v>
      </c>
      <c r="F128" s="147">
        <v>0</v>
      </c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4">
        <f t="shared" si="60"/>
        <v>0</v>
      </c>
      <c r="AJ128" s="539"/>
    </row>
    <row r="129" spans="1:36" ht="21" thickBot="1">
      <c r="A129" s="519"/>
      <c r="B129" s="560"/>
      <c r="C129" s="149" t="s">
        <v>91</v>
      </c>
      <c r="D129" s="150" t="e">
        <f>(D127+D128)/D126</f>
        <v>#DIV/0!</v>
      </c>
      <c r="E129" s="150" t="e">
        <f>(E127+E128)/E126</f>
        <v>#DIV/0!</v>
      </c>
      <c r="F129" s="150" t="e">
        <f t="shared" ref="F129:AI129" si="61">(F127+F128)/F126</f>
        <v>#DIV/0!</v>
      </c>
      <c r="G129" s="150" t="e">
        <f t="shared" si="61"/>
        <v>#DIV/0!</v>
      </c>
      <c r="H129" s="150" t="e">
        <f t="shared" si="61"/>
        <v>#DIV/0!</v>
      </c>
      <c r="I129" s="150" t="e">
        <f t="shared" si="61"/>
        <v>#DIV/0!</v>
      </c>
      <c r="J129" s="150" t="e">
        <f t="shared" si="61"/>
        <v>#DIV/0!</v>
      </c>
      <c r="K129" s="150" t="e">
        <f t="shared" si="61"/>
        <v>#DIV/0!</v>
      </c>
      <c r="L129" s="150" t="e">
        <f t="shared" si="61"/>
        <v>#DIV/0!</v>
      </c>
      <c r="M129" s="150" t="e">
        <f t="shared" si="61"/>
        <v>#DIV/0!</v>
      </c>
      <c r="N129" s="150" t="e">
        <f t="shared" si="61"/>
        <v>#DIV/0!</v>
      </c>
      <c r="O129" s="150" t="e">
        <f t="shared" si="61"/>
        <v>#DIV/0!</v>
      </c>
      <c r="P129" s="150" t="e">
        <f t="shared" si="61"/>
        <v>#DIV/0!</v>
      </c>
      <c r="Q129" s="150" t="e">
        <f t="shared" si="61"/>
        <v>#DIV/0!</v>
      </c>
      <c r="R129" s="150" t="e">
        <f t="shared" si="61"/>
        <v>#DIV/0!</v>
      </c>
      <c r="S129" s="150" t="e">
        <f t="shared" si="61"/>
        <v>#DIV/0!</v>
      </c>
      <c r="T129" s="150" t="e">
        <f t="shared" si="61"/>
        <v>#DIV/0!</v>
      </c>
      <c r="U129" s="150" t="e">
        <f t="shared" si="61"/>
        <v>#DIV/0!</v>
      </c>
      <c r="V129" s="150" t="e">
        <f t="shared" si="61"/>
        <v>#DIV/0!</v>
      </c>
      <c r="W129" s="150" t="e">
        <f t="shared" si="61"/>
        <v>#DIV/0!</v>
      </c>
      <c r="X129" s="150" t="e">
        <f t="shared" si="61"/>
        <v>#DIV/0!</v>
      </c>
      <c r="Y129" s="150" t="e">
        <f t="shared" si="61"/>
        <v>#DIV/0!</v>
      </c>
      <c r="Z129" s="150" t="e">
        <f t="shared" si="61"/>
        <v>#DIV/0!</v>
      </c>
      <c r="AA129" s="150" t="e">
        <f t="shared" si="61"/>
        <v>#DIV/0!</v>
      </c>
      <c r="AB129" s="150" t="e">
        <f t="shared" si="61"/>
        <v>#DIV/0!</v>
      </c>
      <c r="AC129" s="150" t="e">
        <f t="shared" si="61"/>
        <v>#DIV/0!</v>
      </c>
      <c r="AD129" s="150" t="e">
        <f t="shared" si="61"/>
        <v>#DIV/0!</v>
      </c>
      <c r="AE129" s="150" t="e">
        <f t="shared" si="61"/>
        <v>#DIV/0!</v>
      </c>
      <c r="AF129" s="150" t="e">
        <f t="shared" si="61"/>
        <v>#DIV/0!</v>
      </c>
      <c r="AG129" s="150" t="e">
        <f t="shared" si="61"/>
        <v>#DIV/0!</v>
      </c>
      <c r="AH129" s="150" t="e">
        <f t="shared" si="61"/>
        <v>#DIV/0!</v>
      </c>
      <c r="AI129" s="150" t="e">
        <f t="shared" si="61"/>
        <v>#DIV/0!</v>
      </c>
      <c r="AJ129" s="540"/>
    </row>
    <row r="130" spans="1:36" ht="20.399999999999999">
      <c r="A130" s="517" t="s">
        <v>102</v>
      </c>
      <c r="B130" s="555" t="s">
        <v>52</v>
      </c>
      <c r="C130" s="143" t="s">
        <v>42</v>
      </c>
      <c r="D130" s="144">
        <v>0</v>
      </c>
      <c r="E130" s="144">
        <v>0</v>
      </c>
      <c r="F130" s="144">
        <v>0</v>
      </c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5">
        <f>SUM(D130:AH130)</f>
        <v>0</v>
      </c>
      <c r="AJ130" s="538" t="e">
        <f>AI133</f>
        <v>#DIV/0!</v>
      </c>
    </row>
    <row r="131" spans="1:36" ht="20.399999999999999">
      <c r="A131" s="518"/>
      <c r="B131" s="556"/>
      <c r="C131" s="146" t="s">
        <v>89</v>
      </c>
      <c r="D131" s="147">
        <v>0</v>
      </c>
      <c r="E131" s="147">
        <v>0</v>
      </c>
      <c r="F131" s="147">
        <v>0</v>
      </c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62">
        <f t="shared" ref="AI131:AI132" si="62">SUM(D131:AH131)</f>
        <v>0</v>
      </c>
      <c r="AJ131" s="539"/>
    </row>
    <row r="132" spans="1:36" ht="20.399999999999999">
      <c r="A132" s="518"/>
      <c r="B132" s="556"/>
      <c r="C132" s="148" t="s">
        <v>90</v>
      </c>
      <c r="D132" s="147">
        <v>0</v>
      </c>
      <c r="E132" s="147">
        <v>0</v>
      </c>
      <c r="F132" s="147">
        <v>0</v>
      </c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4">
        <f t="shared" si="62"/>
        <v>0</v>
      </c>
      <c r="AJ132" s="539"/>
    </row>
    <row r="133" spans="1:36" ht="21" thickBot="1">
      <c r="A133" s="519"/>
      <c r="B133" s="557"/>
      <c r="C133" s="149" t="s">
        <v>91</v>
      </c>
      <c r="D133" s="150" t="e">
        <f>(D131+D132)/D130</f>
        <v>#DIV/0!</v>
      </c>
      <c r="E133" s="150" t="e">
        <f>(E131+E132)/E130</f>
        <v>#DIV/0!</v>
      </c>
      <c r="F133" s="150" t="e">
        <f t="shared" ref="F133:AI133" si="63">(F131+F132)/F130</f>
        <v>#DIV/0!</v>
      </c>
      <c r="G133" s="150" t="e">
        <f t="shared" si="63"/>
        <v>#DIV/0!</v>
      </c>
      <c r="H133" s="150" t="e">
        <f t="shared" si="63"/>
        <v>#DIV/0!</v>
      </c>
      <c r="I133" s="150" t="e">
        <f t="shared" si="63"/>
        <v>#DIV/0!</v>
      </c>
      <c r="J133" s="150" t="e">
        <f t="shared" si="63"/>
        <v>#DIV/0!</v>
      </c>
      <c r="K133" s="150" t="e">
        <f t="shared" si="63"/>
        <v>#DIV/0!</v>
      </c>
      <c r="L133" s="150" t="e">
        <f t="shared" si="63"/>
        <v>#DIV/0!</v>
      </c>
      <c r="M133" s="150" t="e">
        <f t="shared" si="63"/>
        <v>#DIV/0!</v>
      </c>
      <c r="N133" s="150" t="e">
        <f t="shared" si="63"/>
        <v>#DIV/0!</v>
      </c>
      <c r="O133" s="150" t="e">
        <f t="shared" si="63"/>
        <v>#DIV/0!</v>
      </c>
      <c r="P133" s="150" t="e">
        <f t="shared" si="63"/>
        <v>#DIV/0!</v>
      </c>
      <c r="Q133" s="150" t="e">
        <f t="shared" si="63"/>
        <v>#DIV/0!</v>
      </c>
      <c r="R133" s="150" t="e">
        <f t="shared" si="63"/>
        <v>#DIV/0!</v>
      </c>
      <c r="S133" s="150" t="e">
        <f t="shared" si="63"/>
        <v>#DIV/0!</v>
      </c>
      <c r="T133" s="150" t="e">
        <f t="shared" si="63"/>
        <v>#DIV/0!</v>
      </c>
      <c r="U133" s="150" t="e">
        <f t="shared" si="63"/>
        <v>#DIV/0!</v>
      </c>
      <c r="V133" s="150" t="e">
        <f t="shared" si="63"/>
        <v>#DIV/0!</v>
      </c>
      <c r="W133" s="150" t="e">
        <f t="shared" si="63"/>
        <v>#DIV/0!</v>
      </c>
      <c r="X133" s="150" t="e">
        <f t="shared" si="63"/>
        <v>#DIV/0!</v>
      </c>
      <c r="Y133" s="150" t="e">
        <f t="shared" si="63"/>
        <v>#DIV/0!</v>
      </c>
      <c r="Z133" s="150" t="e">
        <f t="shared" si="63"/>
        <v>#DIV/0!</v>
      </c>
      <c r="AA133" s="150" t="e">
        <f t="shared" si="63"/>
        <v>#DIV/0!</v>
      </c>
      <c r="AB133" s="150" t="e">
        <f t="shared" si="63"/>
        <v>#DIV/0!</v>
      </c>
      <c r="AC133" s="150" t="e">
        <f t="shared" si="63"/>
        <v>#DIV/0!</v>
      </c>
      <c r="AD133" s="150" t="e">
        <f t="shared" si="63"/>
        <v>#DIV/0!</v>
      </c>
      <c r="AE133" s="150" t="e">
        <f t="shared" si="63"/>
        <v>#DIV/0!</v>
      </c>
      <c r="AF133" s="150" t="e">
        <f t="shared" si="63"/>
        <v>#DIV/0!</v>
      </c>
      <c r="AG133" s="150" t="e">
        <f t="shared" si="63"/>
        <v>#DIV/0!</v>
      </c>
      <c r="AH133" s="150" t="e">
        <f t="shared" si="63"/>
        <v>#DIV/0!</v>
      </c>
      <c r="AI133" s="150" t="e">
        <f t="shared" si="63"/>
        <v>#DIV/0!</v>
      </c>
      <c r="AJ133" s="540"/>
    </row>
    <row r="134" spans="1:36" ht="20.399999999999999" hidden="1">
      <c r="A134" s="543" t="s">
        <v>182</v>
      </c>
      <c r="B134" s="536"/>
      <c r="C134" s="339" t="s">
        <v>42</v>
      </c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93">
        <f>SUM(D134:AH134)</f>
        <v>0</v>
      </c>
      <c r="AJ134" s="541" t="e">
        <f>AI137</f>
        <v>#DIV/0!</v>
      </c>
    </row>
    <row r="135" spans="1:36" ht="20.399999999999999" hidden="1">
      <c r="A135" s="529"/>
      <c r="B135" s="536"/>
      <c r="C135" s="159" t="s">
        <v>89</v>
      </c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161">
        <f t="shared" ref="AI135:AI136" si="64">SUM(D135:AH135)</f>
        <v>0</v>
      </c>
      <c r="AJ135" s="541"/>
    </row>
    <row r="136" spans="1:36" ht="20.399999999999999" hidden="1">
      <c r="A136" s="529"/>
      <c r="B136" s="536"/>
      <c r="C136" s="160" t="s">
        <v>90</v>
      </c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87">
        <f t="shared" si="64"/>
        <v>0</v>
      </c>
      <c r="AJ136" s="541"/>
    </row>
    <row r="137" spans="1:36" ht="21" hidden="1" thickBot="1">
      <c r="A137" s="530"/>
      <c r="B137" s="537"/>
      <c r="C137" s="154" t="s">
        <v>91</v>
      </c>
      <c r="D137" s="97" t="e">
        <f>(D135+D136)/D134</f>
        <v>#DIV/0!</v>
      </c>
      <c r="E137" s="97" t="e">
        <f>(E135+E136)/E134</f>
        <v>#DIV/0!</v>
      </c>
      <c r="F137" s="97" t="e">
        <f t="shared" ref="F137:AI137" si="65">(F135+F136)/F134</f>
        <v>#DIV/0!</v>
      </c>
      <c r="G137" s="97" t="e">
        <f t="shared" si="65"/>
        <v>#DIV/0!</v>
      </c>
      <c r="H137" s="97" t="e">
        <f t="shared" si="65"/>
        <v>#DIV/0!</v>
      </c>
      <c r="I137" s="97" t="e">
        <f t="shared" si="65"/>
        <v>#DIV/0!</v>
      </c>
      <c r="J137" s="97" t="e">
        <f t="shared" si="65"/>
        <v>#DIV/0!</v>
      </c>
      <c r="K137" s="97" t="e">
        <f t="shared" si="65"/>
        <v>#DIV/0!</v>
      </c>
      <c r="L137" s="97" t="e">
        <f t="shared" si="65"/>
        <v>#DIV/0!</v>
      </c>
      <c r="M137" s="97" t="e">
        <f t="shared" si="65"/>
        <v>#DIV/0!</v>
      </c>
      <c r="N137" s="97" t="e">
        <f t="shared" si="65"/>
        <v>#DIV/0!</v>
      </c>
      <c r="O137" s="97" t="e">
        <f t="shared" si="65"/>
        <v>#DIV/0!</v>
      </c>
      <c r="P137" s="97" t="e">
        <f t="shared" si="65"/>
        <v>#DIV/0!</v>
      </c>
      <c r="Q137" s="97" t="e">
        <f t="shared" si="65"/>
        <v>#DIV/0!</v>
      </c>
      <c r="R137" s="97" t="e">
        <f t="shared" si="65"/>
        <v>#DIV/0!</v>
      </c>
      <c r="S137" s="97" t="e">
        <f t="shared" si="65"/>
        <v>#DIV/0!</v>
      </c>
      <c r="T137" s="97" t="e">
        <f t="shared" si="65"/>
        <v>#DIV/0!</v>
      </c>
      <c r="U137" s="97" t="e">
        <f t="shared" si="65"/>
        <v>#DIV/0!</v>
      </c>
      <c r="V137" s="97" t="e">
        <f t="shared" si="65"/>
        <v>#DIV/0!</v>
      </c>
      <c r="W137" s="97" t="e">
        <f t="shared" si="65"/>
        <v>#DIV/0!</v>
      </c>
      <c r="X137" s="97" t="e">
        <f t="shared" si="65"/>
        <v>#DIV/0!</v>
      </c>
      <c r="Y137" s="97" t="e">
        <f t="shared" si="65"/>
        <v>#DIV/0!</v>
      </c>
      <c r="Z137" s="97" t="e">
        <f t="shared" si="65"/>
        <v>#DIV/0!</v>
      </c>
      <c r="AA137" s="97" t="e">
        <f t="shared" si="65"/>
        <v>#DIV/0!</v>
      </c>
      <c r="AB137" s="97" t="e">
        <f t="shared" si="65"/>
        <v>#DIV/0!</v>
      </c>
      <c r="AC137" s="97" t="e">
        <f t="shared" si="65"/>
        <v>#DIV/0!</v>
      </c>
      <c r="AD137" s="97" t="e">
        <f t="shared" si="65"/>
        <v>#DIV/0!</v>
      </c>
      <c r="AE137" s="97" t="e">
        <f t="shared" si="65"/>
        <v>#DIV/0!</v>
      </c>
      <c r="AF137" s="97" t="e">
        <f t="shared" si="65"/>
        <v>#DIV/0!</v>
      </c>
      <c r="AG137" s="97" t="e">
        <f t="shared" si="65"/>
        <v>#DIV/0!</v>
      </c>
      <c r="AH137" s="97" t="e">
        <f t="shared" si="65"/>
        <v>#DIV/0!</v>
      </c>
      <c r="AI137" s="97" t="e">
        <f t="shared" si="65"/>
        <v>#DIV/0!</v>
      </c>
      <c r="AJ137" s="542"/>
    </row>
    <row r="138" spans="1:36" ht="20.399999999999999" hidden="1">
      <c r="A138" s="528" t="s">
        <v>183</v>
      </c>
      <c r="B138" s="535"/>
      <c r="C138" s="157" t="s">
        <v>42</v>
      </c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93">
        <f>SUM(D138:AH138)</f>
        <v>0</v>
      </c>
      <c r="AJ138" s="541" t="e">
        <f>AI141</f>
        <v>#DIV/0!</v>
      </c>
    </row>
    <row r="139" spans="1:36" ht="20.399999999999999" hidden="1">
      <c r="A139" s="529"/>
      <c r="B139" s="536"/>
      <c r="C139" s="159" t="s">
        <v>89</v>
      </c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161">
        <f t="shared" ref="AI139:AI140" si="66">SUM(D139:AH139)</f>
        <v>0</v>
      </c>
      <c r="AJ139" s="541"/>
    </row>
    <row r="140" spans="1:36" ht="20.399999999999999" hidden="1">
      <c r="A140" s="529"/>
      <c r="B140" s="536"/>
      <c r="C140" s="160" t="s">
        <v>90</v>
      </c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87">
        <f t="shared" si="66"/>
        <v>0</v>
      </c>
      <c r="AJ140" s="541"/>
    </row>
    <row r="141" spans="1:36" ht="21" hidden="1" thickBot="1">
      <c r="A141" s="530"/>
      <c r="B141" s="537"/>
      <c r="C141" s="154" t="s">
        <v>91</v>
      </c>
      <c r="D141" s="97" t="e">
        <f>(D139+D140)/D138</f>
        <v>#DIV/0!</v>
      </c>
      <c r="E141" s="97" t="e">
        <f>(E139+E140)/E138</f>
        <v>#DIV/0!</v>
      </c>
      <c r="F141" s="97" t="e">
        <f t="shared" ref="F141:AI141" si="67">(F139+F140)/F138</f>
        <v>#DIV/0!</v>
      </c>
      <c r="G141" s="97" t="e">
        <f t="shared" si="67"/>
        <v>#DIV/0!</v>
      </c>
      <c r="H141" s="97" t="e">
        <f t="shared" si="67"/>
        <v>#DIV/0!</v>
      </c>
      <c r="I141" s="97" t="e">
        <f t="shared" si="67"/>
        <v>#DIV/0!</v>
      </c>
      <c r="J141" s="97" t="e">
        <f t="shared" si="67"/>
        <v>#DIV/0!</v>
      </c>
      <c r="K141" s="97" t="e">
        <f t="shared" si="67"/>
        <v>#DIV/0!</v>
      </c>
      <c r="L141" s="97" t="e">
        <f t="shared" si="67"/>
        <v>#DIV/0!</v>
      </c>
      <c r="M141" s="97" t="e">
        <f t="shared" si="67"/>
        <v>#DIV/0!</v>
      </c>
      <c r="N141" s="97" t="e">
        <f t="shared" si="67"/>
        <v>#DIV/0!</v>
      </c>
      <c r="O141" s="97" t="e">
        <f t="shared" si="67"/>
        <v>#DIV/0!</v>
      </c>
      <c r="P141" s="97" t="e">
        <f t="shared" si="67"/>
        <v>#DIV/0!</v>
      </c>
      <c r="Q141" s="97" t="e">
        <f t="shared" si="67"/>
        <v>#DIV/0!</v>
      </c>
      <c r="R141" s="97" t="e">
        <f t="shared" si="67"/>
        <v>#DIV/0!</v>
      </c>
      <c r="S141" s="97" t="e">
        <f t="shared" si="67"/>
        <v>#DIV/0!</v>
      </c>
      <c r="T141" s="97" t="e">
        <f t="shared" si="67"/>
        <v>#DIV/0!</v>
      </c>
      <c r="U141" s="97" t="e">
        <f t="shared" si="67"/>
        <v>#DIV/0!</v>
      </c>
      <c r="V141" s="97" t="e">
        <f t="shared" si="67"/>
        <v>#DIV/0!</v>
      </c>
      <c r="W141" s="97" t="e">
        <f t="shared" si="67"/>
        <v>#DIV/0!</v>
      </c>
      <c r="X141" s="97" t="e">
        <f t="shared" si="67"/>
        <v>#DIV/0!</v>
      </c>
      <c r="Y141" s="97" t="e">
        <f t="shared" si="67"/>
        <v>#DIV/0!</v>
      </c>
      <c r="Z141" s="97" t="e">
        <f t="shared" si="67"/>
        <v>#DIV/0!</v>
      </c>
      <c r="AA141" s="97" t="e">
        <f t="shared" si="67"/>
        <v>#DIV/0!</v>
      </c>
      <c r="AB141" s="97" t="e">
        <f t="shared" si="67"/>
        <v>#DIV/0!</v>
      </c>
      <c r="AC141" s="97" t="e">
        <f t="shared" si="67"/>
        <v>#DIV/0!</v>
      </c>
      <c r="AD141" s="97" t="e">
        <f t="shared" si="67"/>
        <v>#DIV/0!</v>
      </c>
      <c r="AE141" s="97" t="e">
        <f t="shared" si="67"/>
        <v>#DIV/0!</v>
      </c>
      <c r="AF141" s="97" t="e">
        <f t="shared" si="67"/>
        <v>#DIV/0!</v>
      </c>
      <c r="AG141" s="97" t="e">
        <f t="shared" si="67"/>
        <v>#DIV/0!</v>
      </c>
      <c r="AH141" s="97" t="e">
        <f t="shared" si="67"/>
        <v>#DIV/0!</v>
      </c>
      <c r="AI141" s="97" t="e">
        <f t="shared" si="67"/>
        <v>#DIV/0!</v>
      </c>
      <c r="AJ141" s="542"/>
    </row>
    <row r="142" spans="1:36" ht="20.399999999999999" hidden="1">
      <c r="A142" s="543" t="s">
        <v>184</v>
      </c>
      <c r="B142" s="535"/>
      <c r="C142" s="157" t="s">
        <v>42</v>
      </c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93">
        <f>SUM(D142:AH142)</f>
        <v>0</v>
      </c>
      <c r="AJ142" s="541" t="e">
        <f>AI145</f>
        <v>#DIV/0!</v>
      </c>
    </row>
    <row r="143" spans="1:36" ht="20.399999999999999" hidden="1">
      <c r="A143" s="529"/>
      <c r="B143" s="536"/>
      <c r="C143" s="159" t="s">
        <v>89</v>
      </c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161">
        <f t="shared" ref="AI143:AI144" si="68">SUM(D143:AH143)</f>
        <v>0</v>
      </c>
      <c r="AJ143" s="541"/>
    </row>
    <row r="144" spans="1:36" ht="20.399999999999999" hidden="1">
      <c r="A144" s="529"/>
      <c r="B144" s="536"/>
      <c r="C144" s="160" t="s">
        <v>90</v>
      </c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87">
        <f t="shared" si="68"/>
        <v>0</v>
      </c>
      <c r="AJ144" s="541"/>
    </row>
    <row r="145" spans="1:36" ht="21" hidden="1" thickBot="1">
      <c r="A145" s="530"/>
      <c r="B145" s="537"/>
      <c r="C145" s="154" t="s">
        <v>91</v>
      </c>
      <c r="D145" s="97" t="e">
        <f>(D143+D144)/D142</f>
        <v>#DIV/0!</v>
      </c>
      <c r="E145" s="97" t="e">
        <f>(E143+E144)/E142</f>
        <v>#DIV/0!</v>
      </c>
      <c r="F145" s="97" t="e">
        <f t="shared" ref="F145:AI145" si="69">(F143+F144)/F142</f>
        <v>#DIV/0!</v>
      </c>
      <c r="G145" s="97" t="e">
        <f t="shared" si="69"/>
        <v>#DIV/0!</v>
      </c>
      <c r="H145" s="97" t="e">
        <f t="shared" si="69"/>
        <v>#DIV/0!</v>
      </c>
      <c r="I145" s="97" t="e">
        <f t="shared" si="69"/>
        <v>#DIV/0!</v>
      </c>
      <c r="J145" s="97" t="e">
        <f t="shared" si="69"/>
        <v>#DIV/0!</v>
      </c>
      <c r="K145" s="97" t="e">
        <f t="shared" si="69"/>
        <v>#DIV/0!</v>
      </c>
      <c r="L145" s="97" t="e">
        <f t="shared" si="69"/>
        <v>#DIV/0!</v>
      </c>
      <c r="M145" s="97" t="e">
        <f t="shared" si="69"/>
        <v>#DIV/0!</v>
      </c>
      <c r="N145" s="97" t="e">
        <f t="shared" si="69"/>
        <v>#DIV/0!</v>
      </c>
      <c r="O145" s="97" t="e">
        <f t="shared" si="69"/>
        <v>#DIV/0!</v>
      </c>
      <c r="P145" s="97" t="e">
        <f t="shared" si="69"/>
        <v>#DIV/0!</v>
      </c>
      <c r="Q145" s="97" t="e">
        <f t="shared" si="69"/>
        <v>#DIV/0!</v>
      </c>
      <c r="R145" s="97" t="e">
        <f t="shared" si="69"/>
        <v>#DIV/0!</v>
      </c>
      <c r="S145" s="97" t="e">
        <f t="shared" si="69"/>
        <v>#DIV/0!</v>
      </c>
      <c r="T145" s="97" t="e">
        <f t="shared" si="69"/>
        <v>#DIV/0!</v>
      </c>
      <c r="U145" s="97" t="e">
        <f t="shared" si="69"/>
        <v>#DIV/0!</v>
      </c>
      <c r="V145" s="97" t="e">
        <f t="shared" si="69"/>
        <v>#DIV/0!</v>
      </c>
      <c r="W145" s="97" t="e">
        <f t="shared" si="69"/>
        <v>#DIV/0!</v>
      </c>
      <c r="X145" s="97" t="e">
        <f t="shared" si="69"/>
        <v>#DIV/0!</v>
      </c>
      <c r="Y145" s="97" t="e">
        <f t="shared" si="69"/>
        <v>#DIV/0!</v>
      </c>
      <c r="Z145" s="97" t="e">
        <f t="shared" si="69"/>
        <v>#DIV/0!</v>
      </c>
      <c r="AA145" s="97" t="e">
        <f t="shared" si="69"/>
        <v>#DIV/0!</v>
      </c>
      <c r="AB145" s="97" t="e">
        <f t="shared" si="69"/>
        <v>#DIV/0!</v>
      </c>
      <c r="AC145" s="97" t="e">
        <f t="shared" si="69"/>
        <v>#DIV/0!</v>
      </c>
      <c r="AD145" s="97" t="e">
        <f t="shared" si="69"/>
        <v>#DIV/0!</v>
      </c>
      <c r="AE145" s="97" t="e">
        <f t="shared" si="69"/>
        <v>#DIV/0!</v>
      </c>
      <c r="AF145" s="97" t="e">
        <f t="shared" si="69"/>
        <v>#DIV/0!</v>
      </c>
      <c r="AG145" s="97" t="e">
        <f t="shared" si="69"/>
        <v>#DIV/0!</v>
      </c>
      <c r="AH145" s="97" t="e">
        <f t="shared" si="69"/>
        <v>#DIV/0!</v>
      </c>
      <c r="AI145" s="97" t="e">
        <f t="shared" si="69"/>
        <v>#DIV/0!</v>
      </c>
      <c r="AJ145" s="542"/>
    </row>
    <row r="146" spans="1:36" ht="20.399999999999999" hidden="1">
      <c r="A146" s="528" t="s">
        <v>185</v>
      </c>
      <c r="B146" s="535"/>
      <c r="C146" s="157" t="s">
        <v>42</v>
      </c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93">
        <f>SUM(D146:AH146)</f>
        <v>0</v>
      </c>
      <c r="AJ146" s="541" t="e">
        <f>AI149</f>
        <v>#DIV/0!</v>
      </c>
    </row>
    <row r="147" spans="1:36" ht="20.399999999999999" hidden="1">
      <c r="A147" s="529"/>
      <c r="B147" s="536"/>
      <c r="C147" s="159" t="s">
        <v>89</v>
      </c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161">
        <f t="shared" ref="AI147:AI148" si="70">SUM(D147:AH147)</f>
        <v>0</v>
      </c>
      <c r="AJ147" s="541"/>
    </row>
    <row r="148" spans="1:36" ht="20.399999999999999" hidden="1">
      <c r="A148" s="529"/>
      <c r="B148" s="536"/>
      <c r="C148" s="160" t="s">
        <v>90</v>
      </c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87">
        <f t="shared" si="70"/>
        <v>0</v>
      </c>
      <c r="AJ148" s="541"/>
    </row>
    <row r="149" spans="1:36" ht="21" hidden="1" thickBot="1">
      <c r="A149" s="530"/>
      <c r="B149" s="537"/>
      <c r="C149" s="154" t="s">
        <v>91</v>
      </c>
      <c r="D149" s="97" t="e">
        <f>(D147+D148)/D146</f>
        <v>#DIV/0!</v>
      </c>
      <c r="E149" s="97" t="e">
        <f>(E147+E148)/E146</f>
        <v>#DIV/0!</v>
      </c>
      <c r="F149" s="97" t="e">
        <f t="shared" ref="F149:AI149" si="71">(F147+F148)/F146</f>
        <v>#DIV/0!</v>
      </c>
      <c r="G149" s="97" t="e">
        <f t="shared" si="71"/>
        <v>#DIV/0!</v>
      </c>
      <c r="H149" s="97" t="e">
        <f t="shared" si="71"/>
        <v>#DIV/0!</v>
      </c>
      <c r="I149" s="97" t="e">
        <f t="shared" si="71"/>
        <v>#DIV/0!</v>
      </c>
      <c r="J149" s="97" t="e">
        <f t="shared" si="71"/>
        <v>#DIV/0!</v>
      </c>
      <c r="K149" s="97" t="e">
        <f t="shared" si="71"/>
        <v>#DIV/0!</v>
      </c>
      <c r="L149" s="97" t="e">
        <f t="shared" si="71"/>
        <v>#DIV/0!</v>
      </c>
      <c r="M149" s="97" t="e">
        <f t="shared" si="71"/>
        <v>#DIV/0!</v>
      </c>
      <c r="N149" s="97" t="e">
        <f t="shared" si="71"/>
        <v>#DIV/0!</v>
      </c>
      <c r="O149" s="97" t="e">
        <f t="shared" si="71"/>
        <v>#DIV/0!</v>
      </c>
      <c r="P149" s="97" t="e">
        <f t="shared" si="71"/>
        <v>#DIV/0!</v>
      </c>
      <c r="Q149" s="97" t="e">
        <f t="shared" si="71"/>
        <v>#DIV/0!</v>
      </c>
      <c r="R149" s="97" t="e">
        <f t="shared" si="71"/>
        <v>#DIV/0!</v>
      </c>
      <c r="S149" s="97" t="e">
        <f t="shared" si="71"/>
        <v>#DIV/0!</v>
      </c>
      <c r="T149" s="97" t="e">
        <f t="shared" si="71"/>
        <v>#DIV/0!</v>
      </c>
      <c r="U149" s="97" t="e">
        <f t="shared" si="71"/>
        <v>#DIV/0!</v>
      </c>
      <c r="V149" s="97" t="e">
        <f t="shared" si="71"/>
        <v>#DIV/0!</v>
      </c>
      <c r="W149" s="97" t="e">
        <f t="shared" si="71"/>
        <v>#DIV/0!</v>
      </c>
      <c r="X149" s="97" t="e">
        <f t="shared" si="71"/>
        <v>#DIV/0!</v>
      </c>
      <c r="Y149" s="97" t="e">
        <f t="shared" si="71"/>
        <v>#DIV/0!</v>
      </c>
      <c r="Z149" s="97" t="e">
        <f t="shared" si="71"/>
        <v>#DIV/0!</v>
      </c>
      <c r="AA149" s="97" t="e">
        <f t="shared" si="71"/>
        <v>#DIV/0!</v>
      </c>
      <c r="AB149" s="97" t="e">
        <f t="shared" si="71"/>
        <v>#DIV/0!</v>
      </c>
      <c r="AC149" s="97" t="e">
        <f t="shared" si="71"/>
        <v>#DIV/0!</v>
      </c>
      <c r="AD149" s="97" t="e">
        <f t="shared" si="71"/>
        <v>#DIV/0!</v>
      </c>
      <c r="AE149" s="97" t="e">
        <f t="shared" si="71"/>
        <v>#DIV/0!</v>
      </c>
      <c r="AF149" s="97" t="e">
        <f t="shared" si="71"/>
        <v>#DIV/0!</v>
      </c>
      <c r="AG149" s="97" t="e">
        <f t="shared" si="71"/>
        <v>#DIV/0!</v>
      </c>
      <c r="AH149" s="97" t="e">
        <f t="shared" si="71"/>
        <v>#DIV/0!</v>
      </c>
      <c r="AI149" s="97" t="e">
        <f t="shared" si="71"/>
        <v>#DIV/0!</v>
      </c>
      <c r="AJ149" s="542"/>
    </row>
    <row r="150" spans="1:36" ht="20.399999999999999" hidden="1">
      <c r="A150" s="543" t="s">
        <v>186</v>
      </c>
      <c r="B150" s="535"/>
      <c r="C150" s="157" t="s">
        <v>42</v>
      </c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93">
        <f>SUM(D150:AH150)</f>
        <v>0</v>
      </c>
      <c r="AJ150" s="541" t="e">
        <f>AI153</f>
        <v>#DIV/0!</v>
      </c>
    </row>
    <row r="151" spans="1:36" ht="20.399999999999999" hidden="1">
      <c r="A151" s="529"/>
      <c r="B151" s="536"/>
      <c r="C151" s="159" t="s">
        <v>89</v>
      </c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161">
        <f t="shared" ref="AI151:AI152" si="72">SUM(D151:AH151)</f>
        <v>0</v>
      </c>
      <c r="AJ151" s="541"/>
    </row>
    <row r="152" spans="1:36" ht="20.399999999999999" hidden="1">
      <c r="A152" s="529"/>
      <c r="B152" s="536"/>
      <c r="C152" s="160" t="s">
        <v>90</v>
      </c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87">
        <f t="shared" si="72"/>
        <v>0</v>
      </c>
      <c r="AJ152" s="541"/>
    </row>
    <row r="153" spans="1:36" ht="21" hidden="1" thickBot="1">
      <c r="A153" s="530"/>
      <c r="B153" s="537"/>
      <c r="C153" s="154" t="s">
        <v>91</v>
      </c>
      <c r="D153" s="97" t="e">
        <f>(D151+D152)/D150</f>
        <v>#DIV/0!</v>
      </c>
      <c r="E153" s="97" t="e">
        <f>(E151+E152)/E150</f>
        <v>#DIV/0!</v>
      </c>
      <c r="F153" s="97" t="e">
        <f t="shared" ref="F153:AI153" si="73">(F151+F152)/F150</f>
        <v>#DIV/0!</v>
      </c>
      <c r="G153" s="97" t="e">
        <f t="shared" si="73"/>
        <v>#DIV/0!</v>
      </c>
      <c r="H153" s="97" t="e">
        <f t="shared" si="73"/>
        <v>#DIV/0!</v>
      </c>
      <c r="I153" s="97" t="e">
        <f t="shared" si="73"/>
        <v>#DIV/0!</v>
      </c>
      <c r="J153" s="97" t="e">
        <f t="shared" si="73"/>
        <v>#DIV/0!</v>
      </c>
      <c r="K153" s="97" t="e">
        <f t="shared" si="73"/>
        <v>#DIV/0!</v>
      </c>
      <c r="L153" s="97" t="e">
        <f t="shared" si="73"/>
        <v>#DIV/0!</v>
      </c>
      <c r="M153" s="97" t="e">
        <f t="shared" si="73"/>
        <v>#DIV/0!</v>
      </c>
      <c r="N153" s="97" t="e">
        <f t="shared" si="73"/>
        <v>#DIV/0!</v>
      </c>
      <c r="O153" s="97" t="e">
        <f t="shared" si="73"/>
        <v>#DIV/0!</v>
      </c>
      <c r="P153" s="97" t="e">
        <f t="shared" si="73"/>
        <v>#DIV/0!</v>
      </c>
      <c r="Q153" s="97" t="e">
        <f t="shared" si="73"/>
        <v>#DIV/0!</v>
      </c>
      <c r="R153" s="97" t="e">
        <f t="shared" si="73"/>
        <v>#DIV/0!</v>
      </c>
      <c r="S153" s="97" t="e">
        <f t="shared" si="73"/>
        <v>#DIV/0!</v>
      </c>
      <c r="T153" s="97" t="e">
        <f t="shared" si="73"/>
        <v>#DIV/0!</v>
      </c>
      <c r="U153" s="97" t="e">
        <f t="shared" si="73"/>
        <v>#DIV/0!</v>
      </c>
      <c r="V153" s="97" t="e">
        <f t="shared" si="73"/>
        <v>#DIV/0!</v>
      </c>
      <c r="W153" s="97" t="e">
        <f t="shared" si="73"/>
        <v>#DIV/0!</v>
      </c>
      <c r="X153" s="97" t="e">
        <f t="shared" si="73"/>
        <v>#DIV/0!</v>
      </c>
      <c r="Y153" s="97" t="e">
        <f t="shared" si="73"/>
        <v>#DIV/0!</v>
      </c>
      <c r="Z153" s="97" t="e">
        <f t="shared" si="73"/>
        <v>#DIV/0!</v>
      </c>
      <c r="AA153" s="97" t="e">
        <f t="shared" si="73"/>
        <v>#DIV/0!</v>
      </c>
      <c r="AB153" s="97" t="e">
        <f t="shared" si="73"/>
        <v>#DIV/0!</v>
      </c>
      <c r="AC153" s="97" t="e">
        <f t="shared" si="73"/>
        <v>#DIV/0!</v>
      </c>
      <c r="AD153" s="97" t="e">
        <f t="shared" si="73"/>
        <v>#DIV/0!</v>
      </c>
      <c r="AE153" s="97" t="e">
        <f t="shared" si="73"/>
        <v>#DIV/0!</v>
      </c>
      <c r="AF153" s="97" t="e">
        <f t="shared" si="73"/>
        <v>#DIV/0!</v>
      </c>
      <c r="AG153" s="97" t="e">
        <f t="shared" si="73"/>
        <v>#DIV/0!</v>
      </c>
      <c r="AH153" s="97" t="e">
        <f t="shared" si="73"/>
        <v>#DIV/0!</v>
      </c>
      <c r="AI153" s="97" t="e">
        <f t="shared" si="73"/>
        <v>#DIV/0!</v>
      </c>
      <c r="AJ153" s="542"/>
    </row>
    <row r="154" spans="1:36" ht="20.399999999999999" hidden="1">
      <c r="A154" s="528" t="s">
        <v>187</v>
      </c>
      <c r="B154" s="535"/>
      <c r="C154" s="157" t="s">
        <v>42</v>
      </c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93">
        <f>SUM(D154:AH154)</f>
        <v>0</v>
      </c>
      <c r="AJ154" s="541" t="e">
        <f>AI157</f>
        <v>#DIV/0!</v>
      </c>
    </row>
    <row r="155" spans="1:36" ht="20.399999999999999" hidden="1">
      <c r="A155" s="529"/>
      <c r="B155" s="536"/>
      <c r="C155" s="159" t="s">
        <v>89</v>
      </c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161">
        <f t="shared" ref="AI155:AI156" si="74">SUM(D155:AH155)</f>
        <v>0</v>
      </c>
      <c r="AJ155" s="541"/>
    </row>
    <row r="156" spans="1:36" ht="20.399999999999999" hidden="1">
      <c r="A156" s="529"/>
      <c r="B156" s="536"/>
      <c r="C156" s="160" t="s">
        <v>90</v>
      </c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87">
        <f t="shared" si="74"/>
        <v>0</v>
      </c>
      <c r="AJ156" s="541"/>
    </row>
    <row r="157" spans="1:36" ht="21" hidden="1" thickBot="1">
      <c r="A157" s="530"/>
      <c r="B157" s="537"/>
      <c r="C157" s="154" t="s">
        <v>91</v>
      </c>
      <c r="D157" s="97" t="e">
        <f>(D155+D156)/D154</f>
        <v>#DIV/0!</v>
      </c>
      <c r="E157" s="97" t="e">
        <f>(E155+E156)/E154</f>
        <v>#DIV/0!</v>
      </c>
      <c r="F157" s="97" t="e">
        <f t="shared" ref="F157:AI157" si="75">(F155+F156)/F154</f>
        <v>#DIV/0!</v>
      </c>
      <c r="G157" s="97" t="e">
        <f t="shared" si="75"/>
        <v>#DIV/0!</v>
      </c>
      <c r="H157" s="97" t="e">
        <f t="shared" si="75"/>
        <v>#DIV/0!</v>
      </c>
      <c r="I157" s="97" t="e">
        <f t="shared" si="75"/>
        <v>#DIV/0!</v>
      </c>
      <c r="J157" s="97" t="e">
        <f t="shared" si="75"/>
        <v>#DIV/0!</v>
      </c>
      <c r="K157" s="97" t="e">
        <f t="shared" si="75"/>
        <v>#DIV/0!</v>
      </c>
      <c r="L157" s="97" t="e">
        <f t="shared" si="75"/>
        <v>#DIV/0!</v>
      </c>
      <c r="M157" s="97" t="e">
        <f t="shared" si="75"/>
        <v>#DIV/0!</v>
      </c>
      <c r="N157" s="97" t="e">
        <f t="shared" si="75"/>
        <v>#DIV/0!</v>
      </c>
      <c r="O157" s="97" t="e">
        <f t="shared" si="75"/>
        <v>#DIV/0!</v>
      </c>
      <c r="P157" s="97" t="e">
        <f t="shared" si="75"/>
        <v>#DIV/0!</v>
      </c>
      <c r="Q157" s="97" t="e">
        <f t="shared" si="75"/>
        <v>#DIV/0!</v>
      </c>
      <c r="R157" s="97" t="e">
        <f t="shared" si="75"/>
        <v>#DIV/0!</v>
      </c>
      <c r="S157" s="97" t="e">
        <f t="shared" si="75"/>
        <v>#DIV/0!</v>
      </c>
      <c r="T157" s="97" t="e">
        <f t="shared" si="75"/>
        <v>#DIV/0!</v>
      </c>
      <c r="U157" s="97" t="e">
        <f t="shared" si="75"/>
        <v>#DIV/0!</v>
      </c>
      <c r="V157" s="97" t="e">
        <f t="shared" si="75"/>
        <v>#DIV/0!</v>
      </c>
      <c r="W157" s="97" t="e">
        <f t="shared" si="75"/>
        <v>#DIV/0!</v>
      </c>
      <c r="X157" s="97" t="e">
        <f t="shared" si="75"/>
        <v>#DIV/0!</v>
      </c>
      <c r="Y157" s="97" t="e">
        <f t="shared" si="75"/>
        <v>#DIV/0!</v>
      </c>
      <c r="Z157" s="97" t="e">
        <f t="shared" si="75"/>
        <v>#DIV/0!</v>
      </c>
      <c r="AA157" s="97" t="e">
        <f t="shared" si="75"/>
        <v>#DIV/0!</v>
      </c>
      <c r="AB157" s="97" t="e">
        <f t="shared" si="75"/>
        <v>#DIV/0!</v>
      </c>
      <c r="AC157" s="97" t="e">
        <f t="shared" si="75"/>
        <v>#DIV/0!</v>
      </c>
      <c r="AD157" s="97" t="e">
        <f t="shared" si="75"/>
        <v>#DIV/0!</v>
      </c>
      <c r="AE157" s="97" t="e">
        <f t="shared" si="75"/>
        <v>#DIV/0!</v>
      </c>
      <c r="AF157" s="97" t="e">
        <f t="shared" si="75"/>
        <v>#DIV/0!</v>
      </c>
      <c r="AG157" s="97" t="e">
        <f t="shared" si="75"/>
        <v>#DIV/0!</v>
      </c>
      <c r="AH157" s="97" t="e">
        <f t="shared" si="75"/>
        <v>#DIV/0!</v>
      </c>
      <c r="AI157" s="97" t="e">
        <f t="shared" si="75"/>
        <v>#DIV/0!</v>
      </c>
      <c r="AJ157" s="542"/>
    </row>
    <row r="158" spans="1:36" ht="20.399999999999999" hidden="1">
      <c r="A158" s="543" t="s">
        <v>188</v>
      </c>
      <c r="B158" s="535"/>
      <c r="C158" s="157" t="s">
        <v>42</v>
      </c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93">
        <f>SUM(D158:AH158)</f>
        <v>0</v>
      </c>
      <c r="AJ158" s="541" t="e">
        <f>AI161</f>
        <v>#DIV/0!</v>
      </c>
    </row>
    <row r="159" spans="1:36" ht="20.399999999999999" hidden="1">
      <c r="A159" s="529"/>
      <c r="B159" s="536"/>
      <c r="C159" s="159" t="s">
        <v>89</v>
      </c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161">
        <f t="shared" ref="AI159:AI160" si="76">SUM(D159:AH159)</f>
        <v>0</v>
      </c>
      <c r="AJ159" s="541"/>
    </row>
    <row r="160" spans="1:36" ht="20.399999999999999" hidden="1">
      <c r="A160" s="529"/>
      <c r="B160" s="536"/>
      <c r="C160" s="160" t="s">
        <v>90</v>
      </c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87">
        <f t="shared" si="76"/>
        <v>0</v>
      </c>
      <c r="AJ160" s="541"/>
    </row>
    <row r="161" spans="1:36" ht="21" hidden="1" thickBot="1">
      <c r="A161" s="530"/>
      <c r="B161" s="537"/>
      <c r="C161" s="154" t="s">
        <v>91</v>
      </c>
      <c r="D161" s="97" t="e">
        <f>(D159+D160)/D158</f>
        <v>#DIV/0!</v>
      </c>
      <c r="E161" s="97" t="e">
        <f>(E159+E160)/E158</f>
        <v>#DIV/0!</v>
      </c>
      <c r="F161" s="97" t="e">
        <f t="shared" ref="F161:AI161" si="77">(F159+F160)/F158</f>
        <v>#DIV/0!</v>
      </c>
      <c r="G161" s="97" t="e">
        <f t="shared" si="77"/>
        <v>#DIV/0!</v>
      </c>
      <c r="H161" s="97" t="e">
        <f t="shared" si="77"/>
        <v>#DIV/0!</v>
      </c>
      <c r="I161" s="97" t="e">
        <f t="shared" si="77"/>
        <v>#DIV/0!</v>
      </c>
      <c r="J161" s="97" t="e">
        <f t="shared" si="77"/>
        <v>#DIV/0!</v>
      </c>
      <c r="K161" s="97" t="e">
        <f t="shared" si="77"/>
        <v>#DIV/0!</v>
      </c>
      <c r="L161" s="97" t="e">
        <f t="shared" si="77"/>
        <v>#DIV/0!</v>
      </c>
      <c r="M161" s="97" t="e">
        <f t="shared" si="77"/>
        <v>#DIV/0!</v>
      </c>
      <c r="N161" s="97" t="e">
        <f t="shared" si="77"/>
        <v>#DIV/0!</v>
      </c>
      <c r="O161" s="97" t="e">
        <f t="shared" si="77"/>
        <v>#DIV/0!</v>
      </c>
      <c r="P161" s="97" t="e">
        <f t="shared" si="77"/>
        <v>#DIV/0!</v>
      </c>
      <c r="Q161" s="97" t="e">
        <f t="shared" si="77"/>
        <v>#DIV/0!</v>
      </c>
      <c r="R161" s="97" t="e">
        <f t="shared" si="77"/>
        <v>#DIV/0!</v>
      </c>
      <c r="S161" s="97" t="e">
        <f t="shared" si="77"/>
        <v>#DIV/0!</v>
      </c>
      <c r="T161" s="97" t="e">
        <f t="shared" si="77"/>
        <v>#DIV/0!</v>
      </c>
      <c r="U161" s="97" t="e">
        <f t="shared" si="77"/>
        <v>#DIV/0!</v>
      </c>
      <c r="V161" s="97" t="e">
        <f t="shared" si="77"/>
        <v>#DIV/0!</v>
      </c>
      <c r="W161" s="97" t="e">
        <f t="shared" si="77"/>
        <v>#DIV/0!</v>
      </c>
      <c r="X161" s="97" t="e">
        <f t="shared" si="77"/>
        <v>#DIV/0!</v>
      </c>
      <c r="Y161" s="97" t="e">
        <f t="shared" si="77"/>
        <v>#DIV/0!</v>
      </c>
      <c r="Z161" s="97" t="e">
        <f t="shared" si="77"/>
        <v>#DIV/0!</v>
      </c>
      <c r="AA161" s="97" t="e">
        <f t="shared" si="77"/>
        <v>#DIV/0!</v>
      </c>
      <c r="AB161" s="97" t="e">
        <f t="shared" si="77"/>
        <v>#DIV/0!</v>
      </c>
      <c r="AC161" s="97" t="e">
        <f t="shared" si="77"/>
        <v>#DIV/0!</v>
      </c>
      <c r="AD161" s="97" t="e">
        <f t="shared" si="77"/>
        <v>#DIV/0!</v>
      </c>
      <c r="AE161" s="97" t="e">
        <f t="shared" si="77"/>
        <v>#DIV/0!</v>
      </c>
      <c r="AF161" s="97" t="e">
        <f t="shared" si="77"/>
        <v>#DIV/0!</v>
      </c>
      <c r="AG161" s="97" t="e">
        <f t="shared" si="77"/>
        <v>#DIV/0!</v>
      </c>
      <c r="AH161" s="97" t="e">
        <f t="shared" si="77"/>
        <v>#DIV/0!</v>
      </c>
      <c r="AI161" s="97" t="e">
        <f t="shared" si="77"/>
        <v>#DIV/0!</v>
      </c>
      <c r="AJ161" s="542"/>
    </row>
    <row r="162" spans="1:36" ht="20.399999999999999" hidden="1">
      <c r="A162" s="528" t="s">
        <v>189</v>
      </c>
      <c r="B162" s="535"/>
      <c r="C162" s="157" t="s">
        <v>42</v>
      </c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340">
        <f>SUM(D162:AH162)</f>
        <v>0</v>
      </c>
      <c r="AJ162" s="566" t="e">
        <f>AI165</f>
        <v>#DIV/0!</v>
      </c>
    </row>
    <row r="163" spans="1:36" ht="20.399999999999999" hidden="1">
      <c r="A163" s="529"/>
      <c r="B163" s="536"/>
      <c r="C163" s="159" t="s">
        <v>89</v>
      </c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161">
        <f t="shared" ref="AI163:AI164" si="78">SUM(D163:AH163)</f>
        <v>0</v>
      </c>
      <c r="AJ163" s="541"/>
    </row>
    <row r="164" spans="1:36" ht="20.399999999999999" hidden="1">
      <c r="A164" s="529"/>
      <c r="B164" s="536"/>
      <c r="C164" s="160" t="s">
        <v>90</v>
      </c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87">
        <f t="shared" si="78"/>
        <v>0</v>
      </c>
      <c r="AJ164" s="541"/>
    </row>
    <row r="165" spans="1:36" ht="21" hidden="1" thickBot="1">
      <c r="A165" s="564"/>
      <c r="B165" s="565"/>
      <c r="C165" s="341" t="s">
        <v>91</v>
      </c>
      <c r="D165" s="342" t="e">
        <f>(D163+D164)/D162</f>
        <v>#DIV/0!</v>
      </c>
      <c r="E165" s="342" t="e">
        <f>(E163+E164)/E162</f>
        <v>#DIV/0!</v>
      </c>
      <c r="F165" s="342" t="e">
        <f t="shared" ref="F165:AI165" si="79">(F163+F164)/F162</f>
        <v>#DIV/0!</v>
      </c>
      <c r="G165" s="342" t="e">
        <f t="shared" si="79"/>
        <v>#DIV/0!</v>
      </c>
      <c r="H165" s="342" t="e">
        <f t="shared" si="79"/>
        <v>#DIV/0!</v>
      </c>
      <c r="I165" s="342" t="e">
        <f t="shared" si="79"/>
        <v>#DIV/0!</v>
      </c>
      <c r="J165" s="342" t="e">
        <f t="shared" si="79"/>
        <v>#DIV/0!</v>
      </c>
      <c r="K165" s="342" t="e">
        <f t="shared" si="79"/>
        <v>#DIV/0!</v>
      </c>
      <c r="L165" s="342" t="e">
        <f t="shared" si="79"/>
        <v>#DIV/0!</v>
      </c>
      <c r="M165" s="342" t="e">
        <f t="shared" si="79"/>
        <v>#DIV/0!</v>
      </c>
      <c r="N165" s="342" t="e">
        <f t="shared" si="79"/>
        <v>#DIV/0!</v>
      </c>
      <c r="O165" s="342" t="e">
        <f t="shared" si="79"/>
        <v>#DIV/0!</v>
      </c>
      <c r="P165" s="342" t="e">
        <f t="shared" si="79"/>
        <v>#DIV/0!</v>
      </c>
      <c r="Q165" s="342" t="e">
        <f t="shared" si="79"/>
        <v>#DIV/0!</v>
      </c>
      <c r="R165" s="342" t="e">
        <f t="shared" si="79"/>
        <v>#DIV/0!</v>
      </c>
      <c r="S165" s="342" t="e">
        <f t="shared" si="79"/>
        <v>#DIV/0!</v>
      </c>
      <c r="T165" s="342" t="e">
        <f t="shared" si="79"/>
        <v>#DIV/0!</v>
      </c>
      <c r="U165" s="342" t="e">
        <f t="shared" si="79"/>
        <v>#DIV/0!</v>
      </c>
      <c r="V165" s="342" t="e">
        <f t="shared" si="79"/>
        <v>#DIV/0!</v>
      </c>
      <c r="W165" s="342" t="e">
        <f t="shared" si="79"/>
        <v>#DIV/0!</v>
      </c>
      <c r="X165" s="342" t="e">
        <f t="shared" si="79"/>
        <v>#DIV/0!</v>
      </c>
      <c r="Y165" s="342" t="e">
        <f t="shared" si="79"/>
        <v>#DIV/0!</v>
      </c>
      <c r="Z165" s="342" t="e">
        <f t="shared" si="79"/>
        <v>#DIV/0!</v>
      </c>
      <c r="AA165" s="342" t="e">
        <f t="shared" si="79"/>
        <v>#DIV/0!</v>
      </c>
      <c r="AB165" s="342" t="e">
        <f t="shared" si="79"/>
        <v>#DIV/0!</v>
      </c>
      <c r="AC165" s="342" t="e">
        <f t="shared" si="79"/>
        <v>#DIV/0!</v>
      </c>
      <c r="AD165" s="342" t="e">
        <f t="shared" si="79"/>
        <v>#DIV/0!</v>
      </c>
      <c r="AE165" s="342" t="e">
        <f t="shared" si="79"/>
        <v>#DIV/0!</v>
      </c>
      <c r="AF165" s="342" t="e">
        <f t="shared" si="79"/>
        <v>#DIV/0!</v>
      </c>
      <c r="AG165" s="342" t="e">
        <f t="shared" si="79"/>
        <v>#DIV/0!</v>
      </c>
      <c r="AH165" s="342" t="e">
        <f t="shared" si="79"/>
        <v>#DIV/0!</v>
      </c>
      <c r="AI165" s="342" t="e">
        <f t="shared" si="79"/>
        <v>#DIV/0!</v>
      </c>
      <c r="AJ165" s="567"/>
    </row>
    <row r="166" spans="1:36" ht="21.75" customHeight="1">
      <c r="A166" s="520" t="s">
        <v>92</v>
      </c>
      <c r="B166" s="521"/>
      <c r="C166" s="102" t="s">
        <v>42</v>
      </c>
      <c r="D166" s="103">
        <f>D6+D10+D14+D18+D22+D26+D30+D34+D38+D42+D46+D50+D54+D58+D62+D66+D70+D74+D78+D82+D86+D90+D94+D98+D102+D106+D110+D114+D118+D122+D126+D130+D134+D138+D142+D146+D150+D154+D158+D162</f>
        <v>1065</v>
      </c>
      <c r="E166" s="103">
        <f t="shared" ref="E166:AI168" si="80">E6+E10+E14+E18+E22+E26+E30+E34+E38+E42+E46+E50+E54+E58+E62+E66+E70+E74+E78+E82+E86+E90+E94+E98+E102+E106+E110+E114+E118+E122+E126+E130+E134+E138+E142+E146+E150+E154+E158+E162</f>
        <v>1140</v>
      </c>
      <c r="F166" s="103">
        <f t="shared" si="80"/>
        <v>1175</v>
      </c>
      <c r="G166" s="103">
        <f t="shared" si="80"/>
        <v>0</v>
      </c>
      <c r="H166" s="103">
        <f t="shared" si="80"/>
        <v>0</v>
      </c>
      <c r="I166" s="103">
        <f t="shared" si="80"/>
        <v>0</v>
      </c>
      <c r="J166" s="103">
        <f t="shared" si="80"/>
        <v>0</v>
      </c>
      <c r="K166" s="103">
        <f t="shared" si="80"/>
        <v>0</v>
      </c>
      <c r="L166" s="103">
        <f t="shared" si="80"/>
        <v>0</v>
      </c>
      <c r="M166" s="103">
        <f t="shared" si="80"/>
        <v>0</v>
      </c>
      <c r="N166" s="103">
        <f t="shared" si="80"/>
        <v>0</v>
      </c>
      <c r="O166" s="103">
        <f t="shared" si="80"/>
        <v>0</v>
      </c>
      <c r="P166" s="103">
        <f t="shared" si="80"/>
        <v>0</v>
      </c>
      <c r="Q166" s="103">
        <f t="shared" si="80"/>
        <v>0</v>
      </c>
      <c r="R166" s="103">
        <f t="shared" si="80"/>
        <v>0</v>
      </c>
      <c r="S166" s="103">
        <f t="shared" si="80"/>
        <v>0</v>
      </c>
      <c r="T166" s="103">
        <f t="shared" si="80"/>
        <v>0</v>
      </c>
      <c r="U166" s="103">
        <f t="shared" si="80"/>
        <v>0</v>
      </c>
      <c r="V166" s="103">
        <f t="shared" si="80"/>
        <v>0</v>
      </c>
      <c r="W166" s="103">
        <f t="shared" si="80"/>
        <v>0</v>
      </c>
      <c r="X166" s="103">
        <f t="shared" si="80"/>
        <v>0</v>
      </c>
      <c r="Y166" s="103">
        <f t="shared" si="80"/>
        <v>0</v>
      </c>
      <c r="Z166" s="103">
        <f t="shared" si="80"/>
        <v>0</v>
      </c>
      <c r="AA166" s="103">
        <f t="shared" si="80"/>
        <v>0</v>
      </c>
      <c r="AB166" s="103">
        <f t="shared" si="80"/>
        <v>0</v>
      </c>
      <c r="AC166" s="103">
        <f t="shared" si="80"/>
        <v>0</v>
      </c>
      <c r="AD166" s="103">
        <f t="shared" si="80"/>
        <v>0</v>
      </c>
      <c r="AE166" s="103">
        <f t="shared" si="80"/>
        <v>0</v>
      </c>
      <c r="AF166" s="103">
        <f t="shared" si="80"/>
        <v>0</v>
      </c>
      <c r="AG166" s="103">
        <f t="shared" si="80"/>
        <v>0</v>
      </c>
      <c r="AH166" s="103">
        <f t="shared" si="80"/>
        <v>0</v>
      </c>
      <c r="AI166" s="103">
        <f t="shared" si="80"/>
        <v>3380</v>
      </c>
      <c r="AJ166" s="524">
        <f>AI169</f>
        <v>9.556213017751479E-2</v>
      </c>
    </row>
    <row r="167" spans="1:36" ht="21" customHeight="1">
      <c r="A167" s="520"/>
      <c r="B167" s="521"/>
      <c r="C167" s="104" t="s">
        <v>89</v>
      </c>
      <c r="D167" s="111">
        <f t="shared" ref="D167:D168" si="81">D7+D11+D15+D19+D23+D27+D31+D35+D39+D43+D47+D51+D55+D59+D63+D67+D71+D75+D79+D83+D87+D91+D95+D99+D103+D107+D111+D115+D119+D123+D127+D131+D135+D139+D143+D147+D151+D155+D159+D163</f>
        <v>92</v>
      </c>
      <c r="E167" s="111">
        <f t="shared" si="80"/>
        <v>161</v>
      </c>
      <c r="F167" s="111">
        <f t="shared" si="80"/>
        <v>70</v>
      </c>
      <c r="G167" s="111">
        <f t="shared" si="80"/>
        <v>0</v>
      </c>
      <c r="H167" s="111">
        <f t="shared" si="80"/>
        <v>0</v>
      </c>
      <c r="I167" s="111">
        <f t="shared" si="80"/>
        <v>0</v>
      </c>
      <c r="J167" s="111">
        <f t="shared" si="80"/>
        <v>0</v>
      </c>
      <c r="K167" s="111">
        <f t="shared" si="80"/>
        <v>0</v>
      </c>
      <c r="L167" s="111">
        <f t="shared" si="80"/>
        <v>0</v>
      </c>
      <c r="M167" s="111">
        <f t="shared" si="80"/>
        <v>0</v>
      </c>
      <c r="N167" s="111">
        <f t="shared" si="80"/>
        <v>0</v>
      </c>
      <c r="O167" s="111">
        <f t="shared" si="80"/>
        <v>0</v>
      </c>
      <c r="P167" s="111">
        <f t="shared" si="80"/>
        <v>0</v>
      </c>
      <c r="Q167" s="111">
        <f t="shared" si="80"/>
        <v>0</v>
      </c>
      <c r="R167" s="111">
        <f t="shared" si="80"/>
        <v>0</v>
      </c>
      <c r="S167" s="111">
        <f t="shared" si="80"/>
        <v>0</v>
      </c>
      <c r="T167" s="111">
        <f t="shared" si="80"/>
        <v>0</v>
      </c>
      <c r="U167" s="111">
        <f t="shared" si="80"/>
        <v>0</v>
      </c>
      <c r="V167" s="111">
        <f t="shared" si="80"/>
        <v>0</v>
      </c>
      <c r="W167" s="111">
        <f t="shared" si="80"/>
        <v>0</v>
      </c>
      <c r="X167" s="111">
        <f t="shared" si="80"/>
        <v>0</v>
      </c>
      <c r="Y167" s="111">
        <f t="shared" si="80"/>
        <v>0</v>
      </c>
      <c r="Z167" s="111">
        <f t="shared" si="80"/>
        <v>0</v>
      </c>
      <c r="AA167" s="111">
        <f t="shared" si="80"/>
        <v>0</v>
      </c>
      <c r="AB167" s="111">
        <f t="shared" si="80"/>
        <v>0</v>
      </c>
      <c r="AC167" s="111">
        <f t="shared" si="80"/>
        <v>0</v>
      </c>
      <c r="AD167" s="111">
        <f t="shared" si="80"/>
        <v>0</v>
      </c>
      <c r="AE167" s="111">
        <f t="shared" si="80"/>
        <v>0</v>
      </c>
      <c r="AF167" s="111">
        <f t="shared" si="80"/>
        <v>0</v>
      </c>
      <c r="AG167" s="111">
        <f t="shared" si="80"/>
        <v>0</v>
      </c>
      <c r="AH167" s="111">
        <f t="shared" si="80"/>
        <v>0</v>
      </c>
      <c r="AI167" s="111">
        <f t="shared" si="80"/>
        <v>323</v>
      </c>
      <c r="AJ167" s="524"/>
    </row>
    <row r="168" spans="1:36" ht="21" customHeight="1">
      <c r="A168" s="520"/>
      <c r="B168" s="521"/>
      <c r="C168" s="105" t="s">
        <v>90</v>
      </c>
      <c r="D168" s="111">
        <f t="shared" si="81"/>
        <v>0</v>
      </c>
      <c r="E168" s="111">
        <f t="shared" si="80"/>
        <v>0</v>
      </c>
      <c r="F168" s="111">
        <f t="shared" si="80"/>
        <v>0</v>
      </c>
      <c r="G168" s="111">
        <f t="shared" si="80"/>
        <v>0</v>
      </c>
      <c r="H168" s="111">
        <f t="shared" si="80"/>
        <v>0</v>
      </c>
      <c r="I168" s="111">
        <f t="shared" si="80"/>
        <v>0</v>
      </c>
      <c r="J168" s="111">
        <f t="shared" si="80"/>
        <v>0</v>
      </c>
      <c r="K168" s="111">
        <f t="shared" si="80"/>
        <v>0</v>
      </c>
      <c r="L168" s="111">
        <f t="shared" si="80"/>
        <v>0</v>
      </c>
      <c r="M168" s="111">
        <f t="shared" si="80"/>
        <v>0</v>
      </c>
      <c r="N168" s="111">
        <f t="shared" si="80"/>
        <v>0</v>
      </c>
      <c r="O168" s="111">
        <f t="shared" si="80"/>
        <v>0</v>
      </c>
      <c r="P168" s="111">
        <f t="shared" si="80"/>
        <v>0</v>
      </c>
      <c r="Q168" s="111">
        <f t="shared" si="80"/>
        <v>0</v>
      </c>
      <c r="R168" s="111">
        <f t="shared" si="80"/>
        <v>0</v>
      </c>
      <c r="S168" s="111">
        <f t="shared" si="80"/>
        <v>0</v>
      </c>
      <c r="T168" s="111">
        <f t="shared" si="80"/>
        <v>0</v>
      </c>
      <c r="U168" s="111">
        <f t="shared" si="80"/>
        <v>0</v>
      </c>
      <c r="V168" s="111">
        <f t="shared" si="80"/>
        <v>0</v>
      </c>
      <c r="W168" s="111">
        <f t="shared" si="80"/>
        <v>0</v>
      </c>
      <c r="X168" s="111">
        <f t="shared" si="80"/>
        <v>0</v>
      </c>
      <c r="Y168" s="111">
        <f t="shared" si="80"/>
        <v>0</v>
      </c>
      <c r="Z168" s="111">
        <f t="shared" si="80"/>
        <v>0</v>
      </c>
      <c r="AA168" s="111">
        <f t="shared" si="80"/>
        <v>0</v>
      </c>
      <c r="AB168" s="111">
        <f t="shared" si="80"/>
        <v>0</v>
      </c>
      <c r="AC168" s="111">
        <f t="shared" si="80"/>
        <v>0</v>
      </c>
      <c r="AD168" s="111">
        <f t="shared" si="80"/>
        <v>0</v>
      </c>
      <c r="AE168" s="111">
        <f t="shared" si="80"/>
        <v>0</v>
      </c>
      <c r="AF168" s="111">
        <f t="shared" si="80"/>
        <v>0</v>
      </c>
      <c r="AG168" s="111">
        <f t="shared" si="80"/>
        <v>0</v>
      </c>
      <c r="AH168" s="111">
        <f t="shared" si="80"/>
        <v>0</v>
      </c>
      <c r="AI168" s="111">
        <f t="shared" si="80"/>
        <v>0</v>
      </c>
      <c r="AJ168" s="524"/>
    </row>
    <row r="169" spans="1:36" ht="21.75" customHeight="1" thickBot="1">
      <c r="A169" s="520"/>
      <c r="B169" s="521"/>
      <c r="C169" s="96" t="s">
        <v>91</v>
      </c>
      <c r="D169" s="97">
        <f>(D167+D168)/D166</f>
        <v>8.6384976525821597E-2</v>
      </c>
      <c r="E169" s="97">
        <f t="shared" ref="E169:AI169" si="82">(E167+E168)/E166</f>
        <v>0.14122807017543859</v>
      </c>
      <c r="F169" s="97">
        <f t="shared" si="82"/>
        <v>5.9574468085106386E-2</v>
      </c>
      <c r="G169" s="97" t="e">
        <f t="shared" si="82"/>
        <v>#DIV/0!</v>
      </c>
      <c r="H169" s="97" t="e">
        <f t="shared" si="82"/>
        <v>#DIV/0!</v>
      </c>
      <c r="I169" s="97" t="e">
        <f t="shared" si="82"/>
        <v>#DIV/0!</v>
      </c>
      <c r="J169" s="97" t="e">
        <f t="shared" si="82"/>
        <v>#DIV/0!</v>
      </c>
      <c r="K169" s="97" t="e">
        <f t="shared" si="82"/>
        <v>#DIV/0!</v>
      </c>
      <c r="L169" s="97" t="e">
        <f t="shared" si="82"/>
        <v>#DIV/0!</v>
      </c>
      <c r="M169" s="97" t="e">
        <f t="shared" si="82"/>
        <v>#DIV/0!</v>
      </c>
      <c r="N169" s="97" t="e">
        <f t="shared" si="82"/>
        <v>#DIV/0!</v>
      </c>
      <c r="O169" s="97" t="e">
        <f t="shared" si="82"/>
        <v>#DIV/0!</v>
      </c>
      <c r="P169" s="97" t="e">
        <f t="shared" si="82"/>
        <v>#DIV/0!</v>
      </c>
      <c r="Q169" s="97" t="e">
        <f t="shared" si="82"/>
        <v>#DIV/0!</v>
      </c>
      <c r="R169" s="97" t="e">
        <f t="shared" si="82"/>
        <v>#DIV/0!</v>
      </c>
      <c r="S169" s="97" t="e">
        <f t="shared" si="82"/>
        <v>#DIV/0!</v>
      </c>
      <c r="T169" s="97" t="e">
        <f t="shared" si="82"/>
        <v>#DIV/0!</v>
      </c>
      <c r="U169" s="97" t="e">
        <f t="shared" si="82"/>
        <v>#DIV/0!</v>
      </c>
      <c r="V169" s="97" t="e">
        <f t="shared" si="82"/>
        <v>#DIV/0!</v>
      </c>
      <c r="W169" s="97" t="e">
        <f t="shared" si="82"/>
        <v>#DIV/0!</v>
      </c>
      <c r="X169" s="97" t="e">
        <f t="shared" si="82"/>
        <v>#DIV/0!</v>
      </c>
      <c r="Y169" s="97" t="e">
        <f t="shared" si="82"/>
        <v>#DIV/0!</v>
      </c>
      <c r="Z169" s="97" t="e">
        <f t="shared" si="82"/>
        <v>#DIV/0!</v>
      </c>
      <c r="AA169" s="97" t="e">
        <f t="shared" si="82"/>
        <v>#DIV/0!</v>
      </c>
      <c r="AB169" s="97" t="e">
        <f t="shared" si="82"/>
        <v>#DIV/0!</v>
      </c>
      <c r="AC169" s="97" t="e">
        <f t="shared" si="82"/>
        <v>#DIV/0!</v>
      </c>
      <c r="AD169" s="97" t="e">
        <f t="shared" si="82"/>
        <v>#DIV/0!</v>
      </c>
      <c r="AE169" s="97" t="e">
        <f t="shared" si="82"/>
        <v>#DIV/0!</v>
      </c>
      <c r="AF169" s="97" t="e">
        <f t="shared" si="82"/>
        <v>#DIV/0!</v>
      </c>
      <c r="AG169" s="97" t="e">
        <f t="shared" si="82"/>
        <v>#DIV/0!</v>
      </c>
      <c r="AH169" s="97" t="e">
        <f t="shared" si="82"/>
        <v>#DIV/0!</v>
      </c>
      <c r="AI169" s="97">
        <f t="shared" si="82"/>
        <v>9.556213017751479E-2</v>
      </c>
      <c r="AJ169" s="525"/>
    </row>
    <row r="170" spans="1:36" ht="21.75" customHeight="1" thickBot="1">
      <c r="A170" s="522"/>
      <c r="B170" s="523"/>
      <c r="C170" s="106" t="s">
        <v>93</v>
      </c>
      <c r="D170" s="107">
        <f>D166-D167-D168</f>
        <v>973</v>
      </c>
      <c r="E170" s="107">
        <f t="shared" ref="E170:AI170" si="83">E166-E167-E168</f>
        <v>979</v>
      </c>
      <c r="F170" s="107">
        <f t="shared" si="83"/>
        <v>1105</v>
      </c>
      <c r="G170" s="107">
        <f t="shared" si="83"/>
        <v>0</v>
      </c>
      <c r="H170" s="107">
        <f t="shared" si="83"/>
        <v>0</v>
      </c>
      <c r="I170" s="107">
        <f t="shared" si="83"/>
        <v>0</v>
      </c>
      <c r="J170" s="107">
        <f t="shared" si="83"/>
        <v>0</v>
      </c>
      <c r="K170" s="107">
        <f t="shared" si="83"/>
        <v>0</v>
      </c>
      <c r="L170" s="107">
        <f t="shared" si="83"/>
        <v>0</v>
      </c>
      <c r="M170" s="107">
        <f t="shared" si="83"/>
        <v>0</v>
      </c>
      <c r="N170" s="107">
        <f t="shared" si="83"/>
        <v>0</v>
      </c>
      <c r="O170" s="107">
        <f t="shared" si="83"/>
        <v>0</v>
      </c>
      <c r="P170" s="107">
        <f t="shared" si="83"/>
        <v>0</v>
      </c>
      <c r="Q170" s="107">
        <f t="shared" si="83"/>
        <v>0</v>
      </c>
      <c r="R170" s="107">
        <f t="shared" si="83"/>
        <v>0</v>
      </c>
      <c r="S170" s="107">
        <f t="shared" si="83"/>
        <v>0</v>
      </c>
      <c r="T170" s="107">
        <f t="shared" si="83"/>
        <v>0</v>
      </c>
      <c r="U170" s="107">
        <f t="shared" si="83"/>
        <v>0</v>
      </c>
      <c r="V170" s="107">
        <f t="shared" si="83"/>
        <v>0</v>
      </c>
      <c r="W170" s="107">
        <f t="shared" si="83"/>
        <v>0</v>
      </c>
      <c r="X170" s="107">
        <f t="shared" si="83"/>
        <v>0</v>
      </c>
      <c r="Y170" s="107">
        <f t="shared" si="83"/>
        <v>0</v>
      </c>
      <c r="Z170" s="107">
        <f t="shared" si="83"/>
        <v>0</v>
      </c>
      <c r="AA170" s="107">
        <f t="shared" si="83"/>
        <v>0</v>
      </c>
      <c r="AB170" s="107">
        <f t="shared" si="83"/>
        <v>0</v>
      </c>
      <c r="AC170" s="107">
        <f t="shared" si="83"/>
        <v>0</v>
      </c>
      <c r="AD170" s="107">
        <f t="shared" si="83"/>
        <v>0</v>
      </c>
      <c r="AE170" s="107">
        <f t="shared" si="83"/>
        <v>0</v>
      </c>
      <c r="AF170" s="107">
        <f t="shared" si="83"/>
        <v>0</v>
      </c>
      <c r="AG170" s="107">
        <f t="shared" si="83"/>
        <v>0</v>
      </c>
      <c r="AH170" s="107">
        <f t="shared" si="83"/>
        <v>0</v>
      </c>
      <c r="AI170" s="107">
        <f t="shared" si="83"/>
        <v>3057</v>
      </c>
      <c r="AJ170" s="165"/>
    </row>
    <row r="171" spans="1:36" ht="21.6" thickTop="1" thickBot="1">
      <c r="A171" s="182"/>
      <c r="B171" s="534"/>
      <c r="C171" s="534"/>
      <c r="D171" s="534"/>
      <c r="E171" s="534"/>
      <c r="F171" s="534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I171" s="184"/>
      <c r="AJ171" s="185"/>
    </row>
    <row r="172" spans="1:36" ht="27" thickTop="1">
      <c r="A172" s="526"/>
      <c r="B172" s="527"/>
      <c r="C172" s="181" t="s">
        <v>42</v>
      </c>
      <c r="D172" s="103">
        <f>D166-D66-D102-D114-D118-D126-D130</f>
        <v>1065</v>
      </c>
      <c r="E172" s="103">
        <f t="shared" ref="E172:AH172" si="84">E166-E66-E102-E114-E118-E126-E130</f>
        <v>1140</v>
      </c>
      <c r="F172" s="103">
        <f t="shared" si="84"/>
        <v>1175</v>
      </c>
      <c r="G172" s="103">
        <f t="shared" si="84"/>
        <v>0</v>
      </c>
      <c r="H172" s="103">
        <f t="shared" si="84"/>
        <v>0</v>
      </c>
      <c r="I172" s="103">
        <f t="shared" si="84"/>
        <v>0</v>
      </c>
      <c r="J172" s="103">
        <f t="shared" si="84"/>
        <v>0</v>
      </c>
      <c r="K172" s="103">
        <f t="shared" si="84"/>
        <v>0</v>
      </c>
      <c r="L172" s="103">
        <f t="shared" si="84"/>
        <v>0</v>
      </c>
      <c r="M172" s="103">
        <f t="shared" si="84"/>
        <v>0</v>
      </c>
      <c r="N172" s="103">
        <f t="shared" si="84"/>
        <v>0</v>
      </c>
      <c r="O172" s="103">
        <f t="shared" si="84"/>
        <v>0</v>
      </c>
      <c r="P172" s="103">
        <f t="shared" si="84"/>
        <v>0</v>
      </c>
      <c r="Q172" s="103">
        <f t="shared" si="84"/>
        <v>0</v>
      </c>
      <c r="R172" s="103">
        <f t="shared" si="84"/>
        <v>0</v>
      </c>
      <c r="S172" s="103">
        <f t="shared" si="84"/>
        <v>0</v>
      </c>
      <c r="T172" s="103">
        <f t="shared" si="84"/>
        <v>0</v>
      </c>
      <c r="U172" s="103">
        <f t="shared" si="84"/>
        <v>0</v>
      </c>
      <c r="V172" s="103">
        <f t="shared" si="84"/>
        <v>0</v>
      </c>
      <c r="W172" s="103">
        <f t="shared" si="84"/>
        <v>0</v>
      </c>
      <c r="X172" s="103">
        <f t="shared" si="84"/>
        <v>0</v>
      </c>
      <c r="Y172" s="103">
        <f t="shared" si="84"/>
        <v>0</v>
      </c>
      <c r="Z172" s="103">
        <f t="shared" si="84"/>
        <v>0</v>
      </c>
      <c r="AA172" s="103">
        <f t="shared" si="84"/>
        <v>0</v>
      </c>
      <c r="AB172" s="103">
        <f t="shared" si="84"/>
        <v>0</v>
      </c>
      <c r="AC172" s="103">
        <f t="shared" si="84"/>
        <v>0</v>
      </c>
      <c r="AD172" s="103">
        <f t="shared" si="84"/>
        <v>0</v>
      </c>
      <c r="AE172" s="103">
        <f t="shared" si="84"/>
        <v>0</v>
      </c>
      <c r="AF172" s="103">
        <f t="shared" si="84"/>
        <v>0</v>
      </c>
      <c r="AG172" s="103">
        <f t="shared" si="84"/>
        <v>0</v>
      </c>
      <c r="AH172" s="103">
        <f t="shared" si="84"/>
        <v>0</v>
      </c>
      <c r="AI172" s="103">
        <f>AI166-AI66-AI102-AI114-AI118-AI126-AI130</f>
        <v>3380</v>
      </c>
      <c r="AJ172" s="531">
        <f>AI175</f>
        <v>9.556213017751479E-2</v>
      </c>
    </row>
    <row r="173" spans="1:36" ht="26.4">
      <c r="A173" s="526" t="s">
        <v>103</v>
      </c>
      <c r="B173" s="527"/>
      <c r="C173" s="175" t="s">
        <v>89</v>
      </c>
      <c r="D173" s="174">
        <f>D167-D67-D103-D115-D119-D127-D131</f>
        <v>92</v>
      </c>
      <c r="E173" s="174">
        <f t="shared" ref="E173:AI173" si="85">E167-E67-E103-E115-E119-E127-E131</f>
        <v>161</v>
      </c>
      <c r="F173" s="174">
        <f t="shared" si="85"/>
        <v>70</v>
      </c>
      <c r="G173" s="174">
        <f t="shared" si="85"/>
        <v>0</v>
      </c>
      <c r="H173" s="174">
        <f t="shared" si="85"/>
        <v>0</v>
      </c>
      <c r="I173" s="174">
        <f t="shared" si="85"/>
        <v>0</v>
      </c>
      <c r="J173" s="174">
        <f t="shared" si="85"/>
        <v>0</v>
      </c>
      <c r="K173" s="174">
        <f t="shared" si="85"/>
        <v>0</v>
      </c>
      <c r="L173" s="174">
        <f t="shared" si="85"/>
        <v>0</v>
      </c>
      <c r="M173" s="174">
        <f t="shared" si="85"/>
        <v>0</v>
      </c>
      <c r="N173" s="174">
        <f t="shared" si="85"/>
        <v>0</v>
      </c>
      <c r="O173" s="174">
        <f t="shared" si="85"/>
        <v>0</v>
      </c>
      <c r="P173" s="174">
        <f t="shared" si="85"/>
        <v>0</v>
      </c>
      <c r="Q173" s="174">
        <f t="shared" si="85"/>
        <v>0</v>
      </c>
      <c r="R173" s="174">
        <f t="shared" si="85"/>
        <v>0</v>
      </c>
      <c r="S173" s="174">
        <f t="shared" si="85"/>
        <v>0</v>
      </c>
      <c r="T173" s="174">
        <f t="shared" si="85"/>
        <v>0</v>
      </c>
      <c r="U173" s="174">
        <f t="shared" si="85"/>
        <v>0</v>
      </c>
      <c r="V173" s="174">
        <f t="shared" si="85"/>
        <v>0</v>
      </c>
      <c r="W173" s="174">
        <f t="shared" si="85"/>
        <v>0</v>
      </c>
      <c r="X173" s="174">
        <f t="shared" si="85"/>
        <v>0</v>
      </c>
      <c r="Y173" s="174">
        <f t="shared" si="85"/>
        <v>0</v>
      </c>
      <c r="Z173" s="174">
        <f t="shared" si="85"/>
        <v>0</v>
      </c>
      <c r="AA173" s="174">
        <f t="shared" si="85"/>
        <v>0</v>
      </c>
      <c r="AB173" s="174">
        <f t="shared" si="85"/>
        <v>0</v>
      </c>
      <c r="AC173" s="174">
        <f t="shared" si="85"/>
        <v>0</v>
      </c>
      <c r="AD173" s="174">
        <f t="shared" si="85"/>
        <v>0</v>
      </c>
      <c r="AE173" s="174">
        <f t="shared" si="85"/>
        <v>0</v>
      </c>
      <c r="AF173" s="174">
        <f t="shared" si="85"/>
        <v>0</v>
      </c>
      <c r="AG173" s="174">
        <f t="shared" si="85"/>
        <v>0</v>
      </c>
      <c r="AH173" s="174">
        <f t="shared" si="85"/>
        <v>0</v>
      </c>
      <c r="AI173" s="174">
        <f t="shared" si="85"/>
        <v>323</v>
      </c>
      <c r="AJ173" s="532"/>
    </row>
    <row r="174" spans="1:36" ht="26.25" customHeight="1">
      <c r="A174" s="526" t="s">
        <v>104</v>
      </c>
      <c r="B174" s="527"/>
      <c r="C174" s="176" t="s">
        <v>90</v>
      </c>
      <c r="D174" s="103">
        <f>D168-D68-D104-D116-D120-D128-D132</f>
        <v>0</v>
      </c>
      <c r="E174" s="103">
        <f t="shared" ref="E174:AI174" si="86">E168-E68-E104-E116-E120-E128-E132</f>
        <v>0</v>
      </c>
      <c r="F174" s="103">
        <f t="shared" si="86"/>
        <v>0</v>
      </c>
      <c r="G174" s="103">
        <f t="shared" si="86"/>
        <v>0</v>
      </c>
      <c r="H174" s="103">
        <f t="shared" si="86"/>
        <v>0</v>
      </c>
      <c r="I174" s="103">
        <f t="shared" si="86"/>
        <v>0</v>
      </c>
      <c r="J174" s="103">
        <f t="shared" si="86"/>
        <v>0</v>
      </c>
      <c r="K174" s="103">
        <f t="shared" si="86"/>
        <v>0</v>
      </c>
      <c r="L174" s="103">
        <f t="shared" si="86"/>
        <v>0</v>
      </c>
      <c r="M174" s="103">
        <f t="shared" si="86"/>
        <v>0</v>
      </c>
      <c r="N174" s="103">
        <f t="shared" si="86"/>
        <v>0</v>
      </c>
      <c r="O174" s="103">
        <f t="shared" si="86"/>
        <v>0</v>
      </c>
      <c r="P174" s="103">
        <f t="shared" si="86"/>
        <v>0</v>
      </c>
      <c r="Q174" s="103">
        <f t="shared" si="86"/>
        <v>0</v>
      </c>
      <c r="R174" s="103">
        <f t="shared" si="86"/>
        <v>0</v>
      </c>
      <c r="S174" s="103">
        <f t="shared" si="86"/>
        <v>0</v>
      </c>
      <c r="T174" s="103">
        <f t="shared" si="86"/>
        <v>0</v>
      </c>
      <c r="U174" s="103">
        <f t="shared" si="86"/>
        <v>0</v>
      </c>
      <c r="V174" s="103">
        <f t="shared" si="86"/>
        <v>0</v>
      </c>
      <c r="W174" s="103">
        <f t="shared" si="86"/>
        <v>0</v>
      </c>
      <c r="X174" s="103">
        <f t="shared" si="86"/>
        <v>0</v>
      </c>
      <c r="Y174" s="103">
        <f t="shared" si="86"/>
        <v>0</v>
      </c>
      <c r="Z174" s="103">
        <f t="shared" si="86"/>
        <v>0</v>
      </c>
      <c r="AA174" s="103">
        <f t="shared" si="86"/>
        <v>0</v>
      </c>
      <c r="AB174" s="103">
        <f t="shared" si="86"/>
        <v>0</v>
      </c>
      <c r="AC174" s="103">
        <f t="shared" si="86"/>
        <v>0</v>
      </c>
      <c r="AD174" s="103">
        <f t="shared" si="86"/>
        <v>0</v>
      </c>
      <c r="AE174" s="103">
        <f t="shared" si="86"/>
        <v>0</v>
      </c>
      <c r="AF174" s="103">
        <f t="shared" si="86"/>
        <v>0</v>
      </c>
      <c r="AG174" s="103">
        <f t="shared" si="86"/>
        <v>0</v>
      </c>
      <c r="AH174" s="103">
        <f t="shared" si="86"/>
        <v>0</v>
      </c>
      <c r="AI174" s="103">
        <f t="shared" si="86"/>
        <v>0</v>
      </c>
      <c r="AJ174" s="532"/>
    </row>
    <row r="175" spans="1:36" ht="27" customHeight="1" thickBot="1">
      <c r="A175" s="526" t="s">
        <v>105</v>
      </c>
      <c r="B175" s="527"/>
      <c r="C175" s="177" t="s">
        <v>91</v>
      </c>
      <c r="D175" s="155">
        <f>(D173+D174)/D172</f>
        <v>8.6384976525821597E-2</v>
      </c>
      <c r="E175" s="155">
        <f t="shared" ref="E175:AI175" si="87">(E173+E174)/E172</f>
        <v>0.14122807017543859</v>
      </c>
      <c r="F175" s="155">
        <f t="shared" si="87"/>
        <v>5.9574468085106386E-2</v>
      </c>
      <c r="G175" s="155" t="e">
        <f t="shared" si="87"/>
        <v>#DIV/0!</v>
      </c>
      <c r="H175" s="155" t="e">
        <f t="shared" si="87"/>
        <v>#DIV/0!</v>
      </c>
      <c r="I175" s="155" t="e">
        <f t="shared" si="87"/>
        <v>#DIV/0!</v>
      </c>
      <c r="J175" s="155" t="e">
        <f t="shared" si="87"/>
        <v>#DIV/0!</v>
      </c>
      <c r="K175" s="155" t="e">
        <f t="shared" si="87"/>
        <v>#DIV/0!</v>
      </c>
      <c r="L175" s="155" t="e">
        <f t="shared" si="87"/>
        <v>#DIV/0!</v>
      </c>
      <c r="M175" s="155" t="e">
        <f t="shared" si="87"/>
        <v>#DIV/0!</v>
      </c>
      <c r="N175" s="155" t="e">
        <f t="shared" si="87"/>
        <v>#DIV/0!</v>
      </c>
      <c r="O175" s="155" t="e">
        <f t="shared" si="87"/>
        <v>#DIV/0!</v>
      </c>
      <c r="P175" s="155" t="e">
        <f t="shared" si="87"/>
        <v>#DIV/0!</v>
      </c>
      <c r="Q175" s="155" t="e">
        <f t="shared" si="87"/>
        <v>#DIV/0!</v>
      </c>
      <c r="R175" s="155" t="e">
        <f t="shared" si="87"/>
        <v>#DIV/0!</v>
      </c>
      <c r="S175" s="155" t="e">
        <f t="shared" si="87"/>
        <v>#DIV/0!</v>
      </c>
      <c r="T175" s="155" t="e">
        <f t="shared" si="87"/>
        <v>#DIV/0!</v>
      </c>
      <c r="U175" s="155" t="e">
        <f t="shared" si="87"/>
        <v>#DIV/0!</v>
      </c>
      <c r="V175" s="155" t="e">
        <f t="shared" si="87"/>
        <v>#DIV/0!</v>
      </c>
      <c r="W175" s="155" t="e">
        <f t="shared" si="87"/>
        <v>#DIV/0!</v>
      </c>
      <c r="X175" s="155" t="e">
        <f t="shared" si="87"/>
        <v>#DIV/0!</v>
      </c>
      <c r="Y175" s="155" t="e">
        <f t="shared" si="87"/>
        <v>#DIV/0!</v>
      </c>
      <c r="Z175" s="155" t="e">
        <f t="shared" si="87"/>
        <v>#DIV/0!</v>
      </c>
      <c r="AA175" s="155" t="e">
        <f t="shared" si="87"/>
        <v>#DIV/0!</v>
      </c>
      <c r="AB175" s="155" t="e">
        <f t="shared" si="87"/>
        <v>#DIV/0!</v>
      </c>
      <c r="AC175" s="155" t="e">
        <f t="shared" si="87"/>
        <v>#DIV/0!</v>
      </c>
      <c r="AD175" s="155" t="e">
        <f t="shared" si="87"/>
        <v>#DIV/0!</v>
      </c>
      <c r="AE175" s="155" t="e">
        <f t="shared" si="87"/>
        <v>#DIV/0!</v>
      </c>
      <c r="AF175" s="155" t="e">
        <f t="shared" si="87"/>
        <v>#DIV/0!</v>
      </c>
      <c r="AG175" s="155" t="e">
        <f t="shared" si="87"/>
        <v>#DIV/0!</v>
      </c>
      <c r="AH175" s="155" t="e">
        <f t="shared" si="87"/>
        <v>#DIV/0!</v>
      </c>
      <c r="AI175" s="155">
        <f t="shared" si="87"/>
        <v>9.556213017751479E-2</v>
      </c>
      <c r="AJ175" s="532"/>
    </row>
    <row r="176" spans="1:36" ht="27" thickBot="1">
      <c r="A176" s="179"/>
      <c r="B176" s="180"/>
      <c r="C176" s="178" t="s">
        <v>93</v>
      </c>
      <c r="D176" s="107">
        <f>D172-D173-D174</f>
        <v>973</v>
      </c>
      <c r="E176" s="107">
        <f t="shared" ref="E176:AI176" si="88">E172-E173-E174</f>
        <v>979</v>
      </c>
      <c r="F176" s="107">
        <f t="shared" si="88"/>
        <v>1105</v>
      </c>
      <c r="G176" s="107">
        <f t="shared" si="88"/>
        <v>0</v>
      </c>
      <c r="H176" s="107">
        <f t="shared" si="88"/>
        <v>0</v>
      </c>
      <c r="I176" s="107">
        <f t="shared" si="88"/>
        <v>0</v>
      </c>
      <c r="J176" s="107">
        <f t="shared" si="88"/>
        <v>0</v>
      </c>
      <c r="K176" s="107">
        <f t="shared" si="88"/>
        <v>0</v>
      </c>
      <c r="L176" s="107">
        <f t="shared" si="88"/>
        <v>0</v>
      </c>
      <c r="M176" s="107">
        <f t="shared" si="88"/>
        <v>0</v>
      </c>
      <c r="N176" s="107">
        <f t="shared" si="88"/>
        <v>0</v>
      </c>
      <c r="O176" s="107">
        <f t="shared" si="88"/>
        <v>0</v>
      </c>
      <c r="P176" s="107">
        <f t="shared" si="88"/>
        <v>0</v>
      </c>
      <c r="Q176" s="107">
        <f t="shared" si="88"/>
        <v>0</v>
      </c>
      <c r="R176" s="107">
        <f t="shared" si="88"/>
        <v>0</v>
      </c>
      <c r="S176" s="107">
        <f t="shared" si="88"/>
        <v>0</v>
      </c>
      <c r="T176" s="107">
        <f t="shared" si="88"/>
        <v>0</v>
      </c>
      <c r="U176" s="107">
        <f t="shared" si="88"/>
        <v>0</v>
      </c>
      <c r="V176" s="107">
        <f t="shared" si="88"/>
        <v>0</v>
      </c>
      <c r="W176" s="107">
        <f t="shared" si="88"/>
        <v>0</v>
      </c>
      <c r="X176" s="107">
        <f t="shared" si="88"/>
        <v>0</v>
      </c>
      <c r="Y176" s="107">
        <f t="shared" si="88"/>
        <v>0</v>
      </c>
      <c r="Z176" s="107">
        <f t="shared" si="88"/>
        <v>0</v>
      </c>
      <c r="AA176" s="107">
        <f t="shared" si="88"/>
        <v>0</v>
      </c>
      <c r="AB176" s="107">
        <f t="shared" si="88"/>
        <v>0</v>
      </c>
      <c r="AC176" s="107">
        <f t="shared" si="88"/>
        <v>0</v>
      </c>
      <c r="AD176" s="107">
        <f t="shared" si="88"/>
        <v>0</v>
      </c>
      <c r="AE176" s="107">
        <f t="shared" si="88"/>
        <v>0</v>
      </c>
      <c r="AF176" s="107">
        <f t="shared" si="88"/>
        <v>0</v>
      </c>
      <c r="AG176" s="107">
        <f t="shared" si="88"/>
        <v>0</v>
      </c>
      <c r="AH176" s="107">
        <f t="shared" si="88"/>
        <v>0</v>
      </c>
      <c r="AI176" s="107">
        <f t="shared" si="88"/>
        <v>3057</v>
      </c>
      <c r="AJ176" s="533"/>
    </row>
    <row r="177" spans="1:36" ht="21" thickTop="1">
      <c r="A177" s="109"/>
      <c r="B177" s="90"/>
      <c r="C177" s="90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13"/>
      <c r="AJ177" s="90"/>
    </row>
    <row r="178" spans="1:36" s="25" customFormat="1" ht="20.399999999999999">
      <c r="A178" s="109"/>
      <c r="B178" s="90"/>
      <c r="C178" s="90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13"/>
      <c r="AJ178" s="90"/>
    </row>
    <row r="179" spans="1:36" s="25" customFormat="1" ht="20.399999999999999">
      <c r="A179" s="109"/>
      <c r="B179" s="90"/>
      <c r="C179" s="90"/>
      <c r="D179" s="109"/>
      <c r="E179" s="186"/>
      <c r="F179" s="109"/>
      <c r="G179" s="109"/>
      <c r="H179" s="114"/>
      <c r="I179" s="166"/>
      <c r="J179" s="167"/>
      <c r="K179" s="167"/>
      <c r="L179" s="167"/>
      <c r="M179" s="167"/>
      <c r="N179" s="167"/>
      <c r="O179" s="167"/>
      <c r="P179" s="167"/>
      <c r="Q179" s="167"/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  <c r="AH179" s="167"/>
      <c r="AI179" s="168"/>
      <c r="AJ179" s="119"/>
    </row>
    <row r="180" spans="1:36" s="25" customFormat="1" ht="20.399999999999999">
      <c r="A180" s="109"/>
      <c r="B180" s="90"/>
      <c r="C180" s="266" t="s">
        <v>145</v>
      </c>
      <c r="D180" s="267" t="s">
        <v>42</v>
      </c>
      <c r="E180" s="267" t="s">
        <v>89</v>
      </c>
      <c r="F180" s="267" t="s">
        <v>91</v>
      </c>
      <c r="G180" s="267" t="s">
        <v>90</v>
      </c>
      <c r="H180" s="120"/>
      <c r="I180" s="169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  <c r="AF180" s="170"/>
      <c r="AG180" s="170"/>
      <c r="AH180" s="170"/>
      <c r="AI180" s="171"/>
      <c r="AJ180" s="125"/>
    </row>
    <row r="181" spans="1:36" s="25" customFormat="1" ht="20.399999999999999">
      <c r="A181" s="109"/>
      <c r="B181" s="90"/>
      <c r="C181" s="259">
        <v>1</v>
      </c>
      <c r="D181" s="258">
        <f>D172</f>
        <v>1065</v>
      </c>
      <c r="E181" s="258">
        <f>D173</f>
        <v>92</v>
      </c>
      <c r="F181" s="260">
        <f>E181/D181</f>
        <v>8.6384976525821597E-2</v>
      </c>
      <c r="G181" s="258">
        <f>D168</f>
        <v>0</v>
      </c>
      <c r="H181" s="120"/>
      <c r="I181" s="169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  <c r="AF181" s="170"/>
      <c r="AG181" s="170"/>
      <c r="AH181" s="170"/>
      <c r="AI181" s="171"/>
      <c r="AJ181" s="125"/>
    </row>
    <row r="182" spans="1:36" s="25" customFormat="1" ht="20.399999999999999">
      <c r="A182" s="109"/>
      <c r="B182" s="90"/>
      <c r="C182" s="259">
        <v>2</v>
      </c>
      <c r="D182" s="258">
        <f>E172</f>
        <v>1140</v>
      </c>
      <c r="E182" s="258">
        <f>E173</f>
        <v>161</v>
      </c>
      <c r="F182" s="260">
        <f t="shared" ref="F182:F211" si="89">E182/D182</f>
        <v>0.14122807017543859</v>
      </c>
      <c r="G182" s="258">
        <f>E168</f>
        <v>0</v>
      </c>
      <c r="H182" s="126"/>
      <c r="I182" s="172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30"/>
      <c r="AJ182" s="130"/>
    </row>
    <row r="183" spans="1:36" s="25" customFormat="1" ht="20.399999999999999">
      <c r="A183" s="109"/>
      <c r="B183" s="90"/>
      <c r="C183" s="259">
        <v>3</v>
      </c>
      <c r="D183" s="258">
        <f>F172</f>
        <v>1175</v>
      </c>
      <c r="E183" s="258">
        <f>F173</f>
        <v>70</v>
      </c>
      <c r="F183" s="260">
        <f t="shared" si="89"/>
        <v>5.9574468085106386E-2</v>
      </c>
      <c r="G183" s="258">
        <f>F168</f>
        <v>0</v>
      </c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13"/>
      <c r="AJ183" s="90"/>
    </row>
    <row r="184" spans="1:36" ht="20.399999999999999">
      <c r="A184" s="109"/>
      <c r="B184" s="90"/>
      <c r="C184" s="259">
        <v>4</v>
      </c>
      <c r="D184" s="258">
        <f>G172</f>
        <v>0</v>
      </c>
      <c r="E184" s="258">
        <f>G173</f>
        <v>0</v>
      </c>
      <c r="F184" s="260" t="e">
        <f t="shared" si="89"/>
        <v>#DIV/0!</v>
      </c>
      <c r="G184" s="258">
        <f>G168</f>
        <v>0</v>
      </c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13"/>
      <c r="AJ184" s="90"/>
    </row>
    <row r="185" spans="1:36" ht="20.399999999999999">
      <c r="A185" s="109"/>
      <c r="B185" s="90"/>
      <c r="C185" s="259">
        <v>5</v>
      </c>
      <c r="D185" s="258">
        <f>H172</f>
        <v>0</v>
      </c>
      <c r="E185" s="258">
        <f>H173</f>
        <v>0</v>
      </c>
      <c r="F185" s="260" t="e">
        <f t="shared" si="89"/>
        <v>#DIV/0!</v>
      </c>
      <c r="G185" s="258">
        <f>H168</f>
        <v>0</v>
      </c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13"/>
      <c r="AJ185" s="90"/>
    </row>
    <row r="186" spans="1:36" ht="20.399999999999999">
      <c r="A186" s="109"/>
      <c r="B186" s="90"/>
      <c r="C186" s="259">
        <v>6</v>
      </c>
      <c r="D186" s="258">
        <f>I172</f>
        <v>0</v>
      </c>
      <c r="E186" s="258">
        <f>I173</f>
        <v>0</v>
      </c>
      <c r="F186" s="260" t="e">
        <f t="shared" si="89"/>
        <v>#DIV/0!</v>
      </c>
      <c r="G186" s="258">
        <f>I168</f>
        <v>0</v>
      </c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13"/>
      <c r="AJ186" s="90"/>
    </row>
    <row r="187" spans="1:36" ht="20.399999999999999">
      <c r="A187" s="109"/>
      <c r="B187" s="90"/>
      <c r="C187" s="259">
        <v>7</v>
      </c>
      <c r="D187" s="258">
        <f>J172</f>
        <v>0</v>
      </c>
      <c r="E187" s="258">
        <f>J173</f>
        <v>0</v>
      </c>
      <c r="F187" s="260" t="e">
        <f t="shared" si="89"/>
        <v>#DIV/0!</v>
      </c>
      <c r="G187" s="258">
        <f>J168</f>
        <v>0</v>
      </c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13"/>
      <c r="AJ187" s="90"/>
    </row>
    <row r="188" spans="1:36" ht="20.399999999999999">
      <c r="A188" s="109"/>
      <c r="B188" s="90"/>
      <c r="C188" s="259">
        <v>8</v>
      </c>
      <c r="D188" s="258">
        <f>K172</f>
        <v>0</v>
      </c>
      <c r="E188" s="258">
        <f>K173</f>
        <v>0</v>
      </c>
      <c r="F188" s="260" t="e">
        <f t="shared" si="89"/>
        <v>#DIV/0!</v>
      </c>
      <c r="G188" s="258">
        <f>K168</f>
        <v>0</v>
      </c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13"/>
      <c r="AJ188" s="90"/>
    </row>
    <row r="189" spans="1:36" ht="20.399999999999999">
      <c r="A189" s="109"/>
      <c r="B189" s="90"/>
      <c r="C189" s="259">
        <v>9</v>
      </c>
      <c r="D189" s="258">
        <f>L172</f>
        <v>0</v>
      </c>
      <c r="E189" s="258">
        <f>L173</f>
        <v>0</v>
      </c>
      <c r="F189" s="260" t="e">
        <f t="shared" si="89"/>
        <v>#DIV/0!</v>
      </c>
      <c r="G189" s="258">
        <f>L168</f>
        <v>0</v>
      </c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13"/>
      <c r="AJ189" s="90"/>
    </row>
    <row r="190" spans="1:36" ht="20.399999999999999">
      <c r="A190" s="109"/>
      <c r="B190" s="90"/>
      <c r="C190" s="259">
        <v>10</v>
      </c>
      <c r="D190" s="258">
        <f>M172</f>
        <v>0</v>
      </c>
      <c r="E190" s="258">
        <f>M173</f>
        <v>0</v>
      </c>
      <c r="F190" s="260" t="e">
        <f t="shared" si="89"/>
        <v>#DIV/0!</v>
      </c>
      <c r="G190" s="258">
        <f>M168</f>
        <v>0</v>
      </c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13"/>
      <c r="AJ190" s="90"/>
    </row>
    <row r="191" spans="1:36" ht="20.399999999999999">
      <c r="A191" s="109"/>
      <c r="B191" s="90"/>
      <c r="C191" s="259">
        <v>11</v>
      </c>
      <c r="D191" s="258">
        <f>N172</f>
        <v>0</v>
      </c>
      <c r="E191" s="258">
        <f>N173</f>
        <v>0</v>
      </c>
      <c r="F191" s="260" t="e">
        <f t="shared" si="89"/>
        <v>#DIV/0!</v>
      </c>
      <c r="G191" s="258">
        <f>N168</f>
        <v>0</v>
      </c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13"/>
      <c r="AJ191" s="90"/>
    </row>
    <row r="192" spans="1:36" ht="20.399999999999999">
      <c r="A192" s="109"/>
      <c r="B192" s="90"/>
      <c r="C192" s="259">
        <v>12</v>
      </c>
      <c r="D192" s="258">
        <f>O172</f>
        <v>0</v>
      </c>
      <c r="E192" s="258">
        <f>O173</f>
        <v>0</v>
      </c>
      <c r="F192" s="260" t="e">
        <f t="shared" si="89"/>
        <v>#DIV/0!</v>
      </c>
      <c r="G192" s="258">
        <f>O168</f>
        <v>0</v>
      </c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13"/>
      <c r="AJ192" s="90"/>
    </row>
    <row r="193" spans="1:36" ht="20.399999999999999">
      <c r="A193" s="109"/>
      <c r="B193" s="90"/>
      <c r="C193" s="259">
        <v>13</v>
      </c>
      <c r="D193" s="258">
        <f>P172</f>
        <v>0</v>
      </c>
      <c r="E193" s="258">
        <f>P173</f>
        <v>0</v>
      </c>
      <c r="F193" s="260" t="e">
        <f t="shared" si="89"/>
        <v>#DIV/0!</v>
      </c>
      <c r="G193" s="258">
        <f>P168</f>
        <v>0</v>
      </c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13"/>
      <c r="AJ193" s="90"/>
    </row>
    <row r="194" spans="1:36" ht="20.399999999999999">
      <c r="A194" s="109"/>
      <c r="B194" s="90"/>
      <c r="C194" s="259">
        <v>14</v>
      </c>
      <c r="D194" s="258">
        <f>Q172</f>
        <v>0</v>
      </c>
      <c r="E194" s="258">
        <f>Q173</f>
        <v>0</v>
      </c>
      <c r="F194" s="260" t="e">
        <f t="shared" si="89"/>
        <v>#DIV/0!</v>
      </c>
      <c r="G194" s="258">
        <f>Q168</f>
        <v>0</v>
      </c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13"/>
      <c r="AJ194" s="90"/>
    </row>
    <row r="195" spans="1:36" ht="20.399999999999999">
      <c r="A195" s="109"/>
      <c r="B195" s="90"/>
      <c r="C195" s="259">
        <v>15</v>
      </c>
      <c r="D195" s="258">
        <f>R172</f>
        <v>0</v>
      </c>
      <c r="E195" s="258">
        <f>R173</f>
        <v>0</v>
      </c>
      <c r="F195" s="260" t="e">
        <f t="shared" si="89"/>
        <v>#DIV/0!</v>
      </c>
      <c r="G195" s="258">
        <f>R168</f>
        <v>0</v>
      </c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13"/>
      <c r="AJ195" s="90"/>
    </row>
    <row r="196" spans="1:36" ht="20.399999999999999">
      <c r="A196" s="109"/>
      <c r="B196" s="90"/>
      <c r="C196" s="259">
        <v>16</v>
      </c>
      <c r="D196" s="258">
        <f>S172</f>
        <v>0</v>
      </c>
      <c r="E196" s="258">
        <f>S173</f>
        <v>0</v>
      </c>
      <c r="F196" s="260" t="e">
        <f t="shared" si="89"/>
        <v>#DIV/0!</v>
      </c>
      <c r="G196" s="258">
        <f>S168</f>
        <v>0</v>
      </c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13"/>
      <c r="AJ196" s="90"/>
    </row>
    <row r="197" spans="1:36" ht="20.399999999999999">
      <c r="A197" s="109"/>
      <c r="B197" s="90"/>
      <c r="C197" s="259">
        <v>17</v>
      </c>
      <c r="D197" s="258">
        <f>T172</f>
        <v>0</v>
      </c>
      <c r="E197" s="258">
        <f>T173</f>
        <v>0</v>
      </c>
      <c r="F197" s="260" t="e">
        <f t="shared" si="89"/>
        <v>#DIV/0!</v>
      </c>
      <c r="G197" s="258">
        <f>T168</f>
        <v>0</v>
      </c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13"/>
      <c r="AJ197" s="90"/>
    </row>
    <row r="198" spans="1:36" ht="20.399999999999999">
      <c r="A198" s="109"/>
      <c r="B198" s="90"/>
      <c r="C198" s="259">
        <v>18</v>
      </c>
      <c r="D198" s="258">
        <f>U172</f>
        <v>0</v>
      </c>
      <c r="E198" s="258">
        <f>U173</f>
        <v>0</v>
      </c>
      <c r="F198" s="260" t="e">
        <f t="shared" si="89"/>
        <v>#DIV/0!</v>
      </c>
      <c r="G198" s="258">
        <f>U168</f>
        <v>0</v>
      </c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13"/>
      <c r="AJ198" s="90"/>
    </row>
    <row r="199" spans="1:36" ht="20.399999999999999">
      <c r="A199" s="109"/>
      <c r="B199" s="90"/>
      <c r="C199" s="259">
        <v>19</v>
      </c>
      <c r="D199" s="258">
        <f>V172</f>
        <v>0</v>
      </c>
      <c r="E199" s="258">
        <f>V173</f>
        <v>0</v>
      </c>
      <c r="F199" s="260" t="e">
        <f t="shared" si="89"/>
        <v>#DIV/0!</v>
      </c>
      <c r="G199" s="258">
        <f>V168</f>
        <v>0</v>
      </c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13"/>
      <c r="AJ199" s="90"/>
    </row>
    <row r="200" spans="1:36" ht="20.399999999999999">
      <c r="A200" s="109"/>
      <c r="B200" s="90"/>
      <c r="C200" s="259">
        <v>20</v>
      </c>
      <c r="D200" s="258">
        <f>W172</f>
        <v>0</v>
      </c>
      <c r="E200" s="258">
        <f>W173</f>
        <v>0</v>
      </c>
      <c r="F200" s="260" t="e">
        <f t="shared" si="89"/>
        <v>#DIV/0!</v>
      </c>
      <c r="G200" s="258">
        <f>W168</f>
        <v>0</v>
      </c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13"/>
      <c r="AJ200" s="90"/>
    </row>
    <row r="201" spans="1:36" ht="20.399999999999999">
      <c r="A201" s="109"/>
      <c r="B201" s="90"/>
      <c r="C201" s="259">
        <v>21</v>
      </c>
      <c r="D201" s="258">
        <f>X172</f>
        <v>0</v>
      </c>
      <c r="E201" s="258">
        <f>X173</f>
        <v>0</v>
      </c>
      <c r="F201" s="260" t="e">
        <f t="shared" si="89"/>
        <v>#DIV/0!</v>
      </c>
      <c r="G201" s="258">
        <f>X168</f>
        <v>0</v>
      </c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13"/>
      <c r="AJ201" s="90"/>
    </row>
    <row r="202" spans="1:36" ht="20.399999999999999">
      <c r="A202" s="109"/>
      <c r="B202" s="90"/>
      <c r="C202" s="259">
        <v>22</v>
      </c>
      <c r="D202" s="258">
        <f>Y172</f>
        <v>0</v>
      </c>
      <c r="E202" s="258">
        <f>Y173</f>
        <v>0</v>
      </c>
      <c r="F202" s="260" t="e">
        <f t="shared" si="89"/>
        <v>#DIV/0!</v>
      </c>
      <c r="G202" s="258">
        <f>Y168</f>
        <v>0</v>
      </c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13"/>
      <c r="AJ202" s="90"/>
    </row>
    <row r="203" spans="1:36" ht="20.399999999999999">
      <c r="A203" s="109"/>
      <c r="B203" s="90"/>
      <c r="C203" s="259">
        <v>23</v>
      </c>
      <c r="D203" s="258">
        <f>Z172</f>
        <v>0</v>
      </c>
      <c r="E203" s="258">
        <f>Z173</f>
        <v>0</v>
      </c>
      <c r="F203" s="260" t="e">
        <f t="shared" si="89"/>
        <v>#DIV/0!</v>
      </c>
      <c r="G203" s="258">
        <f>Z168</f>
        <v>0</v>
      </c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13"/>
      <c r="AJ203" s="90"/>
    </row>
    <row r="204" spans="1:36" ht="20.399999999999999">
      <c r="A204" s="109"/>
      <c r="B204" s="90"/>
      <c r="C204" s="259">
        <v>24</v>
      </c>
      <c r="D204" s="258">
        <f>AA172</f>
        <v>0</v>
      </c>
      <c r="E204" s="258">
        <f>AA173</f>
        <v>0</v>
      </c>
      <c r="F204" s="260" t="e">
        <f t="shared" si="89"/>
        <v>#DIV/0!</v>
      </c>
      <c r="G204" s="258">
        <f>AA168</f>
        <v>0</v>
      </c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13"/>
      <c r="AJ204" s="90"/>
    </row>
    <row r="205" spans="1:36" ht="20.399999999999999">
      <c r="A205" s="109"/>
      <c r="B205" s="90"/>
      <c r="C205" s="259">
        <v>25</v>
      </c>
      <c r="D205" s="258">
        <f>AB172</f>
        <v>0</v>
      </c>
      <c r="E205" s="258">
        <f>AB173</f>
        <v>0</v>
      </c>
      <c r="F205" s="260" t="e">
        <f t="shared" si="89"/>
        <v>#DIV/0!</v>
      </c>
      <c r="G205" s="258">
        <f>AB168</f>
        <v>0</v>
      </c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13"/>
      <c r="AJ205" s="90"/>
    </row>
    <row r="206" spans="1:36" ht="20.399999999999999">
      <c r="A206" s="109"/>
      <c r="B206" s="90"/>
      <c r="C206" s="259">
        <v>26</v>
      </c>
      <c r="D206" s="258">
        <f>AC172</f>
        <v>0</v>
      </c>
      <c r="E206" s="258">
        <f>AC173</f>
        <v>0</v>
      </c>
      <c r="F206" s="260" t="e">
        <f t="shared" si="89"/>
        <v>#DIV/0!</v>
      </c>
      <c r="G206" s="258">
        <f>AC168</f>
        <v>0</v>
      </c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13"/>
      <c r="AJ206" s="90"/>
    </row>
    <row r="207" spans="1:36" ht="20.399999999999999">
      <c r="A207" s="109"/>
      <c r="B207" s="90"/>
      <c r="C207" s="259">
        <v>27</v>
      </c>
      <c r="D207" s="258">
        <f>AD172</f>
        <v>0</v>
      </c>
      <c r="E207" s="258">
        <f>AD173</f>
        <v>0</v>
      </c>
      <c r="F207" s="260" t="e">
        <f t="shared" si="89"/>
        <v>#DIV/0!</v>
      </c>
      <c r="G207" s="258">
        <f>AD168</f>
        <v>0</v>
      </c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13"/>
      <c r="AJ207" s="90"/>
    </row>
    <row r="208" spans="1:36" ht="20.399999999999999">
      <c r="A208" s="109"/>
      <c r="B208" s="90"/>
      <c r="C208" s="259">
        <v>28</v>
      </c>
      <c r="D208" s="258">
        <f>AE172</f>
        <v>0</v>
      </c>
      <c r="E208" s="258">
        <f>AE173</f>
        <v>0</v>
      </c>
      <c r="F208" s="260" t="e">
        <f t="shared" si="89"/>
        <v>#DIV/0!</v>
      </c>
      <c r="G208" s="258">
        <f>AE168</f>
        <v>0</v>
      </c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13"/>
      <c r="AJ208" s="90"/>
    </row>
    <row r="209" spans="1:36" ht="20.399999999999999">
      <c r="A209" s="109"/>
      <c r="B209" s="90"/>
      <c r="C209" s="259">
        <v>29</v>
      </c>
      <c r="D209" s="258">
        <f>AF172</f>
        <v>0</v>
      </c>
      <c r="E209" s="258">
        <f>AF173</f>
        <v>0</v>
      </c>
      <c r="F209" s="260" t="e">
        <f t="shared" si="89"/>
        <v>#DIV/0!</v>
      </c>
      <c r="G209" s="258">
        <f>AF168</f>
        <v>0</v>
      </c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13"/>
      <c r="AJ209" s="90"/>
    </row>
    <row r="210" spans="1:36" ht="20.399999999999999">
      <c r="A210" s="109"/>
      <c r="B210" s="90"/>
      <c r="C210" s="259">
        <v>30</v>
      </c>
      <c r="D210" s="258">
        <f>AG172</f>
        <v>0</v>
      </c>
      <c r="E210" s="258">
        <f>AG173</f>
        <v>0</v>
      </c>
      <c r="F210" s="260" t="e">
        <f t="shared" si="89"/>
        <v>#DIV/0!</v>
      </c>
      <c r="G210" s="258">
        <f>AG168</f>
        <v>0</v>
      </c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13"/>
      <c r="AJ210" s="90"/>
    </row>
    <row r="211" spans="1:36" ht="21" thickBot="1">
      <c r="A211" s="109"/>
      <c r="B211" s="90"/>
      <c r="C211" s="261">
        <v>31</v>
      </c>
      <c r="D211" s="262">
        <f>AH172</f>
        <v>0</v>
      </c>
      <c r="E211" s="262">
        <f>AH173</f>
        <v>0</v>
      </c>
      <c r="F211" s="263" t="e">
        <f t="shared" si="89"/>
        <v>#DIV/0!</v>
      </c>
      <c r="G211" s="262">
        <f>AH168</f>
        <v>0</v>
      </c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13"/>
      <c r="AJ211" s="90"/>
    </row>
    <row r="212" spans="1:36" ht="21.6" thickTop="1" thickBot="1">
      <c r="A212" s="109"/>
      <c r="B212" s="90"/>
      <c r="C212" s="264" t="s">
        <v>41</v>
      </c>
      <c r="D212" s="265">
        <f>SUM(D181:D211)</f>
        <v>3380</v>
      </c>
      <c r="E212" s="265">
        <f>SUM(E181:E211)</f>
        <v>323</v>
      </c>
      <c r="F212" s="268">
        <f>E212/D212</f>
        <v>9.556213017751479E-2</v>
      </c>
      <c r="G212" s="265">
        <f>SUM(G181:G211)</f>
        <v>0</v>
      </c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13"/>
      <c r="AJ212" s="90"/>
    </row>
    <row r="213" spans="1:36" ht="21" thickTop="1">
      <c r="A213" s="109"/>
      <c r="B213" s="90"/>
      <c r="C213" s="90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13"/>
      <c r="AJ213" s="90"/>
    </row>
    <row r="214" spans="1:36" ht="20.399999999999999">
      <c r="A214" s="109"/>
      <c r="B214" s="90"/>
      <c r="C214" s="90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13"/>
      <c r="AJ214" s="90"/>
    </row>
    <row r="215" spans="1:36" ht="20.399999999999999">
      <c r="A215" s="109"/>
      <c r="B215" s="90"/>
      <c r="C215" s="90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13"/>
      <c r="AJ215" s="90"/>
    </row>
    <row r="216" spans="1:36" ht="20.399999999999999">
      <c r="A216" s="109"/>
      <c r="B216" s="90"/>
      <c r="C216" s="90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13"/>
      <c r="AJ216" s="90"/>
    </row>
    <row r="217" spans="1:36" ht="20.399999999999999">
      <c r="A217" s="109"/>
      <c r="B217" s="90"/>
      <c r="C217" s="90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13"/>
      <c r="AJ217" s="90"/>
    </row>
    <row r="218" spans="1:36" ht="20.399999999999999">
      <c r="A218" s="109"/>
      <c r="B218" s="90"/>
      <c r="C218" s="90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13"/>
      <c r="AJ218" s="90"/>
    </row>
    <row r="219" spans="1:36" ht="20.399999999999999">
      <c r="A219" s="109"/>
      <c r="B219" s="90"/>
      <c r="C219" s="90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13"/>
      <c r="AJ219" s="90"/>
    </row>
    <row r="220" spans="1:36" ht="20.399999999999999">
      <c r="A220" s="109"/>
      <c r="B220" s="90"/>
      <c r="C220" s="90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13"/>
      <c r="AJ220" s="90"/>
    </row>
    <row r="221" spans="1:36" ht="20.399999999999999">
      <c r="A221" s="109"/>
      <c r="B221" s="90"/>
      <c r="C221" s="90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13"/>
      <c r="AJ221" s="90"/>
    </row>
    <row r="222" spans="1:36" ht="20.399999999999999">
      <c r="A222" s="109"/>
      <c r="B222" s="90"/>
      <c r="C222" s="90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13"/>
      <c r="AJ222" s="90"/>
    </row>
    <row r="223" spans="1:36" ht="20.399999999999999">
      <c r="A223" s="109"/>
      <c r="B223" s="90"/>
      <c r="C223" s="90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13"/>
      <c r="AJ223" s="90"/>
    </row>
    <row r="224" spans="1:36" ht="20.399999999999999">
      <c r="A224" s="109"/>
      <c r="B224" s="90"/>
      <c r="C224" s="90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13"/>
      <c r="AJ224" s="90"/>
    </row>
    <row r="225" spans="1:36" ht="20.399999999999999">
      <c r="A225" s="109"/>
      <c r="B225" s="90"/>
      <c r="C225" s="90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13"/>
      <c r="AJ225" s="90"/>
    </row>
    <row r="226" spans="1:36" ht="20.399999999999999">
      <c r="A226" s="109"/>
      <c r="B226" s="90"/>
      <c r="C226" s="90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13"/>
      <c r="AJ226" s="90"/>
    </row>
    <row r="227" spans="1:36" ht="20.399999999999999">
      <c r="A227" s="109"/>
      <c r="B227" s="90"/>
      <c r="C227" s="90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13"/>
      <c r="AJ227" s="90"/>
    </row>
    <row r="228" spans="1:36" ht="20.399999999999999">
      <c r="A228" s="109"/>
      <c r="B228" s="90"/>
      <c r="C228" s="90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13"/>
      <c r="AJ228" s="90"/>
    </row>
    <row r="229" spans="1:36" ht="20.399999999999999">
      <c r="A229" s="109"/>
      <c r="B229" s="90"/>
      <c r="C229" s="90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13"/>
      <c r="AJ229" s="90"/>
    </row>
    <row r="230" spans="1:36" ht="20.399999999999999">
      <c r="A230" s="109"/>
      <c r="B230" s="90"/>
      <c r="C230" s="90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13"/>
      <c r="AJ230" s="90"/>
    </row>
    <row r="231" spans="1:36" ht="20.399999999999999">
      <c r="A231" s="109"/>
      <c r="B231" s="90"/>
      <c r="C231" s="90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13"/>
      <c r="AJ231" s="90"/>
    </row>
    <row r="232" spans="1:36" ht="20.399999999999999">
      <c r="A232" s="109"/>
      <c r="B232" s="90"/>
      <c r="C232" s="90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13"/>
      <c r="AJ232" s="90"/>
    </row>
    <row r="233" spans="1:36" ht="20.399999999999999">
      <c r="A233" s="109"/>
      <c r="B233" s="90"/>
      <c r="C233" s="90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13"/>
      <c r="AJ233" s="90"/>
    </row>
    <row r="234" spans="1:36" ht="20.399999999999999">
      <c r="A234" s="109"/>
      <c r="B234" s="90"/>
      <c r="C234" s="90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13"/>
      <c r="AJ234" s="90"/>
    </row>
    <row r="235" spans="1:36" ht="20.399999999999999">
      <c r="A235" s="109"/>
      <c r="B235" s="90"/>
      <c r="C235" s="90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13"/>
      <c r="AJ235" s="90"/>
    </row>
    <row r="236" spans="1:36" ht="20.399999999999999">
      <c r="A236" s="109"/>
      <c r="B236" s="90"/>
      <c r="C236" s="90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13"/>
      <c r="AJ236" s="90"/>
    </row>
    <row r="237" spans="1:36" ht="20.399999999999999">
      <c r="A237" s="109"/>
      <c r="B237" s="90"/>
      <c r="C237" s="90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13"/>
      <c r="AJ237" s="90"/>
    </row>
    <row r="238" spans="1:36" ht="20.399999999999999">
      <c r="A238" s="109"/>
      <c r="B238" s="90"/>
      <c r="C238" s="90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13"/>
      <c r="AJ238" s="90"/>
    </row>
    <row r="239" spans="1:36" ht="20.399999999999999">
      <c r="A239" s="109"/>
      <c r="B239" s="90"/>
      <c r="C239" s="90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13"/>
      <c r="AJ239" s="90"/>
    </row>
    <row r="240" spans="1:36" ht="20.399999999999999">
      <c r="A240" s="109"/>
      <c r="B240" s="90"/>
      <c r="C240" s="90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13"/>
      <c r="AJ240" s="90"/>
    </row>
    <row r="241" spans="1:36" ht="20.399999999999999">
      <c r="A241" s="109"/>
      <c r="B241" s="90"/>
      <c r="C241" s="90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13"/>
      <c r="AJ241" s="90"/>
    </row>
    <row r="242" spans="1:36" ht="20.399999999999999">
      <c r="A242" s="109"/>
      <c r="B242" s="90"/>
      <c r="C242" s="90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13"/>
      <c r="AJ242" s="90"/>
    </row>
    <row r="243" spans="1:36" ht="20.399999999999999">
      <c r="A243" s="109"/>
      <c r="B243" s="90"/>
      <c r="C243" s="90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13"/>
      <c r="AJ243" s="90"/>
    </row>
    <row r="244" spans="1:36" ht="20.399999999999999">
      <c r="A244" s="109"/>
      <c r="B244" s="90"/>
      <c r="C244" s="90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13"/>
      <c r="AJ244" s="90"/>
    </row>
    <row r="245" spans="1:36" ht="20.399999999999999">
      <c r="A245" s="109"/>
      <c r="B245" s="90"/>
      <c r="C245" s="90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13"/>
      <c r="AJ245" s="90"/>
    </row>
    <row r="246" spans="1:36" ht="20.399999999999999">
      <c r="A246" s="109"/>
      <c r="B246" s="90"/>
      <c r="C246" s="90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13"/>
      <c r="AJ246" s="90"/>
    </row>
    <row r="247" spans="1:36" ht="20.399999999999999">
      <c r="A247" s="109"/>
      <c r="B247" s="90"/>
      <c r="C247" s="90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13"/>
      <c r="AJ247" s="90"/>
    </row>
    <row r="248" spans="1:36" ht="20.399999999999999">
      <c r="A248" s="109"/>
      <c r="B248" s="90"/>
      <c r="C248" s="90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13"/>
      <c r="AJ248" s="90"/>
    </row>
    <row r="249" spans="1:36" ht="20.399999999999999">
      <c r="A249" s="109"/>
      <c r="B249" s="90"/>
      <c r="C249" s="90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13"/>
      <c r="AJ249" s="90"/>
    </row>
    <row r="250" spans="1:36" ht="20.399999999999999">
      <c r="A250" s="109"/>
      <c r="B250" s="90"/>
      <c r="C250" s="90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13"/>
      <c r="AJ250" s="90"/>
    </row>
    <row r="251" spans="1:36" ht="20.399999999999999">
      <c r="A251" s="109"/>
      <c r="B251" s="90"/>
      <c r="C251" s="90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13"/>
      <c r="AJ251" s="90"/>
    </row>
    <row r="252" spans="1:36" ht="20.399999999999999">
      <c r="A252" s="109"/>
      <c r="B252" s="90"/>
      <c r="C252" s="90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13"/>
      <c r="AJ252" s="90"/>
    </row>
    <row r="253" spans="1:36" ht="20.399999999999999">
      <c r="A253" s="109"/>
      <c r="B253" s="90"/>
      <c r="C253" s="90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13"/>
      <c r="AJ253" s="90"/>
    </row>
    <row r="254" spans="1:36" ht="20.399999999999999">
      <c r="A254" s="109"/>
      <c r="B254" s="90"/>
      <c r="C254" s="90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13"/>
      <c r="AJ254" s="90"/>
    </row>
    <row r="255" spans="1:36" ht="20.399999999999999">
      <c r="A255" s="109"/>
      <c r="B255" s="90"/>
      <c r="C255" s="90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13"/>
      <c r="AJ255" s="90"/>
    </row>
    <row r="256" spans="1:36" ht="20.399999999999999">
      <c r="B256" s="90"/>
      <c r="C256" s="90"/>
      <c r="AJ256" s="90"/>
    </row>
    <row r="257" spans="2:36" ht="20.399999999999999">
      <c r="B257" s="90"/>
      <c r="C257" s="90"/>
      <c r="AJ257" s="90"/>
    </row>
    <row r="258" spans="2:36" ht="20.399999999999999">
      <c r="B258" s="90"/>
      <c r="C258" s="90"/>
      <c r="AJ258" s="90"/>
    </row>
    <row r="259" spans="2:36" ht="20.399999999999999">
      <c r="B259" s="90"/>
      <c r="C259" s="90"/>
      <c r="AJ259" s="90"/>
    </row>
    <row r="260" spans="2:36" ht="20.399999999999999">
      <c r="B260" s="90"/>
      <c r="C260" s="90"/>
      <c r="AJ260" s="90"/>
    </row>
    <row r="261" spans="2:36" ht="20.399999999999999">
      <c r="B261" s="90"/>
      <c r="C261" s="90"/>
      <c r="AJ261" s="90"/>
    </row>
    <row r="262" spans="2:36" ht="20.399999999999999">
      <c r="B262" s="90"/>
      <c r="C262" s="90"/>
      <c r="AJ262" s="90"/>
    </row>
    <row r="263" spans="2:36" ht="20.399999999999999">
      <c r="B263" s="90"/>
      <c r="C263" s="90"/>
      <c r="AJ263" s="90"/>
    </row>
    <row r="264" spans="2:36" ht="20.399999999999999">
      <c r="B264" s="90"/>
      <c r="C264" s="90"/>
      <c r="AJ264" s="90"/>
    </row>
    <row r="265" spans="2:36" ht="20.399999999999999">
      <c r="B265" s="90"/>
      <c r="C265" s="90"/>
      <c r="AJ265" s="90"/>
    </row>
    <row r="266" spans="2:36" ht="20.399999999999999">
      <c r="B266" s="90"/>
      <c r="C266" s="90"/>
      <c r="AJ266" s="90"/>
    </row>
    <row r="267" spans="2:36" ht="20.399999999999999">
      <c r="B267" s="90"/>
      <c r="C267" s="90"/>
      <c r="AJ267" s="90"/>
    </row>
    <row r="268" spans="2:36" ht="20.399999999999999">
      <c r="B268" s="90"/>
      <c r="C268" s="90"/>
      <c r="AJ268" s="90"/>
    </row>
    <row r="269" spans="2:36" ht="20.399999999999999">
      <c r="B269" s="90"/>
      <c r="C269" s="90"/>
      <c r="AJ269" s="90"/>
    </row>
    <row r="270" spans="2:36" ht="20.399999999999999">
      <c r="B270" s="90"/>
      <c r="C270" s="90"/>
      <c r="AJ270" s="90"/>
    </row>
    <row r="271" spans="2:36" ht="20.399999999999999">
      <c r="B271" s="90"/>
      <c r="C271" s="90"/>
      <c r="AJ271" s="90"/>
    </row>
    <row r="272" spans="2:36" ht="20.399999999999999">
      <c r="B272" s="90"/>
      <c r="C272" s="90"/>
      <c r="AJ272" s="90"/>
    </row>
    <row r="273" spans="2:36" ht="20.399999999999999">
      <c r="B273" s="90"/>
      <c r="C273" s="90"/>
      <c r="AJ273" s="90"/>
    </row>
    <row r="274" spans="2:36" ht="20.399999999999999">
      <c r="B274" s="90"/>
      <c r="C274" s="90"/>
      <c r="AJ274" s="90"/>
    </row>
    <row r="275" spans="2:36" ht="20.399999999999999">
      <c r="B275" s="90"/>
      <c r="C275" s="90"/>
      <c r="AJ275" s="90"/>
    </row>
    <row r="276" spans="2:36" ht="20.399999999999999">
      <c r="B276" s="90"/>
      <c r="C276" s="90"/>
      <c r="AJ276" s="90"/>
    </row>
    <row r="277" spans="2:36" ht="20.399999999999999">
      <c r="B277" s="90"/>
      <c r="C277" s="90"/>
      <c r="AJ277" s="90"/>
    </row>
    <row r="278" spans="2:36" ht="20.399999999999999">
      <c r="B278" s="90"/>
      <c r="C278" s="90"/>
      <c r="AJ278" s="90"/>
    </row>
    <row r="279" spans="2:36" ht="20.399999999999999">
      <c r="B279" s="90"/>
      <c r="C279" s="90"/>
      <c r="AJ279" s="90"/>
    </row>
    <row r="280" spans="2:36" ht="20.399999999999999">
      <c r="B280" s="90"/>
      <c r="C280" s="90"/>
      <c r="AJ280" s="90"/>
    </row>
    <row r="281" spans="2:36" ht="20.399999999999999">
      <c r="B281" s="90"/>
      <c r="C281" s="90"/>
      <c r="AJ281" s="90"/>
    </row>
    <row r="282" spans="2:36" ht="20.399999999999999">
      <c r="B282" s="90"/>
      <c r="C282" s="90"/>
      <c r="AJ282" s="90"/>
    </row>
    <row r="283" spans="2:36" ht="20.399999999999999">
      <c r="B283" s="90"/>
      <c r="C283" s="90"/>
      <c r="AJ283" s="90"/>
    </row>
    <row r="284" spans="2:36" ht="20.399999999999999">
      <c r="B284" s="90"/>
      <c r="C284" s="90"/>
      <c r="AJ284" s="90"/>
    </row>
    <row r="285" spans="2:36" ht="20.399999999999999">
      <c r="B285" s="90"/>
      <c r="C285" s="90"/>
      <c r="AJ285" s="90"/>
    </row>
    <row r="286" spans="2:36" ht="20.399999999999999">
      <c r="B286" s="90"/>
      <c r="C286" s="90"/>
      <c r="AJ286" s="90"/>
    </row>
    <row r="287" spans="2:36" ht="20.399999999999999">
      <c r="B287" s="90"/>
      <c r="C287" s="90"/>
      <c r="AJ287" s="90"/>
    </row>
    <row r="288" spans="2:36" ht="20.399999999999999">
      <c r="B288" s="90"/>
      <c r="C288" s="90"/>
      <c r="AJ288" s="90"/>
    </row>
    <row r="289" spans="2:36" ht="20.399999999999999">
      <c r="B289" s="90"/>
      <c r="C289" s="90"/>
      <c r="AJ289" s="90"/>
    </row>
    <row r="290" spans="2:36" ht="20.399999999999999">
      <c r="B290" s="90"/>
      <c r="C290" s="90"/>
      <c r="AJ290" s="90"/>
    </row>
    <row r="291" spans="2:36" ht="20.399999999999999">
      <c r="B291" s="90"/>
      <c r="C291" s="90"/>
      <c r="AJ291" s="90"/>
    </row>
    <row r="292" spans="2:36" ht="20.399999999999999">
      <c r="B292" s="90"/>
      <c r="C292" s="90"/>
      <c r="AJ292" s="90"/>
    </row>
    <row r="293" spans="2:36" ht="20.399999999999999">
      <c r="B293" s="90"/>
      <c r="C293" s="90"/>
      <c r="AJ293" s="90"/>
    </row>
    <row r="294" spans="2:36" ht="20.399999999999999">
      <c r="B294" s="90"/>
      <c r="C294" s="90"/>
      <c r="AJ294" s="90"/>
    </row>
    <row r="295" spans="2:36" ht="20.399999999999999">
      <c r="B295" s="90"/>
      <c r="C295" s="90"/>
      <c r="AJ295" s="90"/>
    </row>
    <row r="296" spans="2:36" ht="20.399999999999999">
      <c r="B296" s="90"/>
      <c r="C296" s="90"/>
      <c r="AJ296" s="90"/>
    </row>
    <row r="297" spans="2:36" ht="20.399999999999999">
      <c r="B297" s="90"/>
      <c r="C297" s="90"/>
      <c r="AJ297" s="90"/>
    </row>
    <row r="298" spans="2:36" ht="20.399999999999999">
      <c r="B298" s="90"/>
      <c r="C298" s="90"/>
      <c r="AJ298" s="90"/>
    </row>
    <row r="299" spans="2:36" ht="20.399999999999999">
      <c r="B299" s="90"/>
      <c r="C299" s="90"/>
      <c r="AJ299" s="90"/>
    </row>
    <row r="300" spans="2:36" ht="20.399999999999999">
      <c r="B300" s="90"/>
      <c r="C300" s="90"/>
      <c r="AJ300" s="90"/>
    </row>
    <row r="301" spans="2:36" ht="20.399999999999999">
      <c r="B301" s="90"/>
      <c r="C301" s="90"/>
      <c r="AJ301" s="90"/>
    </row>
    <row r="302" spans="2:36" ht="20.399999999999999">
      <c r="B302" s="90"/>
      <c r="C302" s="90"/>
      <c r="AJ302" s="90"/>
    </row>
    <row r="303" spans="2:36" ht="20.399999999999999">
      <c r="B303" s="90"/>
      <c r="C303" s="90"/>
      <c r="AJ303" s="90"/>
    </row>
    <row r="304" spans="2:36" ht="20.399999999999999">
      <c r="B304" s="90"/>
      <c r="C304" s="90"/>
      <c r="AJ304" s="90"/>
    </row>
    <row r="305" spans="2:36" ht="20.399999999999999">
      <c r="B305" s="90"/>
      <c r="C305" s="90"/>
      <c r="AJ305" s="90"/>
    </row>
    <row r="306" spans="2:36" ht="20.399999999999999">
      <c r="B306" s="90"/>
      <c r="C306" s="90"/>
      <c r="AJ306" s="90"/>
    </row>
    <row r="307" spans="2:36" ht="20.399999999999999">
      <c r="B307" s="90"/>
      <c r="C307" s="90"/>
      <c r="AJ307" s="90"/>
    </row>
    <row r="308" spans="2:36" ht="20.399999999999999">
      <c r="B308" s="90"/>
      <c r="C308" s="90"/>
      <c r="AJ308" s="90"/>
    </row>
    <row r="309" spans="2:36" ht="20.399999999999999">
      <c r="B309" s="90"/>
      <c r="C309" s="90"/>
      <c r="AJ309" s="90"/>
    </row>
    <row r="310" spans="2:36" ht="20.399999999999999">
      <c r="B310" s="90"/>
      <c r="C310" s="90"/>
      <c r="AJ310" s="90"/>
    </row>
    <row r="311" spans="2:36" ht="20.399999999999999">
      <c r="B311" s="90"/>
      <c r="C311" s="90"/>
      <c r="AJ311" s="90"/>
    </row>
    <row r="312" spans="2:36" ht="20.399999999999999">
      <c r="B312" s="90"/>
      <c r="C312" s="90"/>
      <c r="AJ312" s="90"/>
    </row>
    <row r="313" spans="2:36" ht="20.399999999999999">
      <c r="B313" s="90"/>
      <c r="C313" s="90"/>
      <c r="AJ313" s="90"/>
    </row>
    <row r="314" spans="2:36" ht="20.399999999999999">
      <c r="B314" s="90"/>
      <c r="C314" s="90"/>
      <c r="AJ314" s="90"/>
    </row>
    <row r="315" spans="2:36" ht="20.399999999999999">
      <c r="B315" s="90"/>
      <c r="C315" s="90"/>
      <c r="AJ315" s="90"/>
    </row>
    <row r="316" spans="2:36" ht="20.399999999999999">
      <c r="B316" s="90"/>
      <c r="C316" s="90"/>
      <c r="AJ316" s="90"/>
    </row>
    <row r="317" spans="2:36" ht="20.399999999999999">
      <c r="B317" s="90"/>
      <c r="C317" s="90"/>
      <c r="AJ317" s="90"/>
    </row>
    <row r="318" spans="2:36" ht="20.399999999999999">
      <c r="B318" s="90"/>
      <c r="C318" s="90"/>
      <c r="AJ318" s="90"/>
    </row>
    <row r="319" spans="2:36" ht="20.399999999999999">
      <c r="B319" s="90"/>
      <c r="C319" s="90"/>
      <c r="AJ319" s="90"/>
    </row>
    <row r="320" spans="2:36" ht="20.399999999999999">
      <c r="B320" s="90"/>
      <c r="C320" s="90"/>
      <c r="AJ320" s="90"/>
    </row>
    <row r="321" spans="2:36" ht="20.399999999999999">
      <c r="B321" s="90"/>
      <c r="C321" s="90"/>
      <c r="AJ321" s="90"/>
    </row>
    <row r="322" spans="2:36" ht="20.399999999999999">
      <c r="B322" s="90"/>
      <c r="C322" s="90"/>
      <c r="AJ322" s="90"/>
    </row>
    <row r="323" spans="2:36" ht="20.399999999999999">
      <c r="B323" s="90"/>
      <c r="C323" s="90"/>
      <c r="AJ323" s="90"/>
    </row>
    <row r="324" spans="2:36" ht="20.399999999999999">
      <c r="B324" s="90"/>
      <c r="C324" s="90"/>
      <c r="AJ324" s="90"/>
    </row>
    <row r="325" spans="2:36" ht="20.399999999999999">
      <c r="B325" s="90"/>
      <c r="C325" s="90"/>
      <c r="AJ325" s="90"/>
    </row>
    <row r="326" spans="2:36" ht="20.399999999999999">
      <c r="B326" s="90"/>
      <c r="C326" s="90"/>
      <c r="AJ326" s="90"/>
    </row>
    <row r="327" spans="2:36" ht="20.399999999999999">
      <c r="B327" s="90"/>
      <c r="C327" s="90"/>
      <c r="AJ327" s="90"/>
    </row>
    <row r="328" spans="2:36" ht="20.399999999999999">
      <c r="B328" s="90"/>
      <c r="C328" s="90"/>
      <c r="AJ328" s="90"/>
    </row>
    <row r="329" spans="2:36" ht="20.399999999999999">
      <c r="B329" s="90"/>
      <c r="C329" s="90"/>
      <c r="AJ329" s="90"/>
    </row>
    <row r="330" spans="2:36" ht="20.399999999999999">
      <c r="B330" s="90"/>
      <c r="C330" s="90"/>
      <c r="AJ330" s="90"/>
    </row>
    <row r="331" spans="2:36" ht="20.399999999999999">
      <c r="B331" s="90"/>
      <c r="C331" s="90"/>
      <c r="AJ331" s="90"/>
    </row>
    <row r="332" spans="2:36" ht="20.399999999999999">
      <c r="B332" s="90"/>
      <c r="C332" s="90"/>
      <c r="AJ332" s="90"/>
    </row>
    <row r="333" spans="2:36" ht="20.399999999999999">
      <c r="B333" s="90"/>
      <c r="C333" s="90"/>
      <c r="AJ333" s="90"/>
    </row>
    <row r="334" spans="2:36" ht="20.399999999999999">
      <c r="B334" s="90"/>
      <c r="C334" s="90"/>
      <c r="AJ334" s="90"/>
    </row>
    <row r="335" spans="2:36" ht="20.399999999999999">
      <c r="B335" s="90"/>
      <c r="C335" s="90"/>
      <c r="AJ335" s="90"/>
    </row>
    <row r="336" spans="2:36" ht="20.399999999999999">
      <c r="B336" s="90"/>
      <c r="C336" s="90"/>
      <c r="AJ336" s="90"/>
    </row>
    <row r="337" spans="2:36" ht="20.399999999999999">
      <c r="B337" s="90"/>
      <c r="C337" s="90"/>
      <c r="AJ337" s="90"/>
    </row>
    <row r="338" spans="2:36" ht="20.399999999999999">
      <c r="B338" s="90"/>
      <c r="C338" s="90"/>
      <c r="AJ338" s="90"/>
    </row>
    <row r="339" spans="2:36" ht="20.399999999999999">
      <c r="B339" s="90"/>
      <c r="C339" s="90"/>
      <c r="AJ339" s="90"/>
    </row>
    <row r="340" spans="2:36" ht="20.399999999999999">
      <c r="B340" s="90"/>
      <c r="C340" s="90"/>
      <c r="AJ340" s="90"/>
    </row>
    <row r="341" spans="2:36" ht="20.399999999999999">
      <c r="B341" s="90"/>
      <c r="C341" s="90"/>
      <c r="AJ341" s="90"/>
    </row>
    <row r="342" spans="2:36" ht="20.399999999999999">
      <c r="B342" s="90"/>
      <c r="C342" s="90"/>
      <c r="AJ342" s="90"/>
    </row>
    <row r="343" spans="2:36" ht="20.399999999999999">
      <c r="B343" s="90"/>
      <c r="C343" s="90"/>
      <c r="AJ343" s="90"/>
    </row>
    <row r="344" spans="2:36" ht="20.399999999999999">
      <c r="B344" s="90"/>
      <c r="C344" s="90"/>
      <c r="AJ344" s="90"/>
    </row>
    <row r="345" spans="2:36" ht="20.399999999999999">
      <c r="B345" s="90"/>
      <c r="C345" s="90"/>
      <c r="AJ345" s="90"/>
    </row>
    <row r="346" spans="2:36" ht="20.399999999999999">
      <c r="B346" s="90"/>
      <c r="C346" s="90"/>
      <c r="AJ346" s="90"/>
    </row>
    <row r="347" spans="2:36" ht="20.399999999999999">
      <c r="B347" s="90"/>
      <c r="C347" s="90"/>
      <c r="AJ347" s="90"/>
    </row>
    <row r="348" spans="2:36" ht="20.399999999999999">
      <c r="B348" s="90"/>
      <c r="C348" s="90"/>
      <c r="AJ348" s="90"/>
    </row>
    <row r="349" spans="2:36" ht="20.399999999999999">
      <c r="B349" s="90"/>
      <c r="C349" s="90"/>
      <c r="AJ349" s="90"/>
    </row>
    <row r="350" spans="2:36" ht="20.399999999999999">
      <c r="B350" s="90"/>
      <c r="C350" s="90"/>
      <c r="AJ350" s="90"/>
    </row>
    <row r="351" spans="2:36" ht="20.399999999999999">
      <c r="B351" s="90"/>
      <c r="C351" s="90"/>
      <c r="AJ351" s="90"/>
    </row>
    <row r="352" spans="2:36" ht="20.399999999999999">
      <c r="B352" s="90"/>
      <c r="C352" s="90"/>
      <c r="AJ352" s="90"/>
    </row>
    <row r="353" spans="2:36" ht="20.399999999999999">
      <c r="B353" s="90"/>
      <c r="C353" s="90"/>
      <c r="AJ353" s="90"/>
    </row>
    <row r="354" spans="2:36" ht="20.399999999999999">
      <c r="B354" s="90"/>
      <c r="C354" s="90"/>
      <c r="AJ354" s="90"/>
    </row>
    <row r="355" spans="2:36" ht="20.399999999999999">
      <c r="B355" s="90"/>
      <c r="C355" s="90"/>
      <c r="AJ355" s="90"/>
    </row>
    <row r="356" spans="2:36" ht="20.399999999999999">
      <c r="B356" s="90"/>
      <c r="C356" s="90"/>
      <c r="AJ356" s="90"/>
    </row>
    <row r="357" spans="2:36" ht="20.399999999999999">
      <c r="B357" s="90"/>
      <c r="C357" s="90"/>
      <c r="AJ357" s="90"/>
    </row>
    <row r="358" spans="2:36" ht="20.399999999999999">
      <c r="B358" s="90"/>
      <c r="C358" s="90"/>
      <c r="AJ358" s="90"/>
    </row>
    <row r="359" spans="2:36" ht="20.399999999999999">
      <c r="B359" s="90"/>
      <c r="C359" s="90"/>
      <c r="AJ359" s="90"/>
    </row>
    <row r="360" spans="2:36" ht="20.399999999999999">
      <c r="B360" s="90"/>
      <c r="C360" s="90"/>
      <c r="AJ360" s="90"/>
    </row>
    <row r="361" spans="2:36" ht="20.399999999999999">
      <c r="B361" s="90"/>
      <c r="C361" s="90"/>
      <c r="AJ361" s="90"/>
    </row>
    <row r="362" spans="2:36" ht="20.399999999999999">
      <c r="B362" s="90"/>
      <c r="C362" s="90"/>
      <c r="AJ362" s="90"/>
    </row>
    <row r="363" spans="2:36" ht="20.399999999999999">
      <c r="B363" s="90"/>
      <c r="C363" s="90"/>
      <c r="AJ363" s="90"/>
    </row>
    <row r="364" spans="2:36" ht="20.399999999999999">
      <c r="B364" s="90"/>
      <c r="C364" s="90"/>
      <c r="AJ364" s="90"/>
    </row>
    <row r="365" spans="2:36" ht="20.399999999999999">
      <c r="B365" s="90"/>
      <c r="C365" s="90"/>
      <c r="AJ365" s="90"/>
    </row>
    <row r="366" spans="2:36" ht="20.399999999999999">
      <c r="B366" s="90"/>
      <c r="C366" s="90"/>
      <c r="AJ366" s="90"/>
    </row>
    <row r="367" spans="2:36" ht="20.399999999999999">
      <c r="B367" s="90"/>
      <c r="C367" s="90"/>
      <c r="AJ367" s="90"/>
    </row>
    <row r="368" spans="2:36" ht="20.399999999999999">
      <c r="B368" s="90"/>
      <c r="C368" s="90"/>
      <c r="AJ368" s="90"/>
    </row>
    <row r="369" spans="2:36" ht="20.399999999999999">
      <c r="B369" s="90"/>
      <c r="C369" s="90"/>
      <c r="AJ369" s="90"/>
    </row>
    <row r="370" spans="2:36" ht="20.399999999999999">
      <c r="B370" s="90"/>
      <c r="C370" s="90"/>
      <c r="AJ370" s="90"/>
    </row>
    <row r="371" spans="2:36" ht="20.399999999999999">
      <c r="B371" s="90"/>
      <c r="C371" s="90"/>
      <c r="AJ371" s="90"/>
    </row>
    <row r="372" spans="2:36" ht="20.399999999999999">
      <c r="B372" s="90"/>
      <c r="C372" s="90"/>
      <c r="AJ372" s="90"/>
    </row>
    <row r="373" spans="2:36" ht="20.399999999999999">
      <c r="B373" s="90"/>
      <c r="C373" s="90"/>
      <c r="AJ373" s="90"/>
    </row>
    <row r="374" spans="2:36" ht="20.399999999999999">
      <c r="B374" s="90"/>
      <c r="C374" s="90"/>
      <c r="AJ374" s="90"/>
    </row>
    <row r="375" spans="2:36" ht="20.399999999999999">
      <c r="B375" s="90"/>
      <c r="C375" s="90"/>
      <c r="AJ375" s="90"/>
    </row>
    <row r="376" spans="2:36" ht="20.399999999999999">
      <c r="B376" s="90"/>
      <c r="C376" s="90"/>
      <c r="AJ376" s="90"/>
    </row>
    <row r="377" spans="2:36" ht="20.399999999999999">
      <c r="B377" s="90"/>
      <c r="C377" s="90"/>
      <c r="AJ377" s="90"/>
    </row>
    <row r="378" spans="2:36" ht="20.399999999999999">
      <c r="B378" s="90"/>
      <c r="C378" s="90"/>
      <c r="AJ378" s="90"/>
    </row>
    <row r="379" spans="2:36" ht="20.399999999999999">
      <c r="B379" s="90"/>
      <c r="C379" s="90"/>
      <c r="AJ379" s="90"/>
    </row>
    <row r="380" spans="2:36" ht="20.399999999999999">
      <c r="B380" s="90"/>
      <c r="C380" s="90"/>
      <c r="AJ380" s="90"/>
    </row>
    <row r="381" spans="2:36" ht="20.399999999999999">
      <c r="B381" s="90"/>
      <c r="C381" s="90"/>
      <c r="AJ381" s="90"/>
    </row>
    <row r="382" spans="2:36" ht="20.399999999999999">
      <c r="B382" s="90"/>
      <c r="C382" s="90"/>
      <c r="AJ382" s="90"/>
    </row>
    <row r="383" spans="2:36" ht="20.399999999999999">
      <c r="B383" s="90"/>
      <c r="C383" s="90"/>
      <c r="AJ383" s="90"/>
    </row>
    <row r="384" spans="2:36" ht="20.399999999999999">
      <c r="B384" s="90"/>
      <c r="C384" s="90"/>
      <c r="AJ384" s="90"/>
    </row>
    <row r="385" spans="2:36" ht="20.399999999999999">
      <c r="B385" s="90"/>
      <c r="C385" s="90"/>
      <c r="AJ385" s="90"/>
    </row>
    <row r="386" spans="2:36" ht="20.399999999999999">
      <c r="B386" s="90"/>
      <c r="C386" s="90"/>
      <c r="AJ386" s="90"/>
    </row>
    <row r="387" spans="2:36" ht="20.399999999999999">
      <c r="B387" s="90"/>
      <c r="C387" s="90"/>
      <c r="AJ387" s="90"/>
    </row>
    <row r="388" spans="2:36" ht="20.399999999999999">
      <c r="B388" s="90"/>
      <c r="C388" s="90"/>
      <c r="AJ388" s="90"/>
    </row>
    <row r="389" spans="2:36" ht="20.399999999999999">
      <c r="B389" s="90"/>
      <c r="C389" s="90"/>
      <c r="AJ389" s="90"/>
    </row>
    <row r="390" spans="2:36" ht="20.399999999999999">
      <c r="B390" s="90"/>
      <c r="C390" s="90"/>
      <c r="AJ390" s="90"/>
    </row>
    <row r="391" spans="2:36" ht="20.399999999999999">
      <c r="B391" s="90"/>
      <c r="C391" s="90"/>
      <c r="AJ391" s="90"/>
    </row>
    <row r="392" spans="2:36" ht="20.399999999999999">
      <c r="B392" s="90"/>
      <c r="C392" s="90"/>
      <c r="AJ392" s="90"/>
    </row>
    <row r="393" spans="2:36" ht="20.399999999999999">
      <c r="B393" s="90"/>
      <c r="C393" s="90"/>
      <c r="AJ393" s="90"/>
    </row>
    <row r="394" spans="2:36" ht="20.399999999999999">
      <c r="B394" s="90"/>
      <c r="C394" s="90"/>
      <c r="AJ394" s="90"/>
    </row>
    <row r="395" spans="2:36" ht="20.399999999999999">
      <c r="B395" s="90"/>
      <c r="C395" s="90"/>
      <c r="AJ395" s="90"/>
    </row>
    <row r="396" spans="2:36" ht="20.399999999999999">
      <c r="B396" s="90"/>
      <c r="C396" s="90"/>
      <c r="AJ396" s="90"/>
    </row>
    <row r="397" spans="2:36" ht="20.399999999999999">
      <c r="B397" s="90"/>
      <c r="C397" s="90"/>
      <c r="AJ397" s="90"/>
    </row>
    <row r="398" spans="2:36" ht="20.399999999999999">
      <c r="B398" s="90"/>
      <c r="C398" s="90"/>
      <c r="AJ398" s="90"/>
    </row>
    <row r="399" spans="2:36" ht="20.399999999999999">
      <c r="B399" s="90"/>
      <c r="C399" s="90"/>
      <c r="AJ399" s="90"/>
    </row>
    <row r="400" spans="2:36" ht="20.399999999999999">
      <c r="B400" s="90"/>
      <c r="C400" s="90"/>
      <c r="AJ400" s="90"/>
    </row>
    <row r="401" spans="2:36" ht="20.399999999999999">
      <c r="B401" s="90"/>
      <c r="C401" s="90"/>
      <c r="AJ401" s="90"/>
    </row>
    <row r="402" spans="2:36" ht="20.399999999999999">
      <c r="B402" s="90"/>
      <c r="C402" s="90"/>
      <c r="AJ402" s="90"/>
    </row>
    <row r="403" spans="2:36" ht="20.399999999999999">
      <c r="B403" s="90"/>
      <c r="C403" s="90"/>
      <c r="AJ403" s="90"/>
    </row>
    <row r="404" spans="2:36" ht="20.399999999999999">
      <c r="B404" s="90"/>
      <c r="C404" s="90"/>
      <c r="AJ404" s="90"/>
    </row>
    <row r="405" spans="2:36" ht="20.399999999999999">
      <c r="B405" s="90"/>
      <c r="C405" s="90"/>
      <c r="AJ405" s="90"/>
    </row>
    <row r="406" spans="2:36" ht="20.399999999999999">
      <c r="B406" s="90"/>
      <c r="C406" s="90"/>
      <c r="AJ406" s="90"/>
    </row>
    <row r="407" spans="2:36" ht="20.399999999999999">
      <c r="B407" s="90"/>
      <c r="C407" s="90"/>
      <c r="AJ407" s="90"/>
    </row>
    <row r="408" spans="2:36" ht="20.399999999999999">
      <c r="B408" s="90"/>
      <c r="C408" s="90"/>
      <c r="AJ408" s="90"/>
    </row>
    <row r="409" spans="2:36" ht="20.399999999999999">
      <c r="B409" s="90"/>
      <c r="C409" s="90"/>
      <c r="AJ409" s="90"/>
    </row>
    <row r="410" spans="2:36" ht="20.399999999999999">
      <c r="B410" s="90"/>
      <c r="C410" s="90"/>
      <c r="AJ410" s="90"/>
    </row>
    <row r="411" spans="2:36" ht="20.399999999999999">
      <c r="B411" s="90"/>
      <c r="C411" s="90"/>
      <c r="AJ411" s="90"/>
    </row>
    <row r="412" spans="2:36" ht="20.399999999999999">
      <c r="B412" s="90"/>
      <c r="C412" s="90"/>
      <c r="AJ412" s="90"/>
    </row>
    <row r="413" spans="2:36" ht="20.399999999999999">
      <c r="B413" s="90"/>
      <c r="C413" s="90"/>
      <c r="AJ413" s="90"/>
    </row>
    <row r="414" spans="2:36" ht="20.399999999999999">
      <c r="B414" s="90"/>
      <c r="C414" s="90"/>
      <c r="AJ414" s="90"/>
    </row>
    <row r="415" spans="2:36" ht="20.399999999999999">
      <c r="B415" s="90"/>
      <c r="C415" s="90"/>
      <c r="AJ415" s="90"/>
    </row>
    <row r="416" spans="2:36" ht="20.399999999999999">
      <c r="B416" s="90"/>
      <c r="C416" s="90"/>
      <c r="AJ416" s="90"/>
    </row>
    <row r="417" spans="2:36" ht="20.399999999999999">
      <c r="B417" s="90"/>
      <c r="C417" s="90"/>
      <c r="AJ417" s="90"/>
    </row>
    <row r="418" spans="2:36" ht="20.399999999999999">
      <c r="B418" s="90"/>
      <c r="C418" s="90"/>
      <c r="AJ418" s="90"/>
    </row>
    <row r="419" spans="2:36" ht="20.399999999999999">
      <c r="B419" s="90"/>
      <c r="C419" s="90"/>
      <c r="AJ419" s="90"/>
    </row>
    <row r="420" spans="2:36" ht="20.399999999999999">
      <c r="B420" s="90"/>
      <c r="C420" s="90"/>
      <c r="AJ420" s="90"/>
    </row>
    <row r="421" spans="2:36" ht="20.399999999999999">
      <c r="B421" s="90"/>
      <c r="C421" s="90"/>
      <c r="AJ421" s="90"/>
    </row>
    <row r="422" spans="2:36" ht="20.399999999999999">
      <c r="B422" s="90"/>
      <c r="C422" s="90"/>
      <c r="AJ422" s="90"/>
    </row>
    <row r="423" spans="2:36" ht="20.399999999999999">
      <c r="B423" s="90"/>
      <c r="C423" s="90"/>
      <c r="AJ423" s="90"/>
    </row>
    <row r="424" spans="2:36" ht="20.399999999999999">
      <c r="B424" s="90"/>
      <c r="C424" s="90"/>
      <c r="AJ424" s="90"/>
    </row>
    <row r="425" spans="2:36" ht="20.399999999999999">
      <c r="B425" s="90"/>
      <c r="C425" s="90"/>
      <c r="AJ425" s="90"/>
    </row>
    <row r="426" spans="2:36" ht="20.399999999999999">
      <c r="B426" s="90"/>
      <c r="C426" s="90"/>
      <c r="AJ426" s="90"/>
    </row>
    <row r="427" spans="2:36" ht="20.399999999999999">
      <c r="B427" s="90"/>
      <c r="C427" s="90"/>
      <c r="AJ427" s="90"/>
    </row>
    <row r="428" spans="2:36" ht="20.399999999999999">
      <c r="B428" s="90"/>
      <c r="C428" s="90"/>
      <c r="AJ428" s="90"/>
    </row>
    <row r="429" spans="2:36" ht="20.399999999999999">
      <c r="B429" s="90"/>
      <c r="C429" s="90"/>
      <c r="AJ429" s="90"/>
    </row>
    <row r="430" spans="2:36" ht="20.399999999999999">
      <c r="B430" s="90"/>
      <c r="C430" s="90"/>
      <c r="AJ430" s="90"/>
    </row>
    <row r="431" spans="2:36" ht="20.399999999999999">
      <c r="B431" s="90"/>
      <c r="C431" s="90"/>
      <c r="AJ431" s="90"/>
    </row>
    <row r="432" spans="2:36" ht="20.399999999999999">
      <c r="B432" s="90"/>
      <c r="C432" s="90"/>
      <c r="AJ432" s="90"/>
    </row>
    <row r="433" spans="2:36" ht="20.399999999999999">
      <c r="B433" s="90"/>
      <c r="C433" s="90"/>
      <c r="AJ433" s="90"/>
    </row>
    <row r="434" spans="2:36" ht="20.399999999999999">
      <c r="B434" s="90"/>
      <c r="C434" s="90"/>
      <c r="AJ434" s="90"/>
    </row>
    <row r="435" spans="2:36" ht="20.399999999999999">
      <c r="B435" s="90"/>
      <c r="C435" s="90"/>
      <c r="AJ435" s="90"/>
    </row>
    <row r="436" spans="2:36" ht="20.399999999999999">
      <c r="B436" s="90"/>
      <c r="C436" s="90"/>
      <c r="AJ436" s="90"/>
    </row>
    <row r="437" spans="2:36" ht="20.399999999999999">
      <c r="B437" s="90"/>
      <c r="C437" s="90"/>
      <c r="AJ437" s="90"/>
    </row>
    <row r="438" spans="2:36" ht="20.399999999999999">
      <c r="B438" s="90"/>
      <c r="C438" s="90"/>
      <c r="AJ438" s="90"/>
    </row>
    <row r="439" spans="2:36" ht="20.399999999999999">
      <c r="B439" s="90"/>
      <c r="C439" s="90"/>
      <c r="AJ439" s="90"/>
    </row>
    <row r="440" spans="2:36" ht="20.399999999999999">
      <c r="B440" s="90"/>
      <c r="C440" s="90"/>
      <c r="AJ440" s="90"/>
    </row>
    <row r="441" spans="2:36" ht="20.399999999999999">
      <c r="B441" s="90"/>
      <c r="C441" s="90"/>
      <c r="AJ441" s="90"/>
    </row>
    <row r="442" spans="2:36" ht="20.399999999999999">
      <c r="B442" s="90"/>
      <c r="C442" s="90"/>
      <c r="AJ442" s="90"/>
    </row>
    <row r="443" spans="2:36" ht="20.399999999999999">
      <c r="B443" s="90"/>
      <c r="C443" s="90"/>
      <c r="AJ443" s="90"/>
    </row>
    <row r="444" spans="2:36" ht="20.399999999999999">
      <c r="B444" s="90"/>
      <c r="C444" s="90"/>
      <c r="AJ444" s="90"/>
    </row>
    <row r="445" spans="2:36" ht="20.399999999999999">
      <c r="B445" s="90"/>
      <c r="C445" s="90"/>
      <c r="AJ445" s="90"/>
    </row>
    <row r="446" spans="2:36" ht="20.399999999999999">
      <c r="B446" s="90"/>
      <c r="C446" s="90"/>
      <c r="AJ446" s="90"/>
    </row>
    <row r="447" spans="2:36" ht="20.399999999999999">
      <c r="B447" s="90"/>
      <c r="C447" s="90"/>
      <c r="AJ447" s="90"/>
    </row>
    <row r="448" spans="2:36" ht="20.399999999999999">
      <c r="B448" s="90"/>
      <c r="C448" s="90"/>
      <c r="AJ448" s="90"/>
    </row>
    <row r="449" spans="2:36" ht="20.399999999999999">
      <c r="B449" s="90"/>
      <c r="C449" s="90"/>
      <c r="AJ449" s="90"/>
    </row>
    <row r="450" spans="2:36" ht="20.399999999999999">
      <c r="B450" s="90"/>
      <c r="C450" s="90"/>
      <c r="AJ450" s="90"/>
    </row>
    <row r="451" spans="2:36" ht="20.399999999999999">
      <c r="B451" s="90"/>
      <c r="C451" s="90"/>
      <c r="AJ451" s="90"/>
    </row>
    <row r="452" spans="2:36" ht="20.399999999999999">
      <c r="B452" s="90"/>
      <c r="C452" s="90"/>
      <c r="AJ452" s="90"/>
    </row>
    <row r="453" spans="2:36" ht="20.399999999999999">
      <c r="B453" s="90"/>
      <c r="C453" s="90"/>
      <c r="AJ453" s="90"/>
    </row>
    <row r="454" spans="2:36" ht="20.399999999999999">
      <c r="B454" s="90"/>
      <c r="C454" s="90"/>
      <c r="AJ454" s="90"/>
    </row>
    <row r="455" spans="2:36" ht="20.399999999999999">
      <c r="B455" s="90"/>
      <c r="C455" s="90"/>
      <c r="AJ455" s="90"/>
    </row>
    <row r="456" spans="2:36" ht="20.399999999999999">
      <c r="B456" s="90"/>
      <c r="C456" s="90"/>
      <c r="AJ456" s="90"/>
    </row>
    <row r="457" spans="2:36" ht="20.399999999999999">
      <c r="B457" s="90"/>
      <c r="C457" s="90"/>
      <c r="AJ457" s="90"/>
    </row>
    <row r="458" spans="2:36" ht="20.399999999999999">
      <c r="B458" s="90"/>
      <c r="C458" s="90"/>
      <c r="AJ458" s="90"/>
    </row>
    <row r="459" spans="2:36" ht="20.399999999999999">
      <c r="B459" s="90"/>
      <c r="C459" s="90"/>
      <c r="AJ459" s="90"/>
    </row>
    <row r="460" spans="2:36" ht="20.399999999999999">
      <c r="B460" s="90"/>
      <c r="C460" s="90"/>
      <c r="AJ460" s="90"/>
    </row>
    <row r="461" spans="2:36" ht="20.399999999999999">
      <c r="B461" s="90"/>
      <c r="C461" s="90"/>
      <c r="AJ461" s="90"/>
    </row>
    <row r="462" spans="2:36" ht="20.399999999999999">
      <c r="B462" s="90"/>
      <c r="C462" s="90"/>
      <c r="AJ462" s="90"/>
    </row>
    <row r="463" spans="2:36" ht="20.399999999999999">
      <c r="B463" s="90"/>
      <c r="C463" s="90"/>
      <c r="AJ463" s="90"/>
    </row>
    <row r="464" spans="2:36" ht="20.399999999999999">
      <c r="B464" s="90"/>
      <c r="C464" s="90"/>
      <c r="AJ464" s="90"/>
    </row>
    <row r="465" spans="2:36" ht="20.399999999999999">
      <c r="B465" s="90"/>
      <c r="C465" s="90"/>
      <c r="AJ465" s="90"/>
    </row>
    <row r="466" spans="2:36" ht="20.399999999999999">
      <c r="B466" s="90"/>
      <c r="C466" s="90"/>
      <c r="AJ466" s="90"/>
    </row>
    <row r="467" spans="2:36" ht="20.399999999999999">
      <c r="B467" s="90"/>
      <c r="C467" s="90"/>
      <c r="AJ467" s="90"/>
    </row>
    <row r="468" spans="2:36" ht="20.399999999999999">
      <c r="B468" s="90"/>
      <c r="C468" s="90"/>
      <c r="AJ468" s="90"/>
    </row>
    <row r="469" spans="2:36" ht="20.399999999999999">
      <c r="B469" s="90"/>
      <c r="C469" s="90"/>
      <c r="AJ469" s="90"/>
    </row>
    <row r="470" spans="2:36" ht="20.399999999999999">
      <c r="B470" s="90"/>
      <c r="C470" s="90"/>
      <c r="AJ470" s="90"/>
    </row>
    <row r="471" spans="2:36" ht="20.399999999999999">
      <c r="B471" s="90"/>
      <c r="C471" s="90"/>
      <c r="AJ471" s="90"/>
    </row>
    <row r="472" spans="2:36" ht="20.399999999999999">
      <c r="B472" s="90"/>
      <c r="C472" s="90"/>
      <c r="AJ472" s="90"/>
    </row>
    <row r="473" spans="2:36" ht="20.399999999999999">
      <c r="B473" s="90"/>
      <c r="C473" s="90"/>
      <c r="AJ473" s="90"/>
    </row>
    <row r="474" spans="2:36" ht="20.399999999999999">
      <c r="B474" s="90"/>
      <c r="C474" s="90"/>
      <c r="AJ474" s="90"/>
    </row>
    <row r="475" spans="2:36" ht="20.399999999999999">
      <c r="B475" s="90"/>
      <c r="C475" s="90"/>
      <c r="AJ475" s="90"/>
    </row>
    <row r="476" spans="2:36" ht="20.399999999999999">
      <c r="B476" s="90"/>
      <c r="C476" s="90"/>
      <c r="AJ476" s="90"/>
    </row>
    <row r="477" spans="2:36" ht="20.399999999999999">
      <c r="B477" s="90"/>
      <c r="C477" s="90"/>
      <c r="AJ477" s="90"/>
    </row>
    <row r="478" spans="2:36" ht="20.399999999999999">
      <c r="B478" s="90"/>
      <c r="C478" s="90"/>
      <c r="AJ478" s="90"/>
    </row>
    <row r="479" spans="2:36" ht="20.399999999999999">
      <c r="B479" s="90"/>
      <c r="C479" s="90"/>
      <c r="AJ479" s="90"/>
    </row>
    <row r="480" spans="2:36" ht="20.399999999999999">
      <c r="B480" s="90"/>
      <c r="C480" s="90"/>
      <c r="AJ480" s="90"/>
    </row>
    <row r="481" spans="2:36" ht="20.399999999999999">
      <c r="B481" s="90"/>
      <c r="C481" s="90"/>
      <c r="AJ481" s="90"/>
    </row>
    <row r="482" spans="2:36" ht="20.399999999999999">
      <c r="B482" s="90"/>
      <c r="C482" s="90"/>
      <c r="AJ482" s="90"/>
    </row>
    <row r="483" spans="2:36" ht="20.399999999999999">
      <c r="B483" s="90"/>
      <c r="C483" s="90"/>
      <c r="AJ483" s="90"/>
    </row>
    <row r="484" spans="2:36" ht="20.399999999999999">
      <c r="B484" s="90"/>
      <c r="C484" s="90"/>
      <c r="AJ484" s="90"/>
    </row>
    <row r="485" spans="2:36" ht="20.399999999999999">
      <c r="B485" s="90"/>
      <c r="C485" s="90"/>
      <c r="AJ485" s="90"/>
    </row>
    <row r="486" spans="2:36" ht="20.399999999999999">
      <c r="B486" s="90"/>
      <c r="C486" s="90"/>
      <c r="AJ486" s="90"/>
    </row>
    <row r="487" spans="2:36" ht="20.399999999999999">
      <c r="B487" s="90"/>
      <c r="C487" s="90"/>
      <c r="AJ487" s="90"/>
    </row>
    <row r="488" spans="2:36" ht="20.399999999999999">
      <c r="B488" s="90"/>
      <c r="C488" s="90"/>
      <c r="AJ488" s="90"/>
    </row>
    <row r="489" spans="2:36" ht="20.399999999999999">
      <c r="B489" s="90"/>
      <c r="C489" s="90"/>
      <c r="AJ489" s="90"/>
    </row>
    <row r="490" spans="2:36" ht="20.399999999999999">
      <c r="B490" s="90"/>
      <c r="C490" s="90"/>
      <c r="AJ490" s="90"/>
    </row>
    <row r="491" spans="2:36" ht="20.399999999999999">
      <c r="B491" s="90"/>
      <c r="C491" s="90"/>
      <c r="AJ491" s="90"/>
    </row>
    <row r="492" spans="2:36" ht="20.399999999999999">
      <c r="B492" s="90"/>
      <c r="C492" s="90"/>
      <c r="AJ492" s="90"/>
    </row>
    <row r="493" spans="2:36" ht="20.399999999999999">
      <c r="B493" s="90"/>
      <c r="C493" s="90"/>
      <c r="AJ493" s="90"/>
    </row>
    <row r="494" spans="2:36" ht="20.399999999999999">
      <c r="B494" s="90"/>
      <c r="C494" s="90"/>
      <c r="AJ494" s="90"/>
    </row>
    <row r="495" spans="2:36" ht="20.399999999999999">
      <c r="B495" s="90"/>
      <c r="C495" s="90"/>
      <c r="AJ495" s="90"/>
    </row>
    <row r="496" spans="2:36" ht="20.399999999999999">
      <c r="B496" s="90"/>
      <c r="C496" s="90"/>
      <c r="AJ496" s="90"/>
    </row>
    <row r="497" spans="2:36" ht="20.399999999999999">
      <c r="B497" s="90"/>
      <c r="C497" s="90"/>
      <c r="AJ497" s="90"/>
    </row>
    <row r="498" spans="2:36" ht="20.399999999999999">
      <c r="B498" s="90"/>
      <c r="C498" s="90"/>
      <c r="AJ498" s="90"/>
    </row>
    <row r="499" spans="2:36" ht="20.399999999999999">
      <c r="B499" s="90"/>
      <c r="C499" s="90"/>
      <c r="AJ499" s="90"/>
    </row>
    <row r="500" spans="2:36" ht="20.399999999999999">
      <c r="B500" s="90"/>
      <c r="C500" s="90"/>
      <c r="AJ500" s="90"/>
    </row>
    <row r="501" spans="2:36" ht="20.399999999999999">
      <c r="B501" s="90"/>
      <c r="C501" s="90"/>
      <c r="AJ501" s="90"/>
    </row>
    <row r="502" spans="2:36" ht="20.399999999999999">
      <c r="B502" s="90"/>
      <c r="C502" s="90"/>
      <c r="AJ502" s="90"/>
    </row>
    <row r="503" spans="2:36" ht="20.399999999999999">
      <c r="B503" s="90"/>
      <c r="C503" s="90"/>
      <c r="AJ503" s="90"/>
    </row>
    <row r="504" spans="2:36" ht="20.399999999999999">
      <c r="B504" s="90"/>
      <c r="C504" s="90"/>
      <c r="AJ504" s="90"/>
    </row>
    <row r="505" spans="2:36" ht="20.399999999999999">
      <c r="B505" s="90"/>
      <c r="C505" s="90"/>
      <c r="AJ505" s="90"/>
    </row>
    <row r="506" spans="2:36" ht="20.399999999999999">
      <c r="B506" s="90"/>
      <c r="C506" s="90"/>
      <c r="AJ506" s="90"/>
    </row>
    <row r="507" spans="2:36" ht="20.399999999999999">
      <c r="B507" s="90"/>
      <c r="C507" s="90"/>
      <c r="AJ507" s="90"/>
    </row>
    <row r="508" spans="2:36" ht="20.399999999999999">
      <c r="B508" s="90"/>
      <c r="C508" s="90"/>
      <c r="AJ508" s="90"/>
    </row>
    <row r="509" spans="2:36" ht="20.399999999999999">
      <c r="B509" s="90"/>
      <c r="C509" s="90"/>
      <c r="AJ509" s="90"/>
    </row>
    <row r="510" spans="2:36" ht="20.399999999999999">
      <c r="B510" s="90"/>
      <c r="C510" s="90"/>
      <c r="AJ510" s="90"/>
    </row>
    <row r="511" spans="2:36" ht="20.399999999999999">
      <c r="B511" s="90"/>
      <c r="C511" s="90"/>
      <c r="AJ511" s="90"/>
    </row>
    <row r="512" spans="2:36" ht="20.399999999999999">
      <c r="B512" s="90"/>
      <c r="C512" s="90"/>
      <c r="AJ512" s="90"/>
    </row>
    <row r="513" spans="2:36" ht="20.399999999999999">
      <c r="B513" s="90"/>
      <c r="C513" s="90"/>
      <c r="AJ513" s="90"/>
    </row>
    <row r="514" spans="2:36" ht="20.399999999999999">
      <c r="B514" s="90"/>
      <c r="C514" s="90"/>
      <c r="AJ514" s="90"/>
    </row>
    <row r="515" spans="2:36" ht="20.399999999999999">
      <c r="B515" s="90"/>
      <c r="C515" s="90"/>
      <c r="AJ515" s="90"/>
    </row>
    <row r="516" spans="2:36" ht="20.399999999999999">
      <c r="B516" s="90"/>
      <c r="C516" s="90"/>
      <c r="AJ516" s="90"/>
    </row>
    <row r="517" spans="2:36" ht="20.399999999999999">
      <c r="B517" s="90"/>
      <c r="C517" s="90"/>
      <c r="AJ517" s="90"/>
    </row>
    <row r="518" spans="2:36" ht="20.399999999999999">
      <c r="B518" s="90"/>
      <c r="C518" s="90"/>
      <c r="AJ518" s="90"/>
    </row>
    <row r="519" spans="2:36" ht="20.399999999999999">
      <c r="B519" s="90"/>
      <c r="C519" s="90"/>
      <c r="AJ519" s="90"/>
    </row>
    <row r="520" spans="2:36" ht="20.399999999999999">
      <c r="B520" s="90"/>
      <c r="C520" s="90"/>
      <c r="AJ520" s="90"/>
    </row>
    <row r="521" spans="2:36" ht="20.399999999999999">
      <c r="B521" s="90"/>
      <c r="C521" s="90"/>
      <c r="AJ521" s="90"/>
    </row>
    <row r="522" spans="2:36" ht="20.399999999999999">
      <c r="B522" s="90"/>
      <c r="C522" s="90"/>
      <c r="AJ522" s="90"/>
    </row>
    <row r="523" spans="2:36" ht="20.399999999999999">
      <c r="B523" s="90"/>
      <c r="C523" s="90"/>
      <c r="AJ523" s="90"/>
    </row>
    <row r="524" spans="2:36" ht="20.399999999999999">
      <c r="B524" s="90"/>
      <c r="C524" s="90"/>
      <c r="AJ524" s="90"/>
    </row>
    <row r="525" spans="2:36" ht="20.399999999999999">
      <c r="B525" s="90"/>
      <c r="C525" s="90"/>
      <c r="AJ525" s="90"/>
    </row>
    <row r="526" spans="2:36" ht="20.399999999999999">
      <c r="B526" s="90"/>
      <c r="C526" s="90"/>
      <c r="AJ526" s="90"/>
    </row>
    <row r="527" spans="2:36" ht="20.399999999999999">
      <c r="B527" s="90"/>
      <c r="C527" s="90"/>
      <c r="AJ527" s="90"/>
    </row>
    <row r="528" spans="2:36" ht="20.399999999999999">
      <c r="B528" s="90"/>
      <c r="C528" s="90"/>
      <c r="AJ528" s="90"/>
    </row>
    <row r="529" spans="2:36" ht="20.399999999999999">
      <c r="B529" s="90"/>
      <c r="C529" s="90"/>
      <c r="AJ529" s="90"/>
    </row>
    <row r="530" spans="2:36" ht="20.399999999999999">
      <c r="B530" s="90"/>
      <c r="C530" s="90"/>
      <c r="AJ530" s="90"/>
    </row>
    <row r="531" spans="2:36" ht="20.399999999999999">
      <c r="B531" s="90"/>
      <c r="C531" s="90"/>
      <c r="AJ531" s="90"/>
    </row>
    <row r="532" spans="2:36" ht="20.399999999999999">
      <c r="B532" s="90"/>
      <c r="C532" s="90"/>
      <c r="AJ532" s="90"/>
    </row>
    <row r="533" spans="2:36" ht="20.399999999999999">
      <c r="B533" s="90"/>
      <c r="C533" s="90"/>
      <c r="AJ533" s="90"/>
    </row>
    <row r="534" spans="2:36" ht="20.399999999999999">
      <c r="B534" s="90"/>
      <c r="C534" s="90"/>
      <c r="AJ534" s="90"/>
    </row>
    <row r="535" spans="2:36" ht="20.399999999999999">
      <c r="B535" s="90"/>
      <c r="C535" s="90"/>
      <c r="AJ535" s="90"/>
    </row>
    <row r="536" spans="2:36" ht="20.399999999999999">
      <c r="B536" s="90"/>
      <c r="C536" s="90"/>
      <c r="AJ536" s="90"/>
    </row>
    <row r="537" spans="2:36" ht="20.399999999999999">
      <c r="B537" s="90"/>
      <c r="C537" s="90"/>
      <c r="AJ537" s="90"/>
    </row>
    <row r="538" spans="2:36" ht="20.399999999999999">
      <c r="B538" s="90"/>
      <c r="C538" s="90"/>
      <c r="AJ538" s="90"/>
    </row>
    <row r="539" spans="2:36" ht="20.399999999999999">
      <c r="B539" s="90"/>
      <c r="C539" s="90"/>
      <c r="AJ539" s="90"/>
    </row>
    <row r="540" spans="2:36" ht="20.399999999999999">
      <c r="B540" s="90"/>
      <c r="C540" s="90"/>
      <c r="AJ540" s="90"/>
    </row>
    <row r="541" spans="2:36" ht="20.399999999999999">
      <c r="B541" s="90"/>
      <c r="C541" s="90"/>
      <c r="AJ541" s="90"/>
    </row>
    <row r="542" spans="2:36" ht="20.399999999999999">
      <c r="B542" s="90"/>
      <c r="C542" s="90"/>
      <c r="AJ542" s="90"/>
    </row>
    <row r="543" spans="2:36" ht="20.399999999999999">
      <c r="B543" s="90"/>
      <c r="C543" s="90"/>
      <c r="AJ543" s="90"/>
    </row>
    <row r="544" spans="2:36" ht="20.399999999999999">
      <c r="B544" s="90"/>
      <c r="C544" s="90"/>
      <c r="AJ544" s="90"/>
    </row>
    <row r="545" spans="2:36" ht="20.399999999999999">
      <c r="B545" s="90"/>
      <c r="C545" s="90"/>
      <c r="AJ545" s="90"/>
    </row>
    <row r="546" spans="2:36" ht="20.399999999999999">
      <c r="B546" s="90"/>
      <c r="C546" s="90"/>
      <c r="AJ546" s="90"/>
    </row>
    <row r="547" spans="2:36" ht="20.399999999999999">
      <c r="B547" s="90"/>
      <c r="C547" s="90"/>
      <c r="AJ547" s="90"/>
    </row>
    <row r="548" spans="2:36" ht="20.399999999999999">
      <c r="B548" s="90"/>
      <c r="C548" s="90"/>
      <c r="AJ548" s="90"/>
    </row>
    <row r="549" spans="2:36" ht="20.399999999999999">
      <c r="B549" s="90"/>
      <c r="C549" s="90"/>
      <c r="AJ549" s="90"/>
    </row>
    <row r="550" spans="2:36" ht="20.399999999999999">
      <c r="B550" s="90"/>
      <c r="C550" s="90"/>
      <c r="AJ550" s="90"/>
    </row>
    <row r="551" spans="2:36" ht="20.399999999999999">
      <c r="B551" s="90"/>
      <c r="C551" s="90"/>
      <c r="AJ551" s="90"/>
    </row>
    <row r="552" spans="2:36" ht="20.399999999999999">
      <c r="B552" s="90"/>
      <c r="C552" s="90"/>
      <c r="AJ552" s="90"/>
    </row>
    <row r="553" spans="2:36" ht="20.399999999999999">
      <c r="B553" s="90"/>
      <c r="C553" s="90"/>
      <c r="AJ553" s="90"/>
    </row>
    <row r="554" spans="2:36" ht="20.399999999999999">
      <c r="B554" s="90"/>
      <c r="C554" s="90"/>
      <c r="AJ554" s="90"/>
    </row>
    <row r="555" spans="2:36" ht="20.399999999999999">
      <c r="B555" s="90"/>
      <c r="C555" s="90"/>
      <c r="AJ555" s="90"/>
    </row>
    <row r="556" spans="2:36" ht="20.399999999999999">
      <c r="B556" s="90"/>
      <c r="C556" s="90"/>
      <c r="AJ556" s="90"/>
    </row>
    <row r="557" spans="2:36" ht="20.399999999999999">
      <c r="B557" s="90"/>
      <c r="C557" s="90"/>
      <c r="AJ557" s="90"/>
    </row>
    <row r="558" spans="2:36" ht="20.399999999999999">
      <c r="B558" s="90"/>
      <c r="C558" s="90"/>
      <c r="AJ558" s="90"/>
    </row>
    <row r="559" spans="2:36" ht="20.399999999999999">
      <c r="B559" s="90"/>
      <c r="C559" s="90"/>
      <c r="AJ559" s="90"/>
    </row>
    <row r="560" spans="2:36" ht="20.399999999999999">
      <c r="B560" s="90"/>
      <c r="C560" s="90"/>
      <c r="AJ560" s="90"/>
    </row>
    <row r="561" spans="2:36" ht="20.399999999999999">
      <c r="B561" s="90"/>
      <c r="C561" s="90"/>
      <c r="AJ561" s="90"/>
    </row>
    <row r="562" spans="2:36" ht="20.399999999999999">
      <c r="B562" s="90"/>
      <c r="C562" s="90"/>
      <c r="AJ562" s="90"/>
    </row>
    <row r="563" spans="2:36" ht="20.399999999999999">
      <c r="B563" s="90"/>
      <c r="C563" s="90"/>
      <c r="AJ563" s="90"/>
    </row>
    <row r="564" spans="2:36" ht="20.399999999999999">
      <c r="B564" s="90"/>
      <c r="C564" s="90"/>
      <c r="AJ564" s="90"/>
    </row>
    <row r="565" spans="2:36" ht="20.399999999999999">
      <c r="B565" s="90"/>
      <c r="C565" s="90"/>
      <c r="AJ565" s="90"/>
    </row>
    <row r="566" spans="2:36" ht="20.399999999999999">
      <c r="B566" s="90"/>
      <c r="C566" s="90"/>
      <c r="AJ566" s="90"/>
    </row>
    <row r="567" spans="2:36" ht="20.399999999999999">
      <c r="B567" s="90"/>
      <c r="C567" s="90"/>
      <c r="AJ567" s="90"/>
    </row>
    <row r="568" spans="2:36" ht="20.399999999999999">
      <c r="B568" s="90"/>
      <c r="C568" s="90"/>
      <c r="AJ568" s="90"/>
    </row>
    <row r="569" spans="2:36" ht="20.399999999999999">
      <c r="B569" s="90"/>
      <c r="C569" s="90"/>
      <c r="AJ569" s="90"/>
    </row>
    <row r="570" spans="2:36" ht="20.399999999999999">
      <c r="B570" s="90"/>
      <c r="C570" s="90"/>
      <c r="AJ570" s="90"/>
    </row>
    <row r="571" spans="2:36" ht="20.399999999999999">
      <c r="B571" s="90"/>
      <c r="C571" s="90"/>
      <c r="AJ571" s="90"/>
    </row>
    <row r="572" spans="2:36" ht="20.399999999999999">
      <c r="B572" s="90"/>
      <c r="C572" s="90"/>
      <c r="AJ572" s="90"/>
    </row>
    <row r="573" spans="2:36" ht="20.399999999999999">
      <c r="B573" s="90"/>
      <c r="C573" s="90"/>
      <c r="AJ573" s="90"/>
    </row>
    <row r="574" spans="2:36" ht="20.399999999999999">
      <c r="B574" s="90"/>
      <c r="C574" s="90"/>
      <c r="AJ574" s="90"/>
    </row>
    <row r="575" spans="2:36" ht="20.399999999999999">
      <c r="B575" s="90"/>
      <c r="C575" s="90"/>
      <c r="AJ575" s="90"/>
    </row>
    <row r="576" spans="2:36" ht="20.399999999999999">
      <c r="B576" s="90"/>
      <c r="C576" s="90"/>
      <c r="AJ576" s="90"/>
    </row>
    <row r="577" spans="2:36" ht="20.399999999999999">
      <c r="B577" s="90"/>
      <c r="C577" s="90"/>
      <c r="AJ577" s="90"/>
    </row>
    <row r="578" spans="2:36" ht="20.399999999999999">
      <c r="B578" s="90"/>
      <c r="C578" s="90"/>
      <c r="AJ578" s="90"/>
    </row>
    <row r="579" spans="2:36" ht="20.399999999999999">
      <c r="B579" s="90"/>
      <c r="C579" s="90"/>
      <c r="AJ579" s="90"/>
    </row>
    <row r="580" spans="2:36" ht="20.399999999999999">
      <c r="B580" s="90"/>
      <c r="C580" s="90"/>
      <c r="AJ580" s="90"/>
    </row>
    <row r="581" spans="2:36" ht="20.399999999999999">
      <c r="B581" s="90"/>
      <c r="C581" s="90"/>
      <c r="AJ581" s="90"/>
    </row>
    <row r="582" spans="2:36" ht="20.399999999999999">
      <c r="B582" s="90"/>
      <c r="C582" s="90"/>
      <c r="AJ582" s="90"/>
    </row>
    <row r="583" spans="2:36" ht="20.399999999999999">
      <c r="B583" s="90"/>
      <c r="C583" s="90"/>
      <c r="AJ583" s="90"/>
    </row>
    <row r="584" spans="2:36" ht="21" thickBot="1">
      <c r="AJ584" s="131"/>
    </row>
    <row r="585" spans="2:36" ht="20.399999999999999">
      <c r="G585" s="132"/>
      <c r="H585" s="133"/>
      <c r="I585" s="134" t="s">
        <v>95</v>
      </c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  <c r="AG585" s="135"/>
      <c r="AH585" s="135"/>
      <c r="AI585" s="136" t="s">
        <v>96</v>
      </c>
    </row>
    <row r="586" spans="2:36" ht="20.399999999999999">
      <c r="G586" s="132"/>
      <c r="H586" s="133"/>
      <c r="I586" s="137" t="s">
        <v>97</v>
      </c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133"/>
      <c r="AF586" s="133"/>
      <c r="AG586" s="133"/>
      <c r="AH586" s="133"/>
      <c r="AI586" s="138" t="s">
        <v>96</v>
      </c>
    </row>
    <row r="587" spans="2:36" ht="20.399999999999999">
      <c r="G587" s="132"/>
      <c r="H587" s="133"/>
      <c r="I587" s="137" t="s">
        <v>90</v>
      </c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133"/>
      <c r="AF587" s="133"/>
      <c r="AG587" s="133"/>
      <c r="AH587" s="133"/>
      <c r="AI587" s="138" t="s">
        <v>96</v>
      </c>
    </row>
    <row r="588" spans="2:36" ht="21" thickBot="1">
      <c r="G588" s="132"/>
      <c r="H588" s="133"/>
      <c r="I588" s="139" t="s">
        <v>98</v>
      </c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  <c r="Y588" s="140"/>
      <c r="Z588" s="140"/>
      <c r="AA588" s="140"/>
      <c r="AB588" s="140"/>
      <c r="AC588" s="140"/>
      <c r="AD588" s="140"/>
      <c r="AE588" s="140"/>
      <c r="AF588" s="140"/>
      <c r="AG588" s="140"/>
      <c r="AH588" s="140"/>
      <c r="AI588" s="141" t="s">
        <v>91</v>
      </c>
    </row>
  </sheetData>
  <mergeCells count="128">
    <mergeCell ref="A162:A165"/>
    <mergeCell ref="B162:B165"/>
    <mergeCell ref="AJ162:AJ165"/>
    <mergeCell ref="B146:B149"/>
    <mergeCell ref="AJ146:AJ149"/>
    <mergeCell ref="A150:A153"/>
    <mergeCell ref="B150:B153"/>
    <mergeCell ref="AJ150:AJ153"/>
    <mergeCell ref="A154:A157"/>
    <mergeCell ref="B154:B157"/>
    <mergeCell ref="AJ154:AJ157"/>
    <mergeCell ref="A158:A161"/>
    <mergeCell ref="B158:B161"/>
    <mergeCell ref="AJ158:AJ161"/>
    <mergeCell ref="A6:A9"/>
    <mergeCell ref="B6:B9"/>
    <mergeCell ref="AJ6:AJ9"/>
    <mergeCell ref="A10:A13"/>
    <mergeCell ref="B10:B13"/>
    <mergeCell ref="AJ10:AJ13"/>
    <mergeCell ref="A22:A25"/>
    <mergeCell ref="B22:B25"/>
    <mergeCell ref="AJ22:AJ25"/>
    <mergeCell ref="A26:A29"/>
    <mergeCell ref="B26:B29"/>
    <mergeCell ref="AJ26:AJ29"/>
    <mergeCell ref="A14:A17"/>
    <mergeCell ref="B14:B17"/>
    <mergeCell ref="AJ14:AJ17"/>
    <mergeCell ref="A18:A21"/>
    <mergeCell ref="B18:B21"/>
    <mergeCell ref="AJ18:AJ21"/>
    <mergeCell ref="A38:A41"/>
    <mergeCell ref="B38:B41"/>
    <mergeCell ref="AJ38:AJ41"/>
    <mergeCell ref="A42:A45"/>
    <mergeCell ref="B42:B45"/>
    <mergeCell ref="AJ42:AJ45"/>
    <mergeCell ref="A30:A33"/>
    <mergeCell ref="B30:B33"/>
    <mergeCell ref="AJ30:AJ33"/>
    <mergeCell ref="A34:A37"/>
    <mergeCell ref="B34:B37"/>
    <mergeCell ref="AJ34:AJ37"/>
    <mergeCell ref="A54:A57"/>
    <mergeCell ref="B54:B57"/>
    <mergeCell ref="AJ54:AJ57"/>
    <mergeCell ref="A58:A61"/>
    <mergeCell ref="B58:B61"/>
    <mergeCell ref="AJ58:AJ61"/>
    <mergeCell ref="A46:A49"/>
    <mergeCell ref="B46:B49"/>
    <mergeCell ref="AJ46:AJ49"/>
    <mergeCell ref="A50:A53"/>
    <mergeCell ref="B50:B53"/>
    <mergeCell ref="AJ50:AJ53"/>
    <mergeCell ref="A70:A73"/>
    <mergeCell ref="B70:B73"/>
    <mergeCell ref="AJ70:AJ73"/>
    <mergeCell ref="A74:A77"/>
    <mergeCell ref="B74:B77"/>
    <mergeCell ref="AJ74:AJ77"/>
    <mergeCell ref="A62:A65"/>
    <mergeCell ref="B62:B65"/>
    <mergeCell ref="AJ62:AJ65"/>
    <mergeCell ref="A66:A69"/>
    <mergeCell ref="B66:B69"/>
    <mergeCell ref="AJ66:AJ69"/>
    <mergeCell ref="A86:A89"/>
    <mergeCell ref="B86:B89"/>
    <mergeCell ref="AJ86:AJ89"/>
    <mergeCell ref="A90:A93"/>
    <mergeCell ref="B90:B93"/>
    <mergeCell ref="AJ90:AJ93"/>
    <mergeCell ref="A78:A81"/>
    <mergeCell ref="B78:B81"/>
    <mergeCell ref="AJ78:AJ81"/>
    <mergeCell ref="A82:A85"/>
    <mergeCell ref="B82:B85"/>
    <mergeCell ref="AJ82:AJ85"/>
    <mergeCell ref="A102:A105"/>
    <mergeCell ref="B102:B105"/>
    <mergeCell ref="AJ102:AJ105"/>
    <mergeCell ref="A106:A109"/>
    <mergeCell ref="B106:B109"/>
    <mergeCell ref="AJ106:AJ109"/>
    <mergeCell ref="A94:A97"/>
    <mergeCell ref="B94:B97"/>
    <mergeCell ref="AJ94:AJ97"/>
    <mergeCell ref="A98:A101"/>
    <mergeCell ref="B98:B101"/>
    <mergeCell ref="AJ98:AJ101"/>
    <mergeCell ref="A118:A121"/>
    <mergeCell ref="B118:B121"/>
    <mergeCell ref="AJ118:AJ121"/>
    <mergeCell ref="A122:A125"/>
    <mergeCell ref="B122:B125"/>
    <mergeCell ref="AJ122:AJ125"/>
    <mergeCell ref="A110:A113"/>
    <mergeCell ref="B110:B113"/>
    <mergeCell ref="AJ110:AJ113"/>
    <mergeCell ref="A114:A117"/>
    <mergeCell ref="B114:B117"/>
    <mergeCell ref="AJ114:AJ117"/>
    <mergeCell ref="A166:B170"/>
    <mergeCell ref="AJ166:AJ169"/>
    <mergeCell ref="B171:F171"/>
    <mergeCell ref="A172:B172"/>
    <mergeCell ref="AJ172:AJ176"/>
    <mergeCell ref="A173:B173"/>
    <mergeCell ref="A174:B174"/>
    <mergeCell ref="A175:B175"/>
    <mergeCell ref="A126:A129"/>
    <mergeCell ref="B126:B129"/>
    <mergeCell ref="AJ126:AJ129"/>
    <mergeCell ref="A130:A133"/>
    <mergeCell ref="B130:B133"/>
    <mergeCell ref="AJ130:AJ133"/>
    <mergeCell ref="A134:A137"/>
    <mergeCell ref="B134:B137"/>
    <mergeCell ref="AJ134:AJ137"/>
    <mergeCell ref="A138:A141"/>
    <mergeCell ref="B138:B141"/>
    <mergeCell ref="AJ138:AJ141"/>
    <mergeCell ref="A142:A145"/>
    <mergeCell ref="B142:B145"/>
    <mergeCell ref="AJ142:AJ145"/>
    <mergeCell ref="A146:A149"/>
  </mergeCells>
  <pageMargins left="0.7" right="0.7" top="0.75" bottom="0.75" header="0.3" footer="0.3"/>
  <pageSetup paperSize="9" orientation="portrait" horizontalDpi="180" verticalDpi="18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88"/>
  <sheetViews>
    <sheetView topLeftCell="T169" workbookViewId="0">
      <selection activeCell="AJ177" sqref="AJ177"/>
    </sheetView>
  </sheetViews>
  <sheetFormatPr defaultColWidth="9" defaultRowHeight="14.4"/>
  <cols>
    <col min="1" max="1" width="9" style="79"/>
    <col min="2" max="2" width="35.33203125" style="79" bestFit="1" customWidth="1"/>
    <col min="3" max="3" width="9" style="79"/>
    <col min="4" max="4" width="9.88671875" style="79" bestFit="1" customWidth="1"/>
    <col min="5" max="34" width="9" style="79"/>
    <col min="35" max="35" width="9.88671875" style="79" bestFit="1" customWidth="1"/>
    <col min="36" max="16384" width="9" style="79"/>
  </cols>
  <sheetData>
    <row r="1" spans="1:36" ht="23.4">
      <c r="A1" s="191" t="s">
        <v>45</v>
      </c>
      <c r="B1" s="189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</row>
    <row r="2" spans="1:36" ht="23.4">
      <c r="A2" s="191" t="s">
        <v>249</v>
      </c>
      <c r="B2" s="189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</row>
    <row r="3" spans="1:36" ht="23.4">
      <c r="A3" s="192" t="s">
        <v>149</v>
      </c>
      <c r="B3" s="190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</row>
    <row r="4" spans="1:36" ht="21" thickBot="1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</row>
    <row r="5" spans="1:36" ht="21.6" thickTop="1" thickBot="1">
      <c r="A5" s="84" t="s">
        <v>99</v>
      </c>
      <c r="B5" s="83" t="s">
        <v>0</v>
      </c>
      <c r="C5" s="83" t="s">
        <v>1</v>
      </c>
      <c r="D5" s="84">
        <v>1</v>
      </c>
      <c r="E5" s="84">
        <v>2</v>
      </c>
      <c r="F5" s="84">
        <v>3</v>
      </c>
      <c r="G5" s="84">
        <v>4</v>
      </c>
      <c r="H5" s="84">
        <v>5</v>
      </c>
      <c r="I5" s="84">
        <v>6</v>
      </c>
      <c r="J5" s="84">
        <v>7</v>
      </c>
      <c r="K5" s="84">
        <v>8</v>
      </c>
      <c r="L5" s="84">
        <v>9</v>
      </c>
      <c r="M5" s="84">
        <v>10</v>
      </c>
      <c r="N5" s="84">
        <v>11</v>
      </c>
      <c r="O5" s="84">
        <v>12</v>
      </c>
      <c r="P5" s="84">
        <v>13</v>
      </c>
      <c r="Q5" s="84">
        <v>14</v>
      </c>
      <c r="R5" s="84">
        <v>15</v>
      </c>
      <c r="S5" s="84">
        <v>16</v>
      </c>
      <c r="T5" s="84">
        <v>17</v>
      </c>
      <c r="U5" s="84">
        <v>18</v>
      </c>
      <c r="V5" s="84">
        <v>19</v>
      </c>
      <c r="W5" s="84">
        <v>20</v>
      </c>
      <c r="X5" s="84">
        <v>21</v>
      </c>
      <c r="Y5" s="84">
        <v>22</v>
      </c>
      <c r="Z5" s="84">
        <v>23</v>
      </c>
      <c r="AA5" s="84">
        <v>24</v>
      </c>
      <c r="AB5" s="84">
        <v>25</v>
      </c>
      <c r="AC5" s="84">
        <v>26</v>
      </c>
      <c r="AD5" s="84">
        <v>27</v>
      </c>
      <c r="AE5" s="84">
        <v>28</v>
      </c>
      <c r="AF5" s="84">
        <v>29</v>
      </c>
      <c r="AG5" s="84">
        <v>30</v>
      </c>
      <c r="AH5" s="84">
        <v>31</v>
      </c>
      <c r="AI5" s="85" t="s">
        <v>41</v>
      </c>
      <c r="AJ5" s="83" t="s">
        <v>88</v>
      </c>
    </row>
    <row r="6" spans="1:36" ht="21" thickTop="1">
      <c r="A6" s="544" t="s">
        <v>2</v>
      </c>
      <c r="B6" s="545" t="s">
        <v>53</v>
      </c>
      <c r="C6" s="86" t="s">
        <v>42</v>
      </c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89">
        <f>SUM(D6:AH6)</f>
        <v>0</v>
      </c>
      <c r="AJ6" s="541" t="e">
        <f>AI9</f>
        <v>#DIV/0!</v>
      </c>
    </row>
    <row r="7" spans="1:36" ht="20.399999999999999">
      <c r="A7" s="529"/>
      <c r="B7" s="546"/>
      <c r="C7" s="91" t="s">
        <v>89</v>
      </c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161">
        <f t="shared" ref="AI7:AI8" si="0">SUM(D7:AH7)</f>
        <v>0</v>
      </c>
      <c r="AJ7" s="541"/>
    </row>
    <row r="8" spans="1:36" ht="20.399999999999999">
      <c r="A8" s="529"/>
      <c r="B8" s="546"/>
      <c r="C8" s="94" t="s">
        <v>90</v>
      </c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87">
        <f t="shared" si="0"/>
        <v>0</v>
      </c>
      <c r="AJ8" s="541"/>
    </row>
    <row r="9" spans="1:36" ht="21" thickBot="1">
      <c r="A9" s="530"/>
      <c r="B9" s="547"/>
      <c r="C9" s="96" t="s">
        <v>91</v>
      </c>
      <c r="D9" s="97" t="e">
        <f>(D7+D8)/D6</f>
        <v>#DIV/0!</v>
      </c>
      <c r="E9" s="97" t="e">
        <f>(E7+E8)/E6</f>
        <v>#DIV/0!</v>
      </c>
      <c r="F9" s="97" t="e">
        <f t="shared" ref="F9:AI9" si="1">(F7+F8)/F6</f>
        <v>#DIV/0!</v>
      </c>
      <c r="G9" s="97" t="e">
        <f t="shared" si="1"/>
        <v>#DIV/0!</v>
      </c>
      <c r="H9" s="97" t="e">
        <f t="shared" si="1"/>
        <v>#DIV/0!</v>
      </c>
      <c r="I9" s="97" t="e">
        <f t="shared" si="1"/>
        <v>#DIV/0!</v>
      </c>
      <c r="J9" s="97" t="e">
        <f t="shared" si="1"/>
        <v>#DIV/0!</v>
      </c>
      <c r="K9" s="97" t="e">
        <f t="shared" si="1"/>
        <v>#DIV/0!</v>
      </c>
      <c r="L9" s="97" t="e">
        <f t="shared" si="1"/>
        <v>#DIV/0!</v>
      </c>
      <c r="M9" s="97" t="e">
        <f t="shared" si="1"/>
        <v>#DIV/0!</v>
      </c>
      <c r="N9" s="97" t="e">
        <f t="shared" si="1"/>
        <v>#DIV/0!</v>
      </c>
      <c r="O9" s="97" t="e">
        <f t="shared" si="1"/>
        <v>#DIV/0!</v>
      </c>
      <c r="P9" s="97" t="e">
        <f t="shared" si="1"/>
        <v>#DIV/0!</v>
      </c>
      <c r="Q9" s="97" t="e">
        <f t="shared" si="1"/>
        <v>#DIV/0!</v>
      </c>
      <c r="R9" s="97" t="e">
        <f t="shared" si="1"/>
        <v>#DIV/0!</v>
      </c>
      <c r="S9" s="97" t="e">
        <f t="shared" si="1"/>
        <v>#DIV/0!</v>
      </c>
      <c r="T9" s="97" t="e">
        <f t="shared" si="1"/>
        <v>#DIV/0!</v>
      </c>
      <c r="U9" s="97" t="e">
        <f t="shared" si="1"/>
        <v>#DIV/0!</v>
      </c>
      <c r="V9" s="97" t="e">
        <f t="shared" si="1"/>
        <v>#DIV/0!</v>
      </c>
      <c r="W9" s="97" t="e">
        <f t="shared" si="1"/>
        <v>#DIV/0!</v>
      </c>
      <c r="X9" s="97" t="e">
        <f t="shared" si="1"/>
        <v>#DIV/0!</v>
      </c>
      <c r="Y9" s="97" t="e">
        <f t="shared" si="1"/>
        <v>#DIV/0!</v>
      </c>
      <c r="Z9" s="97" t="e">
        <f t="shared" si="1"/>
        <v>#DIV/0!</v>
      </c>
      <c r="AA9" s="97" t="e">
        <f t="shared" si="1"/>
        <v>#DIV/0!</v>
      </c>
      <c r="AB9" s="97" t="e">
        <f t="shared" si="1"/>
        <v>#DIV/0!</v>
      </c>
      <c r="AC9" s="97" t="e">
        <f t="shared" si="1"/>
        <v>#DIV/0!</v>
      </c>
      <c r="AD9" s="97" t="e">
        <f t="shared" si="1"/>
        <v>#DIV/0!</v>
      </c>
      <c r="AE9" s="97" t="e">
        <f t="shared" si="1"/>
        <v>#DIV/0!</v>
      </c>
      <c r="AF9" s="97" t="e">
        <f t="shared" si="1"/>
        <v>#DIV/0!</v>
      </c>
      <c r="AG9" s="97" t="e">
        <f t="shared" si="1"/>
        <v>#DIV/0!</v>
      </c>
      <c r="AH9" s="97" t="e">
        <f t="shared" si="1"/>
        <v>#DIV/0!</v>
      </c>
      <c r="AI9" s="97" t="e">
        <f t="shared" si="1"/>
        <v>#DIV/0!</v>
      </c>
      <c r="AJ9" s="542"/>
    </row>
    <row r="10" spans="1:36" ht="20.399999999999999">
      <c r="A10" s="528" t="s">
        <v>3</v>
      </c>
      <c r="B10" s="548" t="s">
        <v>54</v>
      </c>
      <c r="C10" s="86" t="s">
        <v>42</v>
      </c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93">
        <f>SUM(D10:AH10)</f>
        <v>0</v>
      </c>
      <c r="AJ10" s="541" t="e">
        <f>AI13</f>
        <v>#DIV/0!</v>
      </c>
    </row>
    <row r="11" spans="1:36" ht="20.399999999999999">
      <c r="A11" s="529"/>
      <c r="B11" s="546"/>
      <c r="C11" s="91" t="s">
        <v>89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161">
        <f t="shared" ref="AI11:AI12" si="2">SUM(D11:AH11)</f>
        <v>0</v>
      </c>
      <c r="AJ11" s="541"/>
    </row>
    <row r="12" spans="1:36" ht="20.399999999999999">
      <c r="A12" s="529"/>
      <c r="B12" s="546"/>
      <c r="C12" s="94" t="s">
        <v>90</v>
      </c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87">
        <f t="shared" si="2"/>
        <v>0</v>
      </c>
      <c r="AJ12" s="541"/>
    </row>
    <row r="13" spans="1:36" ht="21" thickBot="1">
      <c r="A13" s="530"/>
      <c r="B13" s="547"/>
      <c r="C13" s="96" t="s">
        <v>91</v>
      </c>
      <c r="D13" s="97" t="e">
        <f>(D11+D12)/D10</f>
        <v>#DIV/0!</v>
      </c>
      <c r="E13" s="97" t="e">
        <f>(E11+E12)/E10</f>
        <v>#DIV/0!</v>
      </c>
      <c r="F13" s="97" t="e">
        <f t="shared" ref="F13:AI13" si="3">(F11+F12)/F10</f>
        <v>#DIV/0!</v>
      </c>
      <c r="G13" s="97" t="e">
        <f t="shared" si="3"/>
        <v>#DIV/0!</v>
      </c>
      <c r="H13" s="97" t="e">
        <f t="shared" si="3"/>
        <v>#DIV/0!</v>
      </c>
      <c r="I13" s="97" t="e">
        <f t="shared" si="3"/>
        <v>#DIV/0!</v>
      </c>
      <c r="J13" s="97" t="e">
        <f t="shared" si="3"/>
        <v>#DIV/0!</v>
      </c>
      <c r="K13" s="97" t="e">
        <f t="shared" si="3"/>
        <v>#DIV/0!</v>
      </c>
      <c r="L13" s="97" t="e">
        <f t="shared" si="3"/>
        <v>#DIV/0!</v>
      </c>
      <c r="M13" s="97" t="e">
        <f t="shared" si="3"/>
        <v>#DIV/0!</v>
      </c>
      <c r="N13" s="97" t="e">
        <f t="shared" si="3"/>
        <v>#DIV/0!</v>
      </c>
      <c r="O13" s="97" t="e">
        <f t="shared" si="3"/>
        <v>#DIV/0!</v>
      </c>
      <c r="P13" s="97" t="e">
        <f t="shared" si="3"/>
        <v>#DIV/0!</v>
      </c>
      <c r="Q13" s="97" t="e">
        <f t="shared" si="3"/>
        <v>#DIV/0!</v>
      </c>
      <c r="R13" s="97" t="e">
        <f t="shared" si="3"/>
        <v>#DIV/0!</v>
      </c>
      <c r="S13" s="97" t="e">
        <f t="shared" si="3"/>
        <v>#DIV/0!</v>
      </c>
      <c r="T13" s="97" t="e">
        <f t="shared" si="3"/>
        <v>#DIV/0!</v>
      </c>
      <c r="U13" s="97" t="e">
        <f t="shared" si="3"/>
        <v>#DIV/0!</v>
      </c>
      <c r="V13" s="97" t="e">
        <f t="shared" si="3"/>
        <v>#DIV/0!</v>
      </c>
      <c r="W13" s="97" t="e">
        <f t="shared" si="3"/>
        <v>#DIV/0!</v>
      </c>
      <c r="X13" s="97" t="e">
        <f t="shared" si="3"/>
        <v>#DIV/0!</v>
      </c>
      <c r="Y13" s="97" t="e">
        <f t="shared" si="3"/>
        <v>#DIV/0!</v>
      </c>
      <c r="Z13" s="97" t="e">
        <f t="shared" si="3"/>
        <v>#DIV/0!</v>
      </c>
      <c r="AA13" s="97" t="e">
        <f t="shared" si="3"/>
        <v>#DIV/0!</v>
      </c>
      <c r="AB13" s="97" t="e">
        <f t="shared" si="3"/>
        <v>#DIV/0!</v>
      </c>
      <c r="AC13" s="97" t="e">
        <f t="shared" si="3"/>
        <v>#DIV/0!</v>
      </c>
      <c r="AD13" s="97" t="e">
        <f t="shared" si="3"/>
        <v>#DIV/0!</v>
      </c>
      <c r="AE13" s="97" t="e">
        <f t="shared" si="3"/>
        <v>#DIV/0!</v>
      </c>
      <c r="AF13" s="97" t="e">
        <f t="shared" si="3"/>
        <v>#DIV/0!</v>
      </c>
      <c r="AG13" s="97" t="e">
        <f t="shared" si="3"/>
        <v>#DIV/0!</v>
      </c>
      <c r="AH13" s="97" t="e">
        <f t="shared" si="3"/>
        <v>#DIV/0!</v>
      </c>
      <c r="AI13" s="97" t="e">
        <f t="shared" si="3"/>
        <v>#DIV/0!</v>
      </c>
      <c r="AJ13" s="542"/>
    </row>
    <row r="14" spans="1:36" ht="20.399999999999999">
      <c r="A14" s="528" t="s">
        <v>100</v>
      </c>
      <c r="B14" s="548" t="s">
        <v>55</v>
      </c>
      <c r="C14" s="86" t="s">
        <v>42</v>
      </c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93">
        <f>SUM(D14:AH14)</f>
        <v>0</v>
      </c>
      <c r="AJ14" s="541" t="e">
        <f>AI17</f>
        <v>#DIV/0!</v>
      </c>
    </row>
    <row r="15" spans="1:36" ht="20.399999999999999">
      <c r="A15" s="529"/>
      <c r="B15" s="546"/>
      <c r="C15" s="91" t="s">
        <v>89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161">
        <f t="shared" ref="AI15:AI16" si="4">SUM(D15:AH15)</f>
        <v>0</v>
      </c>
      <c r="AJ15" s="541"/>
    </row>
    <row r="16" spans="1:36" ht="20.399999999999999">
      <c r="A16" s="529"/>
      <c r="B16" s="546"/>
      <c r="C16" s="94" t="s">
        <v>90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87">
        <f t="shared" si="4"/>
        <v>0</v>
      </c>
      <c r="AJ16" s="541"/>
    </row>
    <row r="17" spans="1:36" ht="21" thickBot="1">
      <c r="A17" s="530"/>
      <c r="B17" s="547"/>
      <c r="C17" s="96" t="s">
        <v>91</v>
      </c>
      <c r="D17" s="97" t="e">
        <f>(D15+D16)/D14</f>
        <v>#DIV/0!</v>
      </c>
      <c r="E17" s="97" t="e">
        <f>(E15+E16)/E14</f>
        <v>#DIV/0!</v>
      </c>
      <c r="F17" s="97" t="e">
        <f t="shared" ref="F17:AI17" si="5">(F15+F16)/F14</f>
        <v>#DIV/0!</v>
      </c>
      <c r="G17" s="97" t="e">
        <f t="shared" si="5"/>
        <v>#DIV/0!</v>
      </c>
      <c r="H17" s="97" t="e">
        <f t="shared" si="5"/>
        <v>#DIV/0!</v>
      </c>
      <c r="I17" s="97" t="e">
        <f t="shared" si="5"/>
        <v>#DIV/0!</v>
      </c>
      <c r="J17" s="97" t="e">
        <f t="shared" si="5"/>
        <v>#DIV/0!</v>
      </c>
      <c r="K17" s="97" t="e">
        <f t="shared" si="5"/>
        <v>#DIV/0!</v>
      </c>
      <c r="L17" s="97" t="e">
        <f t="shared" si="5"/>
        <v>#DIV/0!</v>
      </c>
      <c r="M17" s="97" t="e">
        <f t="shared" si="5"/>
        <v>#DIV/0!</v>
      </c>
      <c r="N17" s="97" t="e">
        <f t="shared" si="5"/>
        <v>#DIV/0!</v>
      </c>
      <c r="O17" s="97" t="e">
        <f t="shared" si="5"/>
        <v>#DIV/0!</v>
      </c>
      <c r="P17" s="97" t="e">
        <f t="shared" si="5"/>
        <v>#DIV/0!</v>
      </c>
      <c r="Q17" s="97" t="e">
        <f t="shared" si="5"/>
        <v>#DIV/0!</v>
      </c>
      <c r="R17" s="97" t="e">
        <f t="shared" si="5"/>
        <v>#DIV/0!</v>
      </c>
      <c r="S17" s="97" t="e">
        <f t="shared" si="5"/>
        <v>#DIV/0!</v>
      </c>
      <c r="T17" s="97" t="e">
        <f t="shared" si="5"/>
        <v>#DIV/0!</v>
      </c>
      <c r="U17" s="97" t="e">
        <f t="shared" si="5"/>
        <v>#DIV/0!</v>
      </c>
      <c r="V17" s="97" t="e">
        <f t="shared" si="5"/>
        <v>#DIV/0!</v>
      </c>
      <c r="W17" s="97" t="e">
        <f t="shared" si="5"/>
        <v>#DIV/0!</v>
      </c>
      <c r="X17" s="97" t="e">
        <f t="shared" si="5"/>
        <v>#DIV/0!</v>
      </c>
      <c r="Y17" s="97" t="e">
        <f t="shared" si="5"/>
        <v>#DIV/0!</v>
      </c>
      <c r="Z17" s="97" t="e">
        <f t="shared" si="5"/>
        <v>#DIV/0!</v>
      </c>
      <c r="AA17" s="97" t="e">
        <f t="shared" si="5"/>
        <v>#DIV/0!</v>
      </c>
      <c r="AB17" s="97" t="e">
        <f t="shared" si="5"/>
        <v>#DIV/0!</v>
      </c>
      <c r="AC17" s="97" t="e">
        <f t="shared" si="5"/>
        <v>#DIV/0!</v>
      </c>
      <c r="AD17" s="97" t="e">
        <f t="shared" si="5"/>
        <v>#DIV/0!</v>
      </c>
      <c r="AE17" s="97" t="e">
        <f t="shared" si="5"/>
        <v>#DIV/0!</v>
      </c>
      <c r="AF17" s="97" t="e">
        <f t="shared" si="5"/>
        <v>#DIV/0!</v>
      </c>
      <c r="AG17" s="97" t="e">
        <f t="shared" si="5"/>
        <v>#DIV/0!</v>
      </c>
      <c r="AH17" s="97" t="e">
        <f t="shared" si="5"/>
        <v>#DIV/0!</v>
      </c>
      <c r="AI17" s="97" t="e">
        <f t="shared" si="5"/>
        <v>#DIV/0!</v>
      </c>
      <c r="AJ17" s="542"/>
    </row>
    <row r="18" spans="1:36" ht="20.399999999999999">
      <c r="A18" s="528" t="s">
        <v>4</v>
      </c>
      <c r="B18" s="548" t="s">
        <v>56</v>
      </c>
      <c r="C18" s="86" t="s">
        <v>42</v>
      </c>
      <c r="D18" s="142"/>
      <c r="E18" s="142"/>
      <c r="F18" s="142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93">
        <f>SUM(D18:AH18)</f>
        <v>0</v>
      </c>
      <c r="AJ18" s="541" t="e">
        <f>AI21</f>
        <v>#DIV/0!</v>
      </c>
    </row>
    <row r="19" spans="1:36" ht="20.399999999999999">
      <c r="A19" s="529"/>
      <c r="B19" s="546"/>
      <c r="C19" s="91" t="s">
        <v>89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161">
        <f t="shared" ref="AI19:AI20" si="6">SUM(D19:AH19)</f>
        <v>0</v>
      </c>
      <c r="AJ19" s="541"/>
    </row>
    <row r="20" spans="1:36" ht="20.399999999999999">
      <c r="A20" s="529"/>
      <c r="B20" s="546"/>
      <c r="C20" s="94" t="s">
        <v>90</v>
      </c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87">
        <f t="shared" si="6"/>
        <v>0</v>
      </c>
      <c r="AJ20" s="541"/>
    </row>
    <row r="21" spans="1:36" ht="21" thickBot="1">
      <c r="A21" s="530"/>
      <c r="B21" s="547"/>
      <c r="C21" s="96" t="s">
        <v>91</v>
      </c>
      <c r="D21" s="97" t="e">
        <f>(D19+D20)/D18</f>
        <v>#DIV/0!</v>
      </c>
      <c r="E21" s="97" t="e">
        <f>(E19+E20)/E18</f>
        <v>#DIV/0!</v>
      </c>
      <c r="F21" s="97" t="e">
        <f t="shared" ref="F21:AI21" si="7">(F19+F20)/F18</f>
        <v>#DIV/0!</v>
      </c>
      <c r="G21" s="97" t="e">
        <f t="shared" si="7"/>
        <v>#DIV/0!</v>
      </c>
      <c r="H21" s="97" t="e">
        <f t="shared" si="7"/>
        <v>#DIV/0!</v>
      </c>
      <c r="I21" s="97" t="e">
        <f t="shared" si="7"/>
        <v>#DIV/0!</v>
      </c>
      <c r="J21" s="97" t="e">
        <f t="shared" si="7"/>
        <v>#DIV/0!</v>
      </c>
      <c r="K21" s="97" t="e">
        <f t="shared" si="7"/>
        <v>#DIV/0!</v>
      </c>
      <c r="L21" s="97" t="e">
        <f t="shared" si="7"/>
        <v>#DIV/0!</v>
      </c>
      <c r="M21" s="97" t="e">
        <f t="shared" si="7"/>
        <v>#DIV/0!</v>
      </c>
      <c r="N21" s="97" t="e">
        <f t="shared" si="7"/>
        <v>#DIV/0!</v>
      </c>
      <c r="O21" s="97" t="e">
        <f t="shared" si="7"/>
        <v>#DIV/0!</v>
      </c>
      <c r="P21" s="97" t="e">
        <f t="shared" si="7"/>
        <v>#DIV/0!</v>
      </c>
      <c r="Q21" s="97" t="e">
        <f t="shared" si="7"/>
        <v>#DIV/0!</v>
      </c>
      <c r="R21" s="97" t="e">
        <f t="shared" si="7"/>
        <v>#DIV/0!</v>
      </c>
      <c r="S21" s="97" t="e">
        <f t="shared" si="7"/>
        <v>#DIV/0!</v>
      </c>
      <c r="T21" s="97" t="e">
        <f t="shared" si="7"/>
        <v>#DIV/0!</v>
      </c>
      <c r="U21" s="97" t="e">
        <f t="shared" si="7"/>
        <v>#DIV/0!</v>
      </c>
      <c r="V21" s="97" t="e">
        <f t="shared" si="7"/>
        <v>#DIV/0!</v>
      </c>
      <c r="W21" s="97" t="e">
        <f t="shared" si="7"/>
        <v>#DIV/0!</v>
      </c>
      <c r="X21" s="97" t="e">
        <f t="shared" si="7"/>
        <v>#DIV/0!</v>
      </c>
      <c r="Y21" s="97" t="e">
        <f t="shared" si="7"/>
        <v>#DIV/0!</v>
      </c>
      <c r="Z21" s="97" t="e">
        <f t="shared" si="7"/>
        <v>#DIV/0!</v>
      </c>
      <c r="AA21" s="97" t="e">
        <f t="shared" si="7"/>
        <v>#DIV/0!</v>
      </c>
      <c r="AB21" s="97" t="e">
        <f t="shared" si="7"/>
        <v>#DIV/0!</v>
      </c>
      <c r="AC21" s="97" t="e">
        <f t="shared" si="7"/>
        <v>#DIV/0!</v>
      </c>
      <c r="AD21" s="97" t="e">
        <f t="shared" si="7"/>
        <v>#DIV/0!</v>
      </c>
      <c r="AE21" s="97" t="e">
        <f t="shared" si="7"/>
        <v>#DIV/0!</v>
      </c>
      <c r="AF21" s="97" t="e">
        <f t="shared" si="7"/>
        <v>#DIV/0!</v>
      </c>
      <c r="AG21" s="97" t="e">
        <f t="shared" si="7"/>
        <v>#DIV/0!</v>
      </c>
      <c r="AH21" s="97" t="e">
        <f t="shared" si="7"/>
        <v>#DIV/0!</v>
      </c>
      <c r="AI21" s="97" t="e">
        <f t="shared" si="7"/>
        <v>#DIV/0!</v>
      </c>
      <c r="AJ21" s="542"/>
    </row>
    <row r="22" spans="1:36" ht="20.399999999999999">
      <c r="A22" s="528" t="s">
        <v>5</v>
      </c>
      <c r="B22" s="548" t="s">
        <v>57</v>
      </c>
      <c r="C22" s="86" t="s">
        <v>42</v>
      </c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93">
        <f>SUM(D22:AH22)</f>
        <v>0</v>
      </c>
      <c r="AJ22" s="541" t="e">
        <f>AI25</f>
        <v>#DIV/0!</v>
      </c>
    </row>
    <row r="23" spans="1:36" ht="20.399999999999999">
      <c r="A23" s="529"/>
      <c r="B23" s="546"/>
      <c r="C23" s="91" t="s">
        <v>89</v>
      </c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161">
        <f t="shared" ref="AI23:AI24" si="8">SUM(D23:AH23)</f>
        <v>0</v>
      </c>
      <c r="AJ23" s="541"/>
    </row>
    <row r="24" spans="1:36" ht="20.399999999999999">
      <c r="A24" s="529"/>
      <c r="B24" s="546"/>
      <c r="C24" s="94" t="s">
        <v>90</v>
      </c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87">
        <f t="shared" si="8"/>
        <v>0</v>
      </c>
      <c r="AJ24" s="541"/>
    </row>
    <row r="25" spans="1:36" ht="21" thickBot="1">
      <c r="A25" s="530"/>
      <c r="B25" s="547"/>
      <c r="C25" s="96" t="s">
        <v>91</v>
      </c>
      <c r="D25" s="97" t="e">
        <f>(D23+D24)/D22</f>
        <v>#DIV/0!</v>
      </c>
      <c r="E25" s="97" t="e">
        <f>(E23+E24)/E22</f>
        <v>#DIV/0!</v>
      </c>
      <c r="F25" s="97" t="e">
        <f t="shared" ref="F25:AI25" si="9">(F23+F24)/F22</f>
        <v>#DIV/0!</v>
      </c>
      <c r="G25" s="97" t="e">
        <f t="shared" si="9"/>
        <v>#DIV/0!</v>
      </c>
      <c r="H25" s="97" t="e">
        <f t="shared" si="9"/>
        <v>#DIV/0!</v>
      </c>
      <c r="I25" s="97" t="e">
        <f t="shared" si="9"/>
        <v>#DIV/0!</v>
      </c>
      <c r="J25" s="97" t="e">
        <f t="shared" si="9"/>
        <v>#DIV/0!</v>
      </c>
      <c r="K25" s="97" t="e">
        <f t="shared" si="9"/>
        <v>#DIV/0!</v>
      </c>
      <c r="L25" s="97" t="e">
        <f t="shared" si="9"/>
        <v>#DIV/0!</v>
      </c>
      <c r="M25" s="97" t="e">
        <f t="shared" si="9"/>
        <v>#DIV/0!</v>
      </c>
      <c r="N25" s="97" t="e">
        <f t="shared" si="9"/>
        <v>#DIV/0!</v>
      </c>
      <c r="O25" s="97" t="e">
        <f t="shared" si="9"/>
        <v>#DIV/0!</v>
      </c>
      <c r="P25" s="97" t="e">
        <f t="shared" si="9"/>
        <v>#DIV/0!</v>
      </c>
      <c r="Q25" s="97" t="e">
        <f t="shared" si="9"/>
        <v>#DIV/0!</v>
      </c>
      <c r="R25" s="97" t="e">
        <f t="shared" si="9"/>
        <v>#DIV/0!</v>
      </c>
      <c r="S25" s="97" t="e">
        <f t="shared" si="9"/>
        <v>#DIV/0!</v>
      </c>
      <c r="T25" s="97" t="e">
        <f t="shared" si="9"/>
        <v>#DIV/0!</v>
      </c>
      <c r="U25" s="97" t="e">
        <f t="shared" si="9"/>
        <v>#DIV/0!</v>
      </c>
      <c r="V25" s="97" t="e">
        <f t="shared" si="9"/>
        <v>#DIV/0!</v>
      </c>
      <c r="W25" s="97" t="e">
        <f t="shared" si="9"/>
        <v>#DIV/0!</v>
      </c>
      <c r="X25" s="97" t="e">
        <f t="shared" si="9"/>
        <v>#DIV/0!</v>
      </c>
      <c r="Y25" s="97" t="e">
        <f t="shared" si="9"/>
        <v>#DIV/0!</v>
      </c>
      <c r="Z25" s="97" t="e">
        <f t="shared" si="9"/>
        <v>#DIV/0!</v>
      </c>
      <c r="AA25" s="97" t="e">
        <f t="shared" si="9"/>
        <v>#DIV/0!</v>
      </c>
      <c r="AB25" s="97" t="e">
        <f t="shared" si="9"/>
        <v>#DIV/0!</v>
      </c>
      <c r="AC25" s="97" t="e">
        <f t="shared" si="9"/>
        <v>#DIV/0!</v>
      </c>
      <c r="AD25" s="97" t="e">
        <f t="shared" si="9"/>
        <v>#DIV/0!</v>
      </c>
      <c r="AE25" s="97" t="e">
        <f t="shared" si="9"/>
        <v>#DIV/0!</v>
      </c>
      <c r="AF25" s="97" t="e">
        <f t="shared" si="9"/>
        <v>#DIV/0!</v>
      </c>
      <c r="AG25" s="97" t="e">
        <f t="shared" si="9"/>
        <v>#DIV/0!</v>
      </c>
      <c r="AH25" s="97" t="e">
        <f t="shared" si="9"/>
        <v>#DIV/0!</v>
      </c>
      <c r="AI25" s="97" t="e">
        <f t="shared" si="9"/>
        <v>#DIV/0!</v>
      </c>
      <c r="AJ25" s="542"/>
    </row>
    <row r="26" spans="1:36" ht="20.399999999999999">
      <c r="A26" s="528" t="s">
        <v>6</v>
      </c>
      <c r="B26" s="548" t="s">
        <v>58</v>
      </c>
      <c r="C26" s="86" t="s">
        <v>42</v>
      </c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93">
        <f>SUM(D26:AH26)</f>
        <v>0</v>
      </c>
      <c r="AJ26" s="541" t="e">
        <f>AI29</f>
        <v>#DIV/0!</v>
      </c>
    </row>
    <row r="27" spans="1:36" ht="20.399999999999999">
      <c r="A27" s="529"/>
      <c r="B27" s="546"/>
      <c r="C27" s="91" t="s">
        <v>89</v>
      </c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161">
        <f t="shared" ref="AI27:AI28" si="10">SUM(D27:AH27)</f>
        <v>0</v>
      </c>
      <c r="AJ27" s="541"/>
    </row>
    <row r="28" spans="1:36" ht="20.399999999999999">
      <c r="A28" s="529"/>
      <c r="B28" s="546"/>
      <c r="C28" s="94" t="s">
        <v>90</v>
      </c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87">
        <f t="shared" si="10"/>
        <v>0</v>
      </c>
      <c r="AJ28" s="541"/>
    </row>
    <row r="29" spans="1:36" ht="21" thickBot="1">
      <c r="A29" s="530"/>
      <c r="B29" s="547"/>
      <c r="C29" s="96" t="s">
        <v>91</v>
      </c>
      <c r="D29" s="97" t="e">
        <f>(D27+D28)/D26</f>
        <v>#DIV/0!</v>
      </c>
      <c r="E29" s="97" t="e">
        <f>(E27+E28)/E26</f>
        <v>#DIV/0!</v>
      </c>
      <c r="F29" s="97" t="e">
        <f t="shared" ref="F29:AI29" si="11">(F27+F28)/F26</f>
        <v>#DIV/0!</v>
      </c>
      <c r="G29" s="97" t="e">
        <f t="shared" si="11"/>
        <v>#DIV/0!</v>
      </c>
      <c r="H29" s="97" t="e">
        <f t="shared" si="11"/>
        <v>#DIV/0!</v>
      </c>
      <c r="I29" s="97" t="e">
        <f t="shared" si="11"/>
        <v>#DIV/0!</v>
      </c>
      <c r="J29" s="97" t="e">
        <f t="shared" si="11"/>
        <v>#DIV/0!</v>
      </c>
      <c r="K29" s="97" t="e">
        <f t="shared" si="11"/>
        <v>#DIV/0!</v>
      </c>
      <c r="L29" s="97" t="e">
        <f t="shared" si="11"/>
        <v>#DIV/0!</v>
      </c>
      <c r="M29" s="97" t="e">
        <f t="shared" si="11"/>
        <v>#DIV/0!</v>
      </c>
      <c r="N29" s="97" t="e">
        <f t="shared" si="11"/>
        <v>#DIV/0!</v>
      </c>
      <c r="O29" s="97" t="e">
        <f t="shared" si="11"/>
        <v>#DIV/0!</v>
      </c>
      <c r="P29" s="97" t="e">
        <f t="shared" si="11"/>
        <v>#DIV/0!</v>
      </c>
      <c r="Q29" s="97" t="e">
        <f t="shared" si="11"/>
        <v>#DIV/0!</v>
      </c>
      <c r="R29" s="97" t="e">
        <f t="shared" si="11"/>
        <v>#DIV/0!</v>
      </c>
      <c r="S29" s="97" t="e">
        <f t="shared" si="11"/>
        <v>#DIV/0!</v>
      </c>
      <c r="T29" s="97" t="e">
        <f t="shared" si="11"/>
        <v>#DIV/0!</v>
      </c>
      <c r="U29" s="97" t="e">
        <f t="shared" si="11"/>
        <v>#DIV/0!</v>
      </c>
      <c r="V29" s="97" t="e">
        <f t="shared" si="11"/>
        <v>#DIV/0!</v>
      </c>
      <c r="W29" s="97" t="e">
        <f t="shared" si="11"/>
        <v>#DIV/0!</v>
      </c>
      <c r="X29" s="97" t="e">
        <f t="shared" si="11"/>
        <v>#DIV/0!</v>
      </c>
      <c r="Y29" s="97" t="e">
        <f t="shared" si="11"/>
        <v>#DIV/0!</v>
      </c>
      <c r="Z29" s="97" t="e">
        <f t="shared" si="11"/>
        <v>#DIV/0!</v>
      </c>
      <c r="AA29" s="97" t="e">
        <f t="shared" si="11"/>
        <v>#DIV/0!</v>
      </c>
      <c r="AB29" s="97" t="e">
        <f t="shared" si="11"/>
        <v>#DIV/0!</v>
      </c>
      <c r="AC29" s="97" t="e">
        <f t="shared" si="11"/>
        <v>#DIV/0!</v>
      </c>
      <c r="AD29" s="97" t="e">
        <f t="shared" si="11"/>
        <v>#DIV/0!</v>
      </c>
      <c r="AE29" s="97" t="e">
        <f t="shared" si="11"/>
        <v>#DIV/0!</v>
      </c>
      <c r="AF29" s="97" t="e">
        <f t="shared" si="11"/>
        <v>#DIV/0!</v>
      </c>
      <c r="AG29" s="97" t="e">
        <f t="shared" si="11"/>
        <v>#DIV/0!</v>
      </c>
      <c r="AH29" s="97" t="e">
        <f t="shared" si="11"/>
        <v>#DIV/0!</v>
      </c>
      <c r="AI29" s="97" t="e">
        <f t="shared" si="11"/>
        <v>#DIV/0!</v>
      </c>
      <c r="AJ29" s="542"/>
    </row>
    <row r="30" spans="1:36" ht="20.399999999999999">
      <c r="A30" s="528" t="s">
        <v>7</v>
      </c>
      <c r="B30" s="548" t="s">
        <v>59</v>
      </c>
      <c r="C30" s="86" t="s">
        <v>42</v>
      </c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93">
        <f>SUM(D30:AH30)</f>
        <v>0</v>
      </c>
      <c r="AJ30" s="541" t="e">
        <f>AI33</f>
        <v>#DIV/0!</v>
      </c>
    </row>
    <row r="31" spans="1:36" ht="20.399999999999999">
      <c r="A31" s="529"/>
      <c r="B31" s="546"/>
      <c r="C31" s="91" t="s">
        <v>89</v>
      </c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161">
        <f t="shared" ref="AI31:AI32" si="12">SUM(D31:AH31)</f>
        <v>0</v>
      </c>
      <c r="AJ31" s="541"/>
    </row>
    <row r="32" spans="1:36" ht="20.399999999999999">
      <c r="A32" s="529"/>
      <c r="B32" s="546"/>
      <c r="C32" s="94" t="s">
        <v>90</v>
      </c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87">
        <f t="shared" si="12"/>
        <v>0</v>
      </c>
      <c r="AJ32" s="541"/>
    </row>
    <row r="33" spans="1:36" ht="21" thickBot="1">
      <c r="A33" s="530"/>
      <c r="B33" s="547"/>
      <c r="C33" s="96" t="s">
        <v>91</v>
      </c>
      <c r="D33" s="97" t="e">
        <f>(D31+D32)/D30</f>
        <v>#DIV/0!</v>
      </c>
      <c r="E33" s="97" t="e">
        <f>(E31+E32)/E30</f>
        <v>#DIV/0!</v>
      </c>
      <c r="F33" s="97" t="e">
        <f t="shared" ref="F33:AI33" si="13">(F31+F32)/F30</f>
        <v>#DIV/0!</v>
      </c>
      <c r="G33" s="97" t="e">
        <f t="shared" si="13"/>
        <v>#DIV/0!</v>
      </c>
      <c r="H33" s="97" t="e">
        <f t="shared" si="13"/>
        <v>#DIV/0!</v>
      </c>
      <c r="I33" s="97" t="e">
        <f t="shared" si="13"/>
        <v>#DIV/0!</v>
      </c>
      <c r="J33" s="97" t="e">
        <f t="shared" si="13"/>
        <v>#DIV/0!</v>
      </c>
      <c r="K33" s="97" t="e">
        <f t="shared" si="13"/>
        <v>#DIV/0!</v>
      </c>
      <c r="L33" s="97" t="e">
        <f t="shared" si="13"/>
        <v>#DIV/0!</v>
      </c>
      <c r="M33" s="97" t="e">
        <f t="shared" si="13"/>
        <v>#DIV/0!</v>
      </c>
      <c r="N33" s="97" t="e">
        <f t="shared" si="13"/>
        <v>#DIV/0!</v>
      </c>
      <c r="O33" s="97" t="e">
        <f t="shared" si="13"/>
        <v>#DIV/0!</v>
      </c>
      <c r="P33" s="97" t="e">
        <f t="shared" si="13"/>
        <v>#DIV/0!</v>
      </c>
      <c r="Q33" s="97" t="e">
        <f t="shared" si="13"/>
        <v>#DIV/0!</v>
      </c>
      <c r="R33" s="97" t="e">
        <f t="shared" si="13"/>
        <v>#DIV/0!</v>
      </c>
      <c r="S33" s="97" t="e">
        <f t="shared" si="13"/>
        <v>#DIV/0!</v>
      </c>
      <c r="T33" s="97" t="e">
        <f t="shared" si="13"/>
        <v>#DIV/0!</v>
      </c>
      <c r="U33" s="97" t="e">
        <f t="shared" si="13"/>
        <v>#DIV/0!</v>
      </c>
      <c r="V33" s="97" t="e">
        <f t="shared" si="13"/>
        <v>#DIV/0!</v>
      </c>
      <c r="W33" s="97" t="e">
        <f t="shared" si="13"/>
        <v>#DIV/0!</v>
      </c>
      <c r="X33" s="97" t="e">
        <f t="shared" si="13"/>
        <v>#DIV/0!</v>
      </c>
      <c r="Y33" s="97" t="e">
        <f t="shared" si="13"/>
        <v>#DIV/0!</v>
      </c>
      <c r="Z33" s="97" t="e">
        <f t="shared" si="13"/>
        <v>#DIV/0!</v>
      </c>
      <c r="AA33" s="97" t="e">
        <f t="shared" si="13"/>
        <v>#DIV/0!</v>
      </c>
      <c r="AB33" s="97" t="e">
        <f t="shared" si="13"/>
        <v>#DIV/0!</v>
      </c>
      <c r="AC33" s="97" t="e">
        <f t="shared" si="13"/>
        <v>#DIV/0!</v>
      </c>
      <c r="AD33" s="97" t="e">
        <f t="shared" si="13"/>
        <v>#DIV/0!</v>
      </c>
      <c r="AE33" s="97" t="e">
        <f t="shared" si="13"/>
        <v>#DIV/0!</v>
      </c>
      <c r="AF33" s="97" t="e">
        <f t="shared" si="13"/>
        <v>#DIV/0!</v>
      </c>
      <c r="AG33" s="97" t="e">
        <f t="shared" si="13"/>
        <v>#DIV/0!</v>
      </c>
      <c r="AH33" s="97" t="e">
        <f t="shared" si="13"/>
        <v>#DIV/0!</v>
      </c>
      <c r="AI33" s="97" t="e">
        <f t="shared" si="13"/>
        <v>#DIV/0!</v>
      </c>
      <c r="AJ33" s="542"/>
    </row>
    <row r="34" spans="1:36" ht="20.399999999999999">
      <c r="A34" s="528" t="s">
        <v>8</v>
      </c>
      <c r="B34" s="548" t="s">
        <v>32</v>
      </c>
      <c r="C34" s="86" t="s">
        <v>42</v>
      </c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93">
        <f>SUM(D34:AH34)</f>
        <v>0</v>
      </c>
      <c r="AJ34" s="541" t="e">
        <f>AI37</f>
        <v>#DIV/0!</v>
      </c>
    </row>
    <row r="35" spans="1:36" ht="20.399999999999999">
      <c r="A35" s="529"/>
      <c r="B35" s="546"/>
      <c r="C35" s="91" t="s">
        <v>89</v>
      </c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161">
        <f t="shared" ref="AI35:AI36" si="14">SUM(D35:AH35)</f>
        <v>0</v>
      </c>
      <c r="AJ35" s="541"/>
    </row>
    <row r="36" spans="1:36" ht="20.399999999999999">
      <c r="A36" s="529"/>
      <c r="B36" s="546"/>
      <c r="C36" s="94" t="s">
        <v>90</v>
      </c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87">
        <f t="shared" si="14"/>
        <v>0</v>
      </c>
      <c r="AJ36" s="541"/>
    </row>
    <row r="37" spans="1:36" ht="21" thickBot="1">
      <c r="A37" s="530"/>
      <c r="B37" s="547"/>
      <c r="C37" s="96" t="s">
        <v>91</v>
      </c>
      <c r="D37" s="97" t="e">
        <f>(D35+D36)/D34</f>
        <v>#DIV/0!</v>
      </c>
      <c r="E37" s="97" t="e">
        <f>(E35+E36)/E34</f>
        <v>#DIV/0!</v>
      </c>
      <c r="F37" s="97" t="e">
        <f t="shared" ref="F37:AI37" si="15">(F35+F36)/F34</f>
        <v>#DIV/0!</v>
      </c>
      <c r="G37" s="97" t="e">
        <f t="shared" si="15"/>
        <v>#DIV/0!</v>
      </c>
      <c r="H37" s="97" t="e">
        <f t="shared" si="15"/>
        <v>#DIV/0!</v>
      </c>
      <c r="I37" s="97" t="e">
        <f t="shared" si="15"/>
        <v>#DIV/0!</v>
      </c>
      <c r="J37" s="97" t="e">
        <f t="shared" si="15"/>
        <v>#DIV/0!</v>
      </c>
      <c r="K37" s="97" t="e">
        <f t="shared" si="15"/>
        <v>#DIV/0!</v>
      </c>
      <c r="L37" s="97" t="e">
        <f t="shared" si="15"/>
        <v>#DIV/0!</v>
      </c>
      <c r="M37" s="97" t="e">
        <f t="shared" si="15"/>
        <v>#DIV/0!</v>
      </c>
      <c r="N37" s="97" t="e">
        <f t="shared" si="15"/>
        <v>#DIV/0!</v>
      </c>
      <c r="O37" s="97" t="e">
        <f t="shared" si="15"/>
        <v>#DIV/0!</v>
      </c>
      <c r="P37" s="97" t="e">
        <f t="shared" si="15"/>
        <v>#DIV/0!</v>
      </c>
      <c r="Q37" s="97" t="e">
        <f t="shared" si="15"/>
        <v>#DIV/0!</v>
      </c>
      <c r="R37" s="97" t="e">
        <f t="shared" si="15"/>
        <v>#DIV/0!</v>
      </c>
      <c r="S37" s="97" t="e">
        <f t="shared" si="15"/>
        <v>#DIV/0!</v>
      </c>
      <c r="T37" s="97" t="e">
        <f t="shared" si="15"/>
        <v>#DIV/0!</v>
      </c>
      <c r="U37" s="97" t="e">
        <f t="shared" si="15"/>
        <v>#DIV/0!</v>
      </c>
      <c r="V37" s="97" t="e">
        <f t="shared" si="15"/>
        <v>#DIV/0!</v>
      </c>
      <c r="W37" s="97" t="e">
        <f t="shared" si="15"/>
        <v>#DIV/0!</v>
      </c>
      <c r="X37" s="97" t="e">
        <f t="shared" si="15"/>
        <v>#DIV/0!</v>
      </c>
      <c r="Y37" s="97" t="e">
        <f t="shared" si="15"/>
        <v>#DIV/0!</v>
      </c>
      <c r="Z37" s="97" t="e">
        <f t="shared" si="15"/>
        <v>#DIV/0!</v>
      </c>
      <c r="AA37" s="97" t="e">
        <f t="shared" si="15"/>
        <v>#DIV/0!</v>
      </c>
      <c r="AB37" s="97" t="e">
        <f t="shared" si="15"/>
        <v>#DIV/0!</v>
      </c>
      <c r="AC37" s="97" t="e">
        <f t="shared" si="15"/>
        <v>#DIV/0!</v>
      </c>
      <c r="AD37" s="97" t="e">
        <f t="shared" si="15"/>
        <v>#DIV/0!</v>
      </c>
      <c r="AE37" s="97" t="e">
        <f t="shared" si="15"/>
        <v>#DIV/0!</v>
      </c>
      <c r="AF37" s="97" t="e">
        <f t="shared" si="15"/>
        <v>#DIV/0!</v>
      </c>
      <c r="AG37" s="97" t="e">
        <f t="shared" si="15"/>
        <v>#DIV/0!</v>
      </c>
      <c r="AH37" s="97" t="e">
        <f t="shared" si="15"/>
        <v>#DIV/0!</v>
      </c>
      <c r="AI37" s="97" t="e">
        <f t="shared" si="15"/>
        <v>#DIV/0!</v>
      </c>
      <c r="AJ37" s="542"/>
    </row>
    <row r="38" spans="1:36" ht="20.399999999999999">
      <c r="A38" s="528" t="s">
        <v>9</v>
      </c>
      <c r="B38" s="548" t="s">
        <v>33</v>
      </c>
      <c r="C38" s="86" t="s">
        <v>42</v>
      </c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93">
        <f>SUM(D38:AH38)</f>
        <v>0</v>
      </c>
      <c r="AJ38" s="541" t="e">
        <f>AI41</f>
        <v>#DIV/0!</v>
      </c>
    </row>
    <row r="39" spans="1:36" ht="20.399999999999999">
      <c r="A39" s="529"/>
      <c r="B39" s="546"/>
      <c r="C39" s="91" t="s">
        <v>89</v>
      </c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161">
        <f t="shared" ref="AI39:AI40" si="16">SUM(D39:AH39)</f>
        <v>0</v>
      </c>
      <c r="AJ39" s="541"/>
    </row>
    <row r="40" spans="1:36" ht="20.399999999999999">
      <c r="A40" s="529"/>
      <c r="B40" s="546"/>
      <c r="C40" s="94" t="s">
        <v>90</v>
      </c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87">
        <f t="shared" si="16"/>
        <v>0</v>
      </c>
      <c r="AJ40" s="541"/>
    </row>
    <row r="41" spans="1:36" ht="21" thickBot="1">
      <c r="A41" s="530"/>
      <c r="B41" s="547"/>
      <c r="C41" s="96" t="s">
        <v>91</v>
      </c>
      <c r="D41" s="97" t="e">
        <f>(D39+D40)/D38</f>
        <v>#DIV/0!</v>
      </c>
      <c r="E41" s="97" t="e">
        <f>(E39+E40)/E38</f>
        <v>#DIV/0!</v>
      </c>
      <c r="F41" s="97" t="e">
        <f t="shared" ref="F41:AI41" si="17">(F39+F40)/F38</f>
        <v>#DIV/0!</v>
      </c>
      <c r="G41" s="97" t="e">
        <f t="shared" si="17"/>
        <v>#DIV/0!</v>
      </c>
      <c r="H41" s="97" t="e">
        <f t="shared" si="17"/>
        <v>#DIV/0!</v>
      </c>
      <c r="I41" s="97" t="e">
        <f t="shared" si="17"/>
        <v>#DIV/0!</v>
      </c>
      <c r="J41" s="97" t="e">
        <f t="shared" si="17"/>
        <v>#DIV/0!</v>
      </c>
      <c r="K41" s="97" t="e">
        <f t="shared" si="17"/>
        <v>#DIV/0!</v>
      </c>
      <c r="L41" s="97" t="e">
        <f t="shared" si="17"/>
        <v>#DIV/0!</v>
      </c>
      <c r="M41" s="97" t="e">
        <f t="shared" si="17"/>
        <v>#DIV/0!</v>
      </c>
      <c r="N41" s="97" t="e">
        <f t="shared" si="17"/>
        <v>#DIV/0!</v>
      </c>
      <c r="O41" s="97" t="e">
        <f t="shared" si="17"/>
        <v>#DIV/0!</v>
      </c>
      <c r="P41" s="97" t="e">
        <f t="shared" si="17"/>
        <v>#DIV/0!</v>
      </c>
      <c r="Q41" s="97" t="e">
        <f t="shared" si="17"/>
        <v>#DIV/0!</v>
      </c>
      <c r="R41" s="97" t="e">
        <f t="shared" si="17"/>
        <v>#DIV/0!</v>
      </c>
      <c r="S41" s="97" t="e">
        <f t="shared" si="17"/>
        <v>#DIV/0!</v>
      </c>
      <c r="T41" s="97" t="e">
        <f t="shared" si="17"/>
        <v>#DIV/0!</v>
      </c>
      <c r="U41" s="97" t="e">
        <f t="shared" si="17"/>
        <v>#DIV/0!</v>
      </c>
      <c r="V41" s="97" t="e">
        <f t="shared" si="17"/>
        <v>#DIV/0!</v>
      </c>
      <c r="W41" s="97" t="e">
        <f t="shared" si="17"/>
        <v>#DIV/0!</v>
      </c>
      <c r="X41" s="97" t="e">
        <f t="shared" si="17"/>
        <v>#DIV/0!</v>
      </c>
      <c r="Y41" s="97" t="e">
        <f t="shared" si="17"/>
        <v>#DIV/0!</v>
      </c>
      <c r="Z41" s="97" t="e">
        <f t="shared" si="17"/>
        <v>#DIV/0!</v>
      </c>
      <c r="AA41" s="97" t="e">
        <f t="shared" si="17"/>
        <v>#DIV/0!</v>
      </c>
      <c r="AB41" s="97" t="e">
        <f t="shared" si="17"/>
        <v>#DIV/0!</v>
      </c>
      <c r="AC41" s="97" t="e">
        <f t="shared" si="17"/>
        <v>#DIV/0!</v>
      </c>
      <c r="AD41" s="97" t="e">
        <f t="shared" si="17"/>
        <v>#DIV/0!</v>
      </c>
      <c r="AE41" s="97" t="e">
        <f t="shared" si="17"/>
        <v>#DIV/0!</v>
      </c>
      <c r="AF41" s="97" t="e">
        <f t="shared" si="17"/>
        <v>#DIV/0!</v>
      </c>
      <c r="AG41" s="97" t="e">
        <f t="shared" si="17"/>
        <v>#DIV/0!</v>
      </c>
      <c r="AH41" s="97" t="e">
        <f t="shared" si="17"/>
        <v>#DIV/0!</v>
      </c>
      <c r="AI41" s="97" t="e">
        <f t="shared" si="17"/>
        <v>#DIV/0!</v>
      </c>
      <c r="AJ41" s="542"/>
    </row>
    <row r="42" spans="1:36" ht="20.399999999999999">
      <c r="A42" s="528" t="s">
        <v>10</v>
      </c>
      <c r="B42" s="548" t="s">
        <v>34</v>
      </c>
      <c r="C42" s="86" t="s">
        <v>42</v>
      </c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93">
        <f>SUM(D42:AH42)</f>
        <v>0</v>
      </c>
      <c r="AJ42" s="541" t="e">
        <f>AI45</f>
        <v>#DIV/0!</v>
      </c>
    </row>
    <row r="43" spans="1:36" ht="20.399999999999999">
      <c r="A43" s="529"/>
      <c r="B43" s="546"/>
      <c r="C43" s="91" t="s">
        <v>89</v>
      </c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161">
        <f t="shared" ref="AI43:AI44" si="18">SUM(D43:AH43)</f>
        <v>0</v>
      </c>
      <c r="AJ43" s="541"/>
    </row>
    <row r="44" spans="1:36" ht="20.399999999999999">
      <c r="A44" s="529"/>
      <c r="B44" s="546"/>
      <c r="C44" s="94" t="s">
        <v>90</v>
      </c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87">
        <f t="shared" si="18"/>
        <v>0</v>
      </c>
      <c r="AJ44" s="541"/>
    </row>
    <row r="45" spans="1:36" ht="21" thickBot="1">
      <c r="A45" s="530"/>
      <c r="B45" s="547"/>
      <c r="C45" s="96" t="s">
        <v>91</v>
      </c>
      <c r="D45" s="97" t="e">
        <f>(D43+D44)/D42</f>
        <v>#DIV/0!</v>
      </c>
      <c r="E45" s="97" t="e">
        <f>(E43+E44)/E42</f>
        <v>#DIV/0!</v>
      </c>
      <c r="F45" s="97" t="e">
        <f t="shared" ref="F45:AI45" si="19">(F43+F44)/F42</f>
        <v>#DIV/0!</v>
      </c>
      <c r="G45" s="97" t="e">
        <f t="shared" si="19"/>
        <v>#DIV/0!</v>
      </c>
      <c r="H45" s="97" t="e">
        <f t="shared" si="19"/>
        <v>#DIV/0!</v>
      </c>
      <c r="I45" s="97" t="e">
        <f t="shared" si="19"/>
        <v>#DIV/0!</v>
      </c>
      <c r="J45" s="97" t="e">
        <f t="shared" si="19"/>
        <v>#DIV/0!</v>
      </c>
      <c r="K45" s="97" t="e">
        <f t="shared" si="19"/>
        <v>#DIV/0!</v>
      </c>
      <c r="L45" s="97" t="e">
        <f t="shared" si="19"/>
        <v>#DIV/0!</v>
      </c>
      <c r="M45" s="97" t="e">
        <f t="shared" si="19"/>
        <v>#DIV/0!</v>
      </c>
      <c r="N45" s="97" t="e">
        <f t="shared" si="19"/>
        <v>#DIV/0!</v>
      </c>
      <c r="O45" s="97" t="e">
        <f t="shared" si="19"/>
        <v>#DIV/0!</v>
      </c>
      <c r="P45" s="97" t="e">
        <f t="shared" si="19"/>
        <v>#DIV/0!</v>
      </c>
      <c r="Q45" s="97" t="e">
        <f t="shared" si="19"/>
        <v>#DIV/0!</v>
      </c>
      <c r="R45" s="97" t="e">
        <f t="shared" si="19"/>
        <v>#DIV/0!</v>
      </c>
      <c r="S45" s="97" t="e">
        <f t="shared" si="19"/>
        <v>#DIV/0!</v>
      </c>
      <c r="T45" s="97" t="e">
        <f t="shared" si="19"/>
        <v>#DIV/0!</v>
      </c>
      <c r="U45" s="97" t="e">
        <f t="shared" si="19"/>
        <v>#DIV/0!</v>
      </c>
      <c r="V45" s="97" t="e">
        <f t="shared" si="19"/>
        <v>#DIV/0!</v>
      </c>
      <c r="W45" s="97" t="e">
        <f t="shared" si="19"/>
        <v>#DIV/0!</v>
      </c>
      <c r="X45" s="97" t="e">
        <f t="shared" si="19"/>
        <v>#DIV/0!</v>
      </c>
      <c r="Y45" s="97" t="e">
        <f t="shared" si="19"/>
        <v>#DIV/0!</v>
      </c>
      <c r="Z45" s="97" t="e">
        <f t="shared" si="19"/>
        <v>#DIV/0!</v>
      </c>
      <c r="AA45" s="97" t="e">
        <f t="shared" si="19"/>
        <v>#DIV/0!</v>
      </c>
      <c r="AB45" s="97" t="e">
        <f t="shared" si="19"/>
        <v>#DIV/0!</v>
      </c>
      <c r="AC45" s="97" t="e">
        <f t="shared" si="19"/>
        <v>#DIV/0!</v>
      </c>
      <c r="AD45" s="97" t="e">
        <f t="shared" si="19"/>
        <v>#DIV/0!</v>
      </c>
      <c r="AE45" s="97" t="e">
        <f t="shared" si="19"/>
        <v>#DIV/0!</v>
      </c>
      <c r="AF45" s="97" t="e">
        <f t="shared" si="19"/>
        <v>#DIV/0!</v>
      </c>
      <c r="AG45" s="97" t="e">
        <f t="shared" si="19"/>
        <v>#DIV/0!</v>
      </c>
      <c r="AH45" s="97" t="e">
        <f t="shared" si="19"/>
        <v>#DIV/0!</v>
      </c>
      <c r="AI45" s="97" t="e">
        <f t="shared" si="19"/>
        <v>#DIV/0!</v>
      </c>
      <c r="AJ45" s="542"/>
    </row>
    <row r="46" spans="1:36" ht="20.399999999999999">
      <c r="A46" s="528" t="s">
        <v>11</v>
      </c>
      <c r="B46" s="548" t="s">
        <v>35</v>
      </c>
      <c r="C46" s="86" t="s">
        <v>42</v>
      </c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2"/>
      <c r="AF46" s="142"/>
      <c r="AG46" s="142"/>
      <c r="AH46" s="142"/>
      <c r="AI46" s="93">
        <f>SUM(D46:AH46)</f>
        <v>0</v>
      </c>
      <c r="AJ46" s="541" t="e">
        <f>AI49</f>
        <v>#DIV/0!</v>
      </c>
    </row>
    <row r="47" spans="1:36" ht="20.399999999999999">
      <c r="A47" s="529"/>
      <c r="B47" s="546"/>
      <c r="C47" s="91" t="s">
        <v>89</v>
      </c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161">
        <f t="shared" ref="AI47:AI48" si="20">SUM(D47:AH47)</f>
        <v>0</v>
      </c>
      <c r="AJ47" s="541"/>
    </row>
    <row r="48" spans="1:36" ht="20.399999999999999">
      <c r="A48" s="529"/>
      <c r="B48" s="546"/>
      <c r="C48" s="94" t="s">
        <v>90</v>
      </c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87">
        <f t="shared" si="20"/>
        <v>0</v>
      </c>
      <c r="AJ48" s="541"/>
    </row>
    <row r="49" spans="1:36" ht="21" thickBot="1">
      <c r="A49" s="530"/>
      <c r="B49" s="547"/>
      <c r="C49" s="96" t="s">
        <v>91</v>
      </c>
      <c r="D49" s="97" t="e">
        <f>(D47+D48)/D46</f>
        <v>#DIV/0!</v>
      </c>
      <c r="E49" s="97" t="e">
        <f>(E47+E48)/E46</f>
        <v>#DIV/0!</v>
      </c>
      <c r="F49" s="97" t="e">
        <f t="shared" ref="F49:AI49" si="21">(F47+F48)/F46</f>
        <v>#DIV/0!</v>
      </c>
      <c r="G49" s="97" t="e">
        <f t="shared" si="21"/>
        <v>#DIV/0!</v>
      </c>
      <c r="H49" s="97" t="e">
        <f t="shared" si="21"/>
        <v>#DIV/0!</v>
      </c>
      <c r="I49" s="97" t="e">
        <f t="shared" si="21"/>
        <v>#DIV/0!</v>
      </c>
      <c r="J49" s="97" t="e">
        <f t="shared" si="21"/>
        <v>#DIV/0!</v>
      </c>
      <c r="K49" s="97" t="e">
        <f t="shared" si="21"/>
        <v>#DIV/0!</v>
      </c>
      <c r="L49" s="97" t="e">
        <f t="shared" si="21"/>
        <v>#DIV/0!</v>
      </c>
      <c r="M49" s="97" t="e">
        <f t="shared" si="21"/>
        <v>#DIV/0!</v>
      </c>
      <c r="N49" s="97" t="e">
        <f t="shared" si="21"/>
        <v>#DIV/0!</v>
      </c>
      <c r="O49" s="97" t="e">
        <f t="shared" si="21"/>
        <v>#DIV/0!</v>
      </c>
      <c r="P49" s="97" t="e">
        <f t="shared" si="21"/>
        <v>#DIV/0!</v>
      </c>
      <c r="Q49" s="97" t="e">
        <f t="shared" si="21"/>
        <v>#DIV/0!</v>
      </c>
      <c r="R49" s="97" t="e">
        <f t="shared" si="21"/>
        <v>#DIV/0!</v>
      </c>
      <c r="S49" s="97" t="e">
        <f t="shared" si="21"/>
        <v>#DIV/0!</v>
      </c>
      <c r="T49" s="97" t="e">
        <f t="shared" si="21"/>
        <v>#DIV/0!</v>
      </c>
      <c r="U49" s="97" t="e">
        <f t="shared" si="21"/>
        <v>#DIV/0!</v>
      </c>
      <c r="V49" s="97" t="e">
        <f t="shared" si="21"/>
        <v>#DIV/0!</v>
      </c>
      <c r="W49" s="97" t="e">
        <f t="shared" si="21"/>
        <v>#DIV/0!</v>
      </c>
      <c r="X49" s="97" t="e">
        <f t="shared" si="21"/>
        <v>#DIV/0!</v>
      </c>
      <c r="Y49" s="97" t="e">
        <f t="shared" si="21"/>
        <v>#DIV/0!</v>
      </c>
      <c r="Z49" s="97" t="e">
        <f t="shared" si="21"/>
        <v>#DIV/0!</v>
      </c>
      <c r="AA49" s="97" t="e">
        <f t="shared" si="21"/>
        <v>#DIV/0!</v>
      </c>
      <c r="AB49" s="97" t="e">
        <f t="shared" si="21"/>
        <v>#DIV/0!</v>
      </c>
      <c r="AC49" s="97" t="e">
        <f t="shared" si="21"/>
        <v>#DIV/0!</v>
      </c>
      <c r="AD49" s="97" t="e">
        <f t="shared" si="21"/>
        <v>#DIV/0!</v>
      </c>
      <c r="AE49" s="97" t="e">
        <f t="shared" si="21"/>
        <v>#DIV/0!</v>
      </c>
      <c r="AF49" s="97" t="e">
        <f t="shared" si="21"/>
        <v>#DIV/0!</v>
      </c>
      <c r="AG49" s="97" t="e">
        <f t="shared" si="21"/>
        <v>#DIV/0!</v>
      </c>
      <c r="AH49" s="97" t="e">
        <f t="shared" si="21"/>
        <v>#DIV/0!</v>
      </c>
      <c r="AI49" s="97" t="e">
        <f t="shared" si="21"/>
        <v>#DIV/0!</v>
      </c>
      <c r="AJ49" s="542"/>
    </row>
    <row r="50" spans="1:36" ht="20.399999999999999">
      <c r="A50" s="528" t="s">
        <v>12</v>
      </c>
      <c r="B50" s="548" t="s">
        <v>60</v>
      </c>
      <c r="C50" s="86" t="s">
        <v>42</v>
      </c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93">
        <f>SUM(D50:AH50)</f>
        <v>0</v>
      </c>
      <c r="AJ50" s="541" t="e">
        <f>AI53</f>
        <v>#DIV/0!</v>
      </c>
    </row>
    <row r="51" spans="1:36" ht="20.399999999999999">
      <c r="A51" s="529"/>
      <c r="B51" s="546"/>
      <c r="C51" s="91" t="s">
        <v>89</v>
      </c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161">
        <f t="shared" ref="AI51:AI52" si="22">SUM(D51:AH51)</f>
        <v>0</v>
      </c>
      <c r="AJ51" s="541"/>
    </row>
    <row r="52" spans="1:36" ht="20.399999999999999">
      <c r="A52" s="529"/>
      <c r="B52" s="546"/>
      <c r="C52" s="94" t="s">
        <v>90</v>
      </c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87">
        <f t="shared" si="22"/>
        <v>0</v>
      </c>
      <c r="AJ52" s="541"/>
    </row>
    <row r="53" spans="1:36" ht="21" thickBot="1">
      <c r="A53" s="530"/>
      <c r="B53" s="547"/>
      <c r="C53" s="96" t="s">
        <v>91</v>
      </c>
      <c r="D53" s="97" t="e">
        <f>(D51+D52)/D50</f>
        <v>#DIV/0!</v>
      </c>
      <c r="E53" s="97" t="e">
        <f>(E51+E52)/E50</f>
        <v>#DIV/0!</v>
      </c>
      <c r="F53" s="97" t="e">
        <f t="shared" ref="F53:AI53" si="23">(F51+F52)/F50</f>
        <v>#DIV/0!</v>
      </c>
      <c r="G53" s="97" t="e">
        <f t="shared" si="23"/>
        <v>#DIV/0!</v>
      </c>
      <c r="H53" s="97" t="e">
        <f t="shared" si="23"/>
        <v>#DIV/0!</v>
      </c>
      <c r="I53" s="97" t="e">
        <f t="shared" si="23"/>
        <v>#DIV/0!</v>
      </c>
      <c r="J53" s="97" t="e">
        <f t="shared" si="23"/>
        <v>#DIV/0!</v>
      </c>
      <c r="K53" s="97" t="e">
        <f t="shared" si="23"/>
        <v>#DIV/0!</v>
      </c>
      <c r="L53" s="97" t="e">
        <f t="shared" si="23"/>
        <v>#DIV/0!</v>
      </c>
      <c r="M53" s="97" t="e">
        <f t="shared" si="23"/>
        <v>#DIV/0!</v>
      </c>
      <c r="N53" s="97" t="e">
        <f t="shared" si="23"/>
        <v>#DIV/0!</v>
      </c>
      <c r="O53" s="97" t="e">
        <f t="shared" si="23"/>
        <v>#DIV/0!</v>
      </c>
      <c r="P53" s="97" t="e">
        <f t="shared" si="23"/>
        <v>#DIV/0!</v>
      </c>
      <c r="Q53" s="97" t="e">
        <f t="shared" si="23"/>
        <v>#DIV/0!</v>
      </c>
      <c r="R53" s="97" t="e">
        <f t="shared" si="23"/>
        <v>#DIV/0!</v>
      </c>
      <c r="S53" s="97" t="e">
        <f t="shared" si="23"/>
        <v>#DIV/0!</v>
      </c>
      <c r="T53" s="97" t="e">
        <f t="shared" si="23"/>
        <v>#DIV/0!</v>
      </c>
      <c r="U53" s="97" t="e">
        <f t="shared" si="23"/>
        <v>#DIV/0!</v>
      </c>
      <c r="V53" s="97" t="e">
        <f t="shared" si="23"/>
        <v>#DIV/0!</v>
      </c>
      <c r="W53" s="97" t="e">
        <f t="shared" si="23"/>
        <v>#DIV/0!</v>
      </c>
      <c r="X53" s="97" t="e">
        <f t="shared" si="23"/>
        <v>#DIV/0!</v>
      </c>
      <c r="Y53" s="97" t="e">
        <f t="shared" si="23"/>
        <v>#DIV/0!</v>
      </c>
      <c r="Z53" s="97" t="e">
        <f t="shared" si="23"/>
        <v>#DIV/0!</v>
      </c>
      <c r="AA53" s="97" t="e">
        <f t="shared" si="23"/>
        <v>#DIV/0!</v>
      </c>
      <c r="AB53" s="97" t="e">
        <f t="shared" si="23"/>
        <v>#DIV/0!</v>
      </c>
      <c r="AC53" s="97" t="e">
        <f t="shared" si="23"/>
        <v>#DIV/0!</v>
      </c>
      <c r="AD53" s="97" t="e">
        <f t="shared" si="23"/>
        <v>#DIV/0!</v>
      </c>
      <c r="AE53" s="97" t="e">
        <f t="shared" si="23"/>
        <v>#DIV/0!</v>
      </c>
      <c r="AF53" s="97" t="e">
        <f t="shared" si="23"/>
        <v>#DIV/0!</v>
      </c>
      <c r="AG53" s="97" t="e">
        <f t="shared" si="23"/>
        <v>#DIV/0!</v>
      </c>
      <c r="AH53" s="97" t="e">
        <f t="shared" si="23"/>
        <v>#DIV/0!</v>
      </c>
      <c r="AI53" s="97" t="e">
        <f t="shared" si="23"/>
        <v>#DIV/0!</v>
      </c>
      <c r="AJ53" s="542"/>
    </row>
    <row r="54" spans="1:36" ht="20.399999999999999">
      <c r="A54" s="528" t="s">
        <v>13</v>
      </c>
      <c r="B54" s="548" t="s">
        <v>61</v>
      </c>
      <c r="C54" s="86" t="s">
        <v>42</v>
      </c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93">
        <f>SUM(D54:AH54)</f>
        <v>0</v>
      </c>
      <c r="AJ54" s="541" t="e">
        <f>AI57</f>
        <v>#DIV/0!</v>
      </c>
    </row>
    <row r="55" spans="1:36" ht="20.399999999999999">
      <c r="A55" s="529"/>
      <c r="B55" s="546"/>
      <c r="C55" s="91" t="s">
        <v>89</v>
      </c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161">
        <f t="shared" ref="AI55:AI56" si="24">SUM(D55:AH55)</f>
        <v>0</v>
      </c>
      <c r="AJ55" s="541"/>
    </row>
    <row r="56" spans="1:36" ht="20.399999999999999">
      <c r="A56" s="529"/>
      <c r="B56" s="546"/>
      <c r="C56" s="94" t="s">
        <v>90</v>
      </c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87">
        <f t="shared" si="24"/>
        <v>0</v>
      </c>
      <c r="AJ56" s="541"/>
    </row>
    <row r="57" spans="1:36" ht="21" thickBot="1">
      <c r="A57" s="530"/>
      <c r="B57" s="547"/>
      <c r="C57" s="96" t="s">
        <v>91</v>
      </c>
      <c r="D57" s="97" t="e">
        <f>(D55+D56)/D54</f>
        <v>#DIV/0!</v>
      </c>
      <c r="E57" s="97" t="e">
        <f>(E55+E56)/E54</f>
        <v>#DIV/0!</v>
      </c>
      <c r="F57" s="97" t="e">
        <f t="shared" ref="F57:AI57" si="25">(F55+F56)/F54</f>
        <v>#DIV/0!</v>
      </c>
      <c r="G57" s="97" t="e">
        <f t="shared" si="25"/>
        <v>#DIV/0!</v>
      </c>
      <c r="H57" s="97" t="e">
        <f t="shared" si="25"/>
        <v>#DIV/0!</v>
      </c>
      <c r="I57" s="97" t="e">
        <f t="shared" si="25"/>
        <v>#DIV/0!</v>
      </c>
      <c r="J57" s="97" t="e">
        <f t="shared" si="25"/>
        <v>#DIV/0!</v>
      </c>
      <c r="K57" s="97" t="e">
        <f t="shared" si="25"/>
        <v>#DIV/0!</v>
      </c>
      <c r="L57" s="97" t="e">
        <f t="shared" si="25"/>
        <v>#DIV/0!</v>
      </c>
      <c r="M57" s="97" t="e">
        <f t="shared" si="25"/>
        <v>#DIV/0!</v>
      </c>
      <c r="N57" s="97" t="e">
        <f t="shared" si="25"/>
        <v>#DIV/0!</v>
      </c>
      <c r="O57" s="97" t="e">
        <f t="shared" si="25"/>
        <v>#DIV/0!</v>
      </c>
      <c r="P57" s="97" t="e">
        <f t="shared" si="25"/>
        <v>#DIV/0!</v>
      </c>
      <c r="Q57" s="97" t="e">
        <f t="shared" si="25"/>
        <v>#DIV/0!</v>
      </c>
      <c r="R57" s="97" t="e">
        <f t="shared" si="25"/>
        <v>#DIV/0!</v>
      </c>
      <c r="S57" s="97" t="e">
        <f t="shared" si="25"/>
        <v>#DIV/0!</v>
      </c>
      <c r="T57" s="97" t="e">
        <f t="shared" si="25"/>
        <v>#DIV/0!</v>
      </c>
      <c r="U57" s="97" t="e">
        <f t="shared" si="25"/>
        <v>#DIV/0!</v>
      </c>
      <c r="V57" s="97" t="e">
        <f t="shared" si="25"/>
        <v>#DIV/0!</v>
      </c>
      <c r="W57" s="97" t="e">
        <f t="shared" si="25"/>
        <v>#DIV/0!</v>
      </c>
      <c r="X57" s="97" t="e">
        <f t="shared" si="25"/>
        <v>#DIV/0!</v>
      </c>
      <c r="Y57" s="97" t="e">
        <f t="shared" si="25"/>
        <v>#DIV/0!</v>
      </c>
      <c r="Z57" s="97" t="e">
        <f t="shared" si="25"/>
        <v>#DIV/0!</v>
      </c>
      <c r="AA57" s="97" t="e">
        <f t="shared" si="25"/>
        <v>#DIV/0!</v>
      </c>
      <c r="AB57" s="97" t="e">
        <f t="shared" si="25"/>
        <v>#DIV/0!</v>
      </c>
      <c r="AC57" s="97" t="e">
        <f t="shared" si="25"/>
        <v>#DIV/0!</v>
      </c>
      <c r="AD57" s="97" t="e">
        <f t="shared" si="25"/>
        <v>#DIV/0!</v>
      </c>
      <c r="AE57" s="97" t="e">
        <f t="shared" si="25"/>
        <v>#DIV/0!</v>
      </c>
      <c r="AF57" s="97" t="e">
        <f t="shared" si="25"/>
        <v>#DIV/0!</v>
      </c>
      <c r="AG57" s="97" t="e">
        <f t="shared" si="25"/>
        <v>#DIV/0!</v>
      </c>
      <c r="AH57" s="97" t="e">
        <f t="shared" si="25"/>
        <v>#DIV/0!</v>
      </c>
      <c r="AI57" s="97" t="e">
        <f t="shared" si="25"/>
        <v>#DIV/0!</v>
      </c>
      <c r="AJ57" s="542"/>
    </row>
    <row r="58" spans="1:36" ht="20.399999999999999">
      <c r="A58" s="528" t="s">
        <v>14</v>
      </c>
      <c r="B58" s="548" t="s">
        <v>62</v>
      </c>
      <c r="C58" s="86" t="s">
        <v>42</v>
      </c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93">
        <f>SUM(D58:AH58)</f>
        <v>0</v>
      </c>
      <c r="AJ58" s="541" t="e">
        <f>AI61</f>
        <v>#DIV/0!</v>
      </c>
    </row>
    <row r="59" spans="1:36" ht="20.399999999999999">
      <c r="A59" s="529"/>
      <c r="B59" s="546"/>
      <c r="C59" s="91" t="s">
        <v>89</v>
      </c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161">
        <f t="shared" ref="AI59:AI60" si="26">SUM(D59:AH59)</f>
        <v>0</v>
      </c>
      <c r="AJ59" s="541"/>
    </row>
    <row r="60" spans="1:36" ht="20.399999999999999">
      <c r="A60" s="529"/>
      <c r="B60" s="546"/>
      <c r="C60" s="94" t="s">
        <v>90</v>
      </c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87">
        <f t="shared" si="26"/>
        <v>0</v>
      </c>
      <c r="AJ60" s="541"/>
    </row>
    <row r="61" spans="1:36" ht="21" thickBot="1">
      <c r="A61" s="530"/>
      <c r="B61" s="547"/>
      <c r="C61" s="96" t="s">
        <v>91</v>
      </c>
      <c r="D61" s="97" t="e">
        <f>(D59+D60)/D58</f>
        <v>#DIV/0!</v>
      </c>
      <c r="E61" s="97" t="e">
        <f>(E59+E60)/E58</f>
        <v>#DIV/0!</v>
      </c>
      <c r="F61" s="97" t="e">
        <f t="shared" ref="F61:AI61" si="27">(F59+F60)/F58</f>
        <v>#DIV/0!</v>
      </c>
      <c r="G61" s="97" t="e">
        <f t="shared" si="27"/>
        <v>#DIV/0!</v>
      </c>
      <c r="H61" s="97" t="e">
        <f t="shared" si="27"/>
        <v>#DIV/0!</v>
      </c>
      <c r="I61" s="97" t="e">
        <f t="shared" si="27"/>
        <v>#DIV/0!</v>
      </c>
      <c r="J61" s="97" t="e">
        <f t="shared" si="27"/>
        <v>#DIV/0!</v>
      </c>
      <c r="K61" s="97" t="e">
        <f t="shared" si="27"/>
        <v>#DIV/0!</v>
      </c>
      <c r="L61" s="97" t="e">
        <f t="shared" si="27"/>
        <v>#DIV/0!</v>
      </c>
      <c r="M61" s="97" t="e">
        <f t="shared" si="27"/>
        <v>#DIV/0!</v>
      </c>
      <c r="N61" s="97" t="e">
        <f t="shared" si="27"/>
        <v>#DIV/0!</v>
      </c>
      <c r="O61" s="97" t="e">
        <f t="shared" si="27"/>
        <v>#DIV/0!</v>
      </c>
      <c r="P61" s="97" t="e">
        <f t="shared" si="27"/>
        <v>#DIV/0!</v>
      </c>
      <c r="Q61" s="97" t="e">
        <f t="shared" si="27"/>
        <v>#DIV/0!</v>
      </c>
      <c r="R61" s="97" t="e">
        <f t="shared" si="27"/>
        <v>#DIV/0!</v>
      </c>
      <c r="S61" s="97" t="e">
        <f t="shared" si="27"/>
        <v>#DIV/0!</v>
      </c>
      <c r="T61" s="97" t="e">
        <f t="shared" si="27"/>
        <v>#DIV/0!</v>
      </c>
      <c r="U61" s="97" t="e">
        <f t="shared" si="27"/>
        <v>#DIV/0!</v>
      </c>
      <c r="V61" s="97" t="e">
        <f t="shared" si="27"/>
        <v>#DIV/0!</v>
      </c>
      <c r="W61" s="97" t="e">
        <f t="shared" si="27"/>
        <v>#DIV/0!</v>
      </c>
      <c r="X61" s="97" t="e">
        <f t="shared" si="27"/>
        <v>#DIV/0!</v>
      </c>
      <c r="Y61" s="97" t="e">
        <f t="shared" si="27"/>
        <v>#DIV/0!</v>
      </c>
      <c r="Z61" s="97" t="e">
        <f t="shared" si="27"/>
        <v>#DIV/0!</v>
      </c>
      <c r="AA61" s="97" t="e">
        <f t="shared" si="27"/>
        <v>#DIV/0!</v>
      </c>
      <c r="AB61" s="97" t="e">
        <f t="shared" si="27"/>
        <v>#DIV/0!</v>
      </c>
      <c r="AC61" s="97" t="e">
        <f t="shared" si="27"/>
        <v>#DIV/0!</v>
      </c>
      <c r="AD61" s="97" t="e">
        <f t="shared" si="27"/>
        <v>#DIV/0!</v>
      </c>
      <c r="AE61" s="97" t="e">
        <f t="shared" si="27"/>
        <v>#DIV/0!</v>
      </c>
      <c r="AF61" s="97" t="e">
        <f t="shared" si="27"/>
        <v>#DIV/0!</v>
      </c>
      <c r="AG61" s="97" t="e">
        <f t="shared" si="27"/>
        <v>#DIV/0!</v>
      </c>
      <c r="AH61" s="97" t="e">
        <f t="shared" si="27"/>
        <v>#DIV/0!</v>
      </c>
      <c r="AI61" s="97" t="e">
        <f t="shared" si="27"/>
        <v>#DIV/0!</v>
      </c>
      <c r="AJ61" s="542"/>
    </row>
    <row r="62" spans="1:36" ht="20.399999999999999">
      <c r="A62" s="528" t="s">
        <v>15</v>
      </c>
      <c r="B62" s="548" t="s">
        <v>63</v>
      </c>
      <c r="C62" s="99" t="s">
        <v>42</v>
      </c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93">
        <f>SUM(D62:AH62)</f>
        <v>0</v>
      </c>
      <c r="AJ62" s="541" t="e">
        <f>AI65</f>
        <v>#DIV/0!</v>
      </c>
    </row>
    <row r="63" spans="1:36" ht="20.399999999999999">
      <c r="A63" s="529"/>
      <c r="B63" s="546"/>
      <c r="C63" s="100" t="s">
        <v>89</v>
      </c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161">
        <f t="shared" ref="AI63:AI64" si="28">SUM(D63:AH63)</f>
        <v>0</v>
      </c>
      <c r="AJ63" s="541"/>
    </row>
    <row r="64" spans="1:36" ht="20.399999999999999">
      <c r="A64" s="529"/>
      <c r="B64" s="546"/>
      <c r="C64" s="94" t="s">
        <v>90</v>
      </c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87">
        <f t="shared" si="28"/>
        <v>0</v>
      </c>
      <c r="AJ64" s="541"/>
    </row>
    <row r="65" spans="1:36" ht="21" thickBot="1">
      <c r="A65" s="530"/>
      <c r="B65" s="547"/>
      <c r="C65" s="154" t="s">
        <v>91</v>
      </c>
      <c r="D65" s="97" t="e">
        <f>(D63+D64)/D62</f>
        <v>#DIV/0!</v>
      </c>
      <c r="E65" s="97" t="e">
        <f>(E63+E64)/E62</f>
        <v>#DIV/0!</v>
      </c>
      <c r="F65" s="97" t="e">
        <f t="shared" ref="F65:AI65" si="29">(F63+F64)/F62</f>
        <v>#DIV/0!</v>
      </c>
      <c r="G65" s="97" t="e">
        <f t="shared" si="29"/>
        <v>#DIV/0!</v>
      </c>
      <c r="H65" s="97" t="e">
        <f t="shared" si="29"/>
        <v>#DIV/0!</v>
      </c>
      <c r="I65" s="97" t="e">
        <f t="shared" si="29"/>
        <v>#DIV/0!</v>
      </c>
      <c r="J65" s="97" t="e">
        <f t="shared" si="29"/>
        <v>#DIV/0!</v>
      </c>
      <c r="K65" s="97" t="e">
        <f t="shared" si="29"/>
        <v>#DIV/0!</v>
      </c>
      <c r="L65" s="97" t="e">
        <f t="shared" si="29"/>
        <v>#DIV/0!</v>
      </c>
      <c r="M65" s="97" t="e">
        <f t="shared" si="29"/>
        <v>#DIV/0!</v>
      </c>
      <c r="N65" s="97" t="e">
        <f t="shared" si="29"/>
        <v>#DIV/0!</v>
      </c>
      <c r="O65" s="97" t="e">
        <f t="shared" si="29"/>
        <v>#DIV/0!</v>
      </c>
      <c r="P65" s="97" t="e">
        <f t="shared" si="29"/>
        <v>#DIV/0!</v>
      </c>
      <c r="Q65" s="97" t="e">
        <f t="shared" si="29"/>
        <v>#DIV/0!</v>
      </c>
      <c r="R65" s="97" t="e">
        <f t="shared" si="29"/>
        <v>#DIV/0!</v>
      </c>
      <c r="S65" s="97" t="e">
        <f t="shared" si="29"/>
        <v>#DIV/0!</v>
      </c>
      <c r="T65" s="97" t="e">
        <f t="shared" si="29"/>
        <v>#DIV/0!</v>
      </c>
      <c r="U65" s="97" t="e">
        <f t="shared" si="29"/>
        <v>#DIV/0!</v>
      </c>
      <c r="V65" s="97" t="e">
        <f t="shared" si="29"/>
        <v>#DIV/0!</v>
      </c>
      <c r="W65" s="97" t="e">
        <f t="shared" si="29"/>
        <v>#DIV/0!</v>
      </c>
      <c r="X65" s="97" t="e">
        <f t="shared" si="29"/>
        <v>#DIV/0!</v>
      </c>
      <c r="Y65" s="97" t="e">
        <f t="shared" si="29"/>
        <v>#DIV/0!</v>
      </c>
      <c r="Z65" s="97" t="e">
        <f t="shared" si="29"/>
        <v>#DIV/0!</v>
      </c>
      <c r="AA65" s="97" t="e">
        <f t="shared" si="29"/>
        <v>#DIV/0!</v>
      </c>
      <c r="AB65" s="97" t="e">
        <f t="shared" si="29"/>
        <v>#DIV/0!</v>
      </c>
      <c r="AC65" s="97" t="e">
        <f t="shared" si="29"/>
        <v>#DIV/0!</v>
      </c>
      <c r="AD65" s="97" t="e">
        <f t="shared" si="29"/>
        <v>#DIV/0!</v>
      </c>
      <c r="AE65" s="97" t="e">
        <f t="shared" si="29"/>
        <v>#DIV/0!</v>
      </c>
      <c r="AF65" s="97" t="e">
        <f t="shared" si="29"/>
        <v>#DIV/0!</v>
      </c>
      <c r="AG65" s="97" t="e">
        <f t="shared" si="29"/>
        <v>#DIV/0!</v>
      </c>
      <c r="AH65" s="97" t="e">
        <f t="shared" si="29"/>
        <v>#DIV/0!</v>
      </c>
      <c r="AI65" s="97" t="e">
        <f t="shared" si="29"/>
        <v>#DIV/0!</v>
      </c>
      <c r="AJ65" s="542"/>
    </row>
    <row r="66" spans="1:36" ht="20.399999999999999">
      <c r="A66" s="517" t="s">
        <v>16</v>
      </c>
      <c r="B66" s="552" t="s">
        <v>36</v>
      </c>
      <c r="C66" s="143" t="s">
        <v>42</v>
      </c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5">
        <f>SUM(D66:AH66)</f>
        <v>0</v>
      </c>
      <c r="AJ66" s="539" t="e">
        <f>AI69</f>
        <v>#DIV/0!</v>
      </c>
    </row>
    <row r="67" spans="1:36" ht="20.399999999999999">
      <c r="A67" s="518"/>
      <c r="B67" s="553"/>
      <c r="C67" s="146" t="s">
        <v>89</v>
      </c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62">
        <f t="shared" ref="AI67:AI68" si="30">SUM(D67:AH67)</f>
        <v>0</v>
      </c>
      <c r="AJ67" s="539"/>
    </row>
    <row r="68" spans="1:36" ht="20.399999999999999">
      <c r="A68" s="518"/>
      <c r="B68" s="553"/>
      <c r="C68" s="148" t="s">
        <v>90</v>
      </c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4">
        <f t="shared" si="30"/>
        <v>0</v>
      </c>
      <c r="AJ68" s="539"/>
    </row>
    <row r="69" spans="1:36" ht="21" thickBot="1">
      <c r="A69" s="519"/>
      <c r="B69" s="554"/>
      <c r="C69" s="149" t="s">
        <v>91</v>
      </c>
      <c r="D69" s="150" t="e">
        <f>(D67+D68)/D66</f>
        <v>#DIV/0!</v>
      </c>
      <c r="E69" s="150" t="e">
        <f>(E67+E68)/E66</f>
        <v>#DIV/0!</v>
      </c>
      <c r="F69" s="150" t="e">
        <f t="shared" ref="F69:AI69" si="31">(F67+F68)/F66</f>
        <v>#DIV/0!</v>
      </c>
      <c r="G69" s="150" t="e">
        <f t="shared" si="31"/>
        <v>#DIV/0!</v>
      </c>
      <c r="H69" s="150" t="e">
        <f t="shared" si="31"/>
        <v>#DIV/0!</v>
      </c>
      <c r="I69" s="150" t="e">
        <f t="shared" si="31"/>
        <v>#DIV/0!</v>
      </c>
      <c r="J69" s="150" t="e">
        <f t="shared" si="31"/>
        <v>#DIV/0!</v>
      </c>
      <c r="K69" s="150" t="e">
        <f t="shared" si="31"/>
        <v>#DIV/0!</v>
      </c>
      <c r="L69" s="150" t="e">
        <f t="shared" si="31"/>
        <v>#DIV/0!</v>
      </c>
      <c r="M69" s="150" t="e">
        <f t="shared" si="31"/>
        <v>#DIV/0!</v>
      </c>
      <c r="N69" s="150" t="e">
        <f t="shared" si="31"/>
        <v>#DIV/0!</v>
      </c>
      <c r="O69" s="150" t="e">
        <f t="shared" si="31"/>
        <v>#DIV/0!</v>
      </c>
      <c r="P69" s="150" t="e">
        <f t="shared" si="31"/>
        <v>#DIV/0!</v>
      </c>
      <c r="Q69" s="150" t="e">
        <f t="shared" si="31"/>
        <v>#DIV/0!</v>
      </c>
      <c r="R69" s="150" t="e">
        <f t="shared" si="31"/>
        <v>#DIV/0!</v>
      </c>
      <c r="S69" s="150" t="e">
        <f t="shared" si="31"/>
        <v>#DIV/0!</v>
      </c>
      <c r="T69" s="150" t="e">
        <f t="shared" si="31"/>
        <v>#DIV/0!</v>
      </c>
      <c r="U69" s="150" t="e">
        <f t="shared" si="31"/>
        <v>#DIV/0!</v>
      </c>
      <c r="V69" s="150" t="e">
        <f t="shared" si="31"/>
        <v>#DIV/0!</v>
      </c>
      <c r="W69" s="150" t="e">
        <f t="shared" si="31"/>
        <v>#DIV/0!</v>
      </c>
      <c r="X69" s="150" t="e">
        <f t="shared" si="31"/>
        <v>#DIV/0!</v>
      </c>
      <c r="Y69" s="150" t="e">
        <f t="shared" si="31"/>
        <v>#DIV/0!</v>
      </c>
      <c r="Z69" s="150" t="e">
        <f t="shared" si="31"/>
        <v>#DIV/0!</v>
      </c>
      <c r="AA69" s="150" t="e">
        <f t="shared" si="31"/>
        <v>#DIV/0!</v>
      </c>
      <c r="AB69" s="150" t="e">
        <f t="shared" si="31"/>
        <v>#DIV/0!</v>
      </c>
      <c r="AC69" s="150" t="e">
        <f t="shared" si="31"/>
        <v>#DIV/0!</v>
      </c>
      <c r="AD69" s="150" t="e">
        <f t="shared" si="31"/>
        <v>#DIV/0!</v>
      </c>
      <c r="AE69" s="150" t="e">
        <f t="shared" si="31"/>
        <v>#DIV/0!</v>
      </c>
      <c r="AF69" s="150" t="e">
        <f t="shared" si="31"/>
        <v>#DIV/0!</v>
      </c>
      <c r="AG69" s="150" t="e">
        <f t="shared" si="31"/>
        <v>#DIV/0!</v>
      </c>
      <c r="AH69" s="150" t="e">
        <f t="shared" si="31"/>
        <v>#DIV/0!</v>
      </c>
      <c r="AI69" s="150" t="e">
        <f t="shared" si="31"/>
        <v>#DIV/0!</v>
      </c>
      <c r="AJ69" s="540"/>
    </row>
    <row r="70" spans="1:36" ht="20.399999999999999">
      <c r="A70" s="528" t="s">
        <v>17</v>
      </c>
      <c r="B70" s="549" t="s">
        <v>37</v>
      </c>
      <c r="C70" s="157" t="s">
        <v>42</v>
      </c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93">
        <f>SUM(D70:AH70)</f>
        <v>0</v>
      </c>
      <c r="AJ70" s="541" t="e">
        <f>AI73</f>
        <v>#DIV/0!</v>
      </c>
    </row>
    <row r="71" spans="1:36" ht="20.399999999999999">
      <c r="A71" s="529"/>
      <c r="B71" s="550"/>
      <c r="C71" s="159" t="s">
        <v>89</v>
      </c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161">
        <f t="shared" ref="AI71:AI72" si="32">SUM(D71:AH71)</f>
        <v>0</v>
      </c>
      <c r="AJ71" s="541"/>
    </row>
    <row r="72" spans="1:36" ht="20.399999999999999">
      <c r="A72" s="529"/>
      <c r="B72" s="550"/>
      <c r="C72" s="160" t="s">
        <v>90</v>
      </c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87">
        <f t="shared" si="32"/>
        <v>0</v>
      </c>
      <c r="AJ72" s="541"/>
    </row>
    <row r="73" spans="1:36" ht="21" thickBot="1">
      <c r="A73" s="530"/>
      <c r="B73" s="551"/>
      <c r="C73" s="154" t="s">
        <v>91</v>
      </c>
      <c r="D73" s="97" t="e">
        <f>(D71+D72)/D70</f>
        <v>#DIV/0!</v>
      </c>
      <c r="E73" s="97" t="e">
        <f>(E71+E72)/E70</f>
        <v>#DIV/0!</v>
      </c>
      <c r="F73" s="97" t="e">
        <f t="shared" ref="F73:AI73" si="33">(F71+F72)/F70</f>
        <v>#DIV/0!</v>
      </c>
      <c r="G73" s="97" t="e">
        <f t="shared" si="33"/>
        <v>#DIV/0!</v>
      </c>
      <c r="H73" s="97" t="e">
        <f t="shared" si="33"/>
        <v>#DIV/0!</v>
      </c>
      <c r="I73" s="97" t="e">
        <f t="shared" si="33"/>
        <v>#DIV/0!</v>
      </c>
      <c r="J73" s="97" t="e">
        <f t="shared" si="33"/>
        <v>#DIV/0!</v>
      </c>
      <c r="K73" s="97" t="e">
        <f t="shared" si="33"/>
        <v>#DIV/0!</v>
      </c>
      <c r="L73" s="97" t="e">
        <f t="shared" si="33"/>
        <v>#DIV/0!</v>
      </c>
      <c r="M73" s="97" t="e">
        <f t="shared" si="33"/>
        <v>#DIV/0!</v>
      </c>
      <c r="N73" s="97" t="e">
        <f t="shared" si="33"/>
        <v>#DIV/0!</v>
      </c>
      <c r="O73" s="97" t="e">
        <f t="shared" si="33"/>
        <v>#DIV/0!</v>
      </c>
      <c r="P73" s="97" t="e">
        <f t="shared" si="33"/>
        <v>#DIV/0!</v>
      </c>
      <c r="Q73" s="97" t="e">
        <f t="shared" si="33"/>
        <v>#DIV/0!</v>
      </c>
      <c r="R73" s="97" t="e">
        <f t="shared" si="33"/>
        <v>#DIV/0!</v>
      </c>
      <c r="S73" s="97" t="e">
        <f t="shared" si="33"/>
        <v>#DIV/0!</v>
      </c>
      <c r="T73" s="97" t="e">
        <f t="shared" si="33"/>
        <v>#DIV/0!</v>
      </c>
      <c r="U73" s="97" t="e">
        <f t="shared" si="33"/>
        <v>#DIV/0!</v>
      </c>
      <c r="V73" s="97" t="e">
        <f t="shared" si="33"/>
        <v>#DIV/0!</v>
      </c>
      <c r="W73" s="97" t="e">
        <f t="shared" si="33"/>
        <v>#DIV/0!</v>
      </c>
      <c r="X73" s="97" t="e">
        <f t="shared" si="33"/>
        <v>#DIV/0!</v>
      </c>
      <c r="Y73" s="97" t="e">
        <f t="shared" si="33"/>
        <v>#DIV/0!</v>
      </c>
      <c r="Z73" s="97" t="e">
        <f t="shared" si="33"/>
        <v>#DIV/0!</v>
      </c>
      <c r="AA73" s="97" t="e">
        <f t="shared" si="33"/>
        <v>#DIV/0!</v>
      </c>
      <c r="AB73" s="97" t="e">
        <f t="shared" si="33"/>
        <v>#DIV/0!</v>
      </c>
      <c r="AC73" s="97" t="e">
        <f t="shared" si="33"/>
        <v>#DIV/0!</v>
      </c>
      <c r="AD73" s="97" t="e">
        <f t="shared" si="33"/>
        <v>#DIV/0!</v>
      </c>
      <c r="AE73" s="97" t="e">
        <f t="shared" si="33"/>
        <v>#DIV/0!</v>
      </c>
      <c r="AF73" s="97" t="e">
        <f t="shared" si="33"/>
        <v>#DIV/0!</v>
      </c>
      <c r="AG73" s="97" t="e">
        <f t="shared" si="33"/>
        <v>#DIV/0!</v>
      </c>
      <c r="AH73" s="97" t="e">
        <f t="shared" si="33"/>
        <v>#DIV/0!</v>
      </c>
      <c r="AI73" s="97" t="e">
        <f t="shared" si="33"/>
        <v>#DIV/0!</v>
      </c>
      <c r="AJ73" s="542"/>
    </row>
    <row r="74" spans="1:36" ht="20.399999999999999">
      <c r="A74" s="528" t="s">
        <v>18</v>
      </c>
      <c r="B74" s="548" t="s">
        <v>48</v>
      </c>
      <c r="C74" s="101" t="s">
        <v>42</v>
      </c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93">
        <f>SUM(D74:AH74)</f>
        <v>0</v>
      </c>
      <c r="AJ74" s="541" t="e">
        <f>AI77</f>
        <v>#DIV/0!</v>
      </c>
    </row>
    <row r="75" spans="1:36" ht="20.399999999999999">
      <c r="A75" s="529"/>
      <c r="B75" s="546"/>
      <c r="C75" s="91" t="s">
        <v>89</v>
      </c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161">
        <f t="shared" ref="AI75:AI76" si="34">SUM(D75:AH75)</f>
        <v>0</v>
      </c>
      <c r="AJ75" s="541"/>
    </row>
    <row r="76" spans="1:36" ht="20.399999999999999">
      <c r="A76" s="529"/>
      <c r="B76" s="546"/>
      <c r="C76" s="94" t="s">
        <v>90</v>
      </c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87">
        <f t="shared" si="34"/>
        <v>0</v>
      </c>
      <c r="AJ76" s="541"/>
    </row>
    <row r="77" spans="1:36" ht="21" thickBot="1">
      <c r="A77" s="530"/>
      <c r="B77" s="547"/>
      <c r="C77" s="96" t="s">
        <v>91</v>
      </c>
      <c r="D77" s="97" t="e">
        <f>(D75+D76)/D74</f>
        <v>#DIV/0!</v>
      </c>
      <c r="E77" s="97" t="e">
        <f>(E75+E76)/E74</f>
        <v>#DIV/0!</v>
      </c>
      <c r="F77" s="97" t="e">
        <f t="shared" ref="F77:AI77" si="35">(F75+F76)/F74</f>
        <v>#DIV/0!</v>
      </c>
      <c r="G77" s="97" t="e">
        <f t="shared" si="35"/>
        <v>#DIV/0!</v>
      </c>
      <c r="H77" s="97" t="e">
        <f t="shared" si="35"/>
        <v>#DIV/0!</v>
      </c>
      <c r="I77" s="97" t="e">
        <f t="shared" si="35"/>
        <v>#DIV/0!</v>
      </c>
      <c r="J77" s="97" t="e">
        <f t="shared" si="35"/>
        <v>#DIV/0!</v>
      </c>
      <c r="K77" s="97" t="e">
        <f t="shared" si="35"/>
        <v>#DIV/0!</v>
      </c>
      <c r="L77" s="97" t="e">
        <f t="shared" si="35"/>
        <v>#DIV/0!</v>
      </c>
      <c r="M77" s="97" t="e">
        <f t="shared" si="35"/>
        <v>#DIV/0!</v>
      </c>
      <c r="N77" s="97" t="e">
        <f t="shared" si="35"/>
        <v>#DIV/0!</v>
      </c>
      <c r="O77" s="97" t="e">
        <f t="shared" si="35"/>
        <v>#DIV/0!</v>
      </c>
      <c r="P77" s="97" t="e">
        <f t="shared" si="35"/>
        <v>#DIV/0!</v>
      </c>
      <c r="Q77" s="97" t="e">
        <f t="shared" si="35"/>
        <v>#DIV/0!</v>
      </c>
      <c r="R77" s="97" t="e">
        <f t="shared" si="35"/>
        <v>#DIV/0!</v>
      </c>
      <c r="S77" s="97" t="e">
        <f t="shared" si="35"/>
        <v>#DIV/0!</v>
      </c>
      <c r="T77" s="97" t="e">
        <f t="shared" si="35"/>
        <v>#DIV/0!</v>
      </c>
      <c r="U77" s="97" t="e">
        <f t="shared" si="35"/>
        <v>#DIV/0!</v>
      </c>
      <c r="V77" s="97" t="e">
        <f t="shared" si="35"/>
        <v>#DIV/0!</v>
      </c>
      <c r="W77" s="97" t="e">
        <f t="shared" si="35"/>
        <v>#DIV/0!</v>
      </c>
      <c r="X77" s="97" t="e">
        <f t="shared" si="35"/>
        <v>#DIV/0!</v>
      </c>
      <c r="Y77" s="97" t="e">
        <f t="shared" si="35"/>
        <v>#DIV/0!</v>
      </c>
      <c r="Z77" s="97" t="e">
        <f t="shared" si="35"/>
        <v>#DIV/0!</v>
      </c>
      <c r="AA77" s="97" t="e">
        <f t="shared" si="35"/>
        <v>#DIV/0!</v>
      </c>
      <c r="AB77" s="97" t="e">
        <f t="shared" si="35"/>
        <v>#DIV/0!</v>
      </c>
      <c r="AC77" s="97" t="e">
        <f t="shared" si="35"/>
        <v>#DIV/0!</v>
      </c>
      <c r="AD77" s="97" t="e">
        <f t="shared" si="35"/>
        <v>#DIV/0!</v>
      </c>
      <c r="AE77" s="97" t="e">
        <f t="shared" si="35"/>
        <v>#DIV/0!</v>
      </c>
      <c r="AF77" s="97" t="e">
        <f t="shared" si="35"/>
        <v>#DIV/0!</v>
      </c>
      <c r="AG77" s="97" t="e">
        <f t="shared" si="35"/>
        <v>#DIV/0!</v>
      </c>
      <c r="AH77" s="97" t="e">
        <f t="shared" si="35"/>
        <v>#DIV/0!</v>
      </c>
      <c r="AI77" s="97" t="e">
        <f t="shared" si="35"/>
        <v>#DIV/0!</v>
      </c>
      <c r="AJ77" s="542"/>
    </row>
    <row r="78" spans="1:36" ht="20.399999999999999">
      <c r="A78" s="528" t="s">
        <v>19</v>
      </c>
      <c r="B78" s="548" t="s">
        <v>64</v>
      </c>
      <c r="C78" s="101" t="s">
        <v>42</v>
      </c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93">
        <f>SUM(D78:AH78)</f>
        <v>0</v>
      </c>
      <c r="AJ78" s="541" t="e">
        <f>AI81</f>
        <v>#DIV/0!</v>
      </c>
    </row>
    <row r="79" spans="1:36" ht="20.399999999999999">
      <c r="A79" s="529"/>
      <c r="B79" s="546"/>
      <c r="C79" s="91" t="s">
        <v>89</v>
      </c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161">
        <f t="shared" ref="AI79:AI80" si="36">SUM(D79:AH79)</f>
        <v>0</v>
      </c>
      <c r="AJ79" s="541"/>
    </row>
    <row r="80" spans="1:36" ht="20.399999999999999">
      <c r="A80" s="529"/>
      <c r="B80" s="546"/>
      <c r="C80" s="94" t="s">
        <v>90</v>
      </c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87">
        <f t="shared" si="36"/>
        <v>0</v>
      </c>
      <c r="AJ80" s="541"/>
    </row>
    <row r="81" spans="1:36" ht="21" thickBot="1">
      <c r="A81" s="530"/>
      <c r="B81" s="547"/>
      <c r="C81" s="96" t="s">
        <v>91</v>
      </c>
      <c r="D81" s="97" t="e">
        <f>(D79+D80)/D78</f>
        <v>#DIV/0!</v>
      </c>
      <c r="E81" s="97" t="e">
        <f>(E79+E80)/E78</f>
        <v>#DIV/0!</v>
      </c>
      <c r="F81" s="97" t="e">
        <f t="shared" ref="F81:AI81" si="37">(F79+F80)/F78</f>
        <v>#DIV/0!</v>
      </c>
      <c r="G81" s="97" t="e">
        <f t="shared" si="37"/>
        <v>#DIV/0!</v>
      </c>
      <c r="H81" s="97" t="e">
        <f t="shared" si="37"/>
        <v>#DIV/0!</v>
      </c>
      <c r="I81" s="97" t="e">
        <f t="shared" si="37"/>
        <v>#DIV/0!</v>
      </c>
      <c r="J81" s="97" t="e">
        <f t="shared" si="37"/>
        <v>#DIV/0!</v>
      </c>
      <c r="K81" s="97" t="e">
        <f t="shared" si="37"/>
        <v>#DIV/0!</v>
      </c>
      <c r="L81" s="97" t="e">
        <f t="shared" si="37"/>
        <v>#DIV/0!</v>
      </c>
      <c r="M81" s="97" t="e">
        <f t="shared" si="37"/>
        <v>#DIV/0!</v>
      </c>
      <c r="N81" s="97" t="e">
        <f t="shared" si="37"/>
        <v>#DIV/0!</v>
      </c>
      <c r="O81" s="97" t="e">
        <f t="shared" si="37"/>
        <v>#DIV/0!</v>
      </c>
      <c r="P81" s="97" t="e">
        <f t="shared" si="37"/>
        <v>#DIV/0!</v>
      </c>
      <c r="Q81" s="97" t="e">
        <f t="shared" si="37"/>
        <v>#DIV/0!</v>
      </c>
      <c r="R81" s="97" t="e">
        <f t="shared" si="37"/>
        <v>#DIV/0!</v>
      </c>
      <c r="S81" s="97" t="e">
        <f t="shared" si="37"/>
        <v>#DIV/0!</v>
      </c>
      <c r="T81" s="97" t="e">
        <f t="shared" si="37"/>
        <v>#DIV/0!</v>
      </c>
      <c r="U81" s="97" t="e">
        <f t="shared" si="37"/>
        <v>#DIV/0!</v>
      </c>
      <c r="V81" s="97" t="e">
        <f t="shared" si="37"/>
        <v>#DIV/0!</v>
      </c>
      <c r="W81" s="97" t="e">
        <f t="shared" si="37"/>
        <v>#DIV/0!</v>
      </c>
      <c r="X81" s="97" t="e">
        <f t="shared" si="37"/>
        <v>#DIV/0!</v>
      </c>
      <c r="Y81" s="97" t="e">
        <f t="shared" si="37"/>
        <v>#DIV/0!</v>
      </c>
      <c r="Z81" s="97" t="e">
        <f t="shared" si="37"/>
        <v>#DIV/0!</v>
      </c>
      <c r="AA81" s="97" t="e">
        <f t="shared" si="37"/>
        <v>#DIV/0!</v>
      </c>
      <c r="AB81" s="97" t="e">
        <f t="shared" si="37"/>
        <v>#DIV/0!</v>
      </c>
      <c r="AC81" s="97" t="e">
        <f t="shared" si="37"/>
        <v>#DIV/0!</v>
      </c>
      <c r="AD81" s="97" t="e">
        <f t="shared" si="37"/>
        <v>#DIV/0!</v>
      </c>
      <c r="AE81" s="97" t="e">
        <f t="shared" si="37"/>
        <v>#DIV/0!</v>
      </c>
      <c r="AF81" s="97" t="e">
        <f t="shared" si="37"/>
        <v>#DIV/0!</v>
      </c>
      <c r="AG81" s="97" t="e">
        <f t="shared" si="37"/>
        <v>#DIV/0!</v>
      </c>
      <c r="AH81" s="97" t="e">
        <f t="shared" si="37"/>
        <v>#DIV/0!</v>
      </c>
      <c r="AI81" s="97" t="e">
        <f t="shared" si="37"/>
        <v>#DIV/0!</v>
      </c>
      <c r="AJ81" s="542"/>
    </row>
    <row r="82" spans="1:36" ht="20.399999999999999">
      <c r="A82" s="528" t="s">
        <v>20</v>
      </c>
      <c r="B82" s="548" t="s">
        <v>65</v>
      </c>
      <c r="C82" s="101" t="s">
        <v>42</v>
      </c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93">
        <f>SUM(D82:AH82)</f>
        <v>0</v>
      </c>
      <c r="AJ82" s="541" t="e">
        <f>AI85</f>
        <v>#DIV/0!</v>
      </c>
    </row>
    <row r="83" spans="1:36" ht="20.399999999999999">
      <c r="A83" s="529"/>
      <c r="B83" s="546"/>
      <c r="C83" s="91" t="s">
        <v>89</v>
      </c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161">
        <f t="shared" ref="AI83:AI84" si="38">SUM(D83:AH83)</f>
        <v>0</v>
      </c>
      <c r="AJ83" s="541"/>
    </row>
    <row r="84" spans="1:36" ht="20.399999999999999">
      <c r="A84" s="529"/>
      <c r="B84" s="546"/>
      <c r="C84" s="94" t="s">
        <v>90</v>
      </c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87">
        <f t="shared" si="38"/>
        <v>0</v>
      </c>
      <c r="AJ84" s="541"/>
    </row>
    <row r="85" spans="1:36" ht="21" thickBot="1">
      <c r="A85" s="530"/>
      <c r="B85" s="547"/>
      <c r="C85" s="96" t="s">
        <v>91</v>
      </c>
      <c r="D85" s="97" t="e">
        <f>(D83+D84)/D82</f>
        <v>#DIV/0!</v>
      </c>
      <c r="E85" s="97" t="e">
        <f>(E83+E84)/E82</f>
        <v>#DIV/0!</v>
      </c>
      <c r="F85" s="97" t="e">
        <f t="shared" ref="F85:AI85" si="39">(F83+F84)/F82</f>
        <v>#DIV/0!</v>
      </c>
      <c r="G85" s="97" t="e">
        <f t="shared" si="39"/>
        <v>#DIV/0!</v>
      </c>
      <c r="H85" s="97" t="e">
        <f t="shared" si="39"/>
        <v>#DIV/0!</v>
      </c>
      <c r="I85" s="97" t="e">
        <f t="shared" si="39"/>
        <v>#DIV/0!</v>
      </c>
      <c r="J85" s="97" t="e">
        <f t="shared" si="39"/>
        <v>#DIV/0!</v>
      </c>
      <c r="K85" s="97" t="e">
        <f t="shared" si="39"/>
        <v>#DIV/0!</v>
      </c>
      <c r="L85" s="97" t="e">
        <f t="shared" si="39"/>
        <v>#DIV/0!</v>
      </c>
      <c r="M85" s="97" t="e">
        <f t="shared" si="39"/>
        <v>#DIV/0!</v>
      </c>
      <c r="N85" s="97" t="e">
        <f t="shared" si="39"/>
        <v>#DIV/0!</v>
      </c>
      <c r="O85" s="97" t="e">
        <f t="shared" si="39"/>
        <v>#DIV/0!</v>
      </c>
      <c r="P85" s="97" t="e">
        <f t="shared" si="39"/>
        <v>#DIV/0!</v>
      </c>
      <c r="Q85" s="97" t="e">
        <f t="shared" si="39"/>
        <v>#DIV/0!</v>
      </c>
      <c r="R85" s="97" t="e">
        <f t="shared" si="39"/>
        <v>#DIV/0!</v>
      </c>
      <c r="S85" s="97" t="e">
        <f t="shared" si="39"/>
        <v>#DIV/0!</v>
      </c>
      <c r="T85" s="97" t="e">
        <f t="shared" si="39"/>
        <v>#DIV/0!</v>
      </c>
      <c r="U85" s="97" t="e">
        <f t="shared" si="39"/>
        <v>#DIV/0!</v>
      </c>
      <c r="V85" s="97" t="e">
        <f t="shared" si="39"/>
        <v>#DIV/0!</v>
      </c>
      <c r="W85" s="97" t="e">
        <f t="shared" si="39"/>
        <v>#DIV/0!</v>
      </c>
      <c r="X85" s="97" t="e">
        <f t="shared" si="39"/>
        <v>#DIV/0!</v>
      </c>
      <c r="Y85" s="97" t="e">
        <f t="shared" si="39"/>
        <v>#DIV/0!</v>
      </c>
      <c r="Z85" s="97" t="e">
        <f t="shared" si="39"/>
        <v>#DIV/0!</v>
      </c>
      <c r="AA85" s="97" t="e">
        <f t="shared" si="39"/>
        <v>#DIV/0!</v>
      </c>
      <c r="AB85" s="97" t="e">
        <f t="shared" si="39"/>
        <v>#DIV/0!</v>
      </c>
      <c r="AC85" s="97" t="e">
        <f t="shared" si="39"/>
        <v>#DIV/0!</v>
      </c>
      <c r="AD85" s="97" t="e">
        <f t="shared" si="39"/>
        <v>#DIV/0!</v>
      </c>
      <c r="AE85" s="97" t="e">
        <f t="shared" si="39"/>
        <v>#DIV/0!</v>
      </c>
      <c r="AF85" s="97" t="e">
        <f t="shared" si="39"/>
        <v>#DIV/0!</v>
      </c>
      <c r="AG85" s="97" t="e">
        <f t="shared" si="39"/>
        <v>#DIV/0!</v>
      </c>
      <c r="AH85" s="97" t="e">
        <f t="shared" si="39"/>
        <v>#DIV/0!</v>
      </c>
      <c r="AI85" s="97" t="e">
        <f t="shared" si="39"/>
        <v>#DIV/0!</v>
      </c>
      <c r="AJ85" s="542"/>
    </row>
    <row r="86" spans="1:36" ht="20.399999999999999">
      <c r="A86" s="528" t="s">
        <v>21</v>
      </c>
      <c r="B86" s="548" t="s">
        <v>66</v>
      </c>
      <c r="C86" s="101" t="s">
        <v>42</v>
      </c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93">
        <f>SUM(D86:AH86)</f>
        <v>0</v>
      </c>
      <c r="AJ86" s="541" t="e">
        <f>AI89</f>
        <v>#DIV/0!</v>
      </c>
    </row>
    <row r="87" spans="1:36" ht="20.399999999999999">
      <c r="A87" s="529"/>
      <c r="B87" s="546"/>
      <c r="C87" s="91" t="s">
        <v>89</v>
      </c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161">
        <f t="shared" ref="AI87:AI88" si="40">SUM(D87:AH87)</f>
        <v>0</v>
      </c>
      <c r="AJ87" s="541"/>
    </row>
    <row r="88" spans="1:36" ht="20.399999999999999">
      <c r="A88" s="529"/>
      <c r="B88" s="546"/>
      <c r="C88" s="94" t="s">
        <v>90</v>
      </c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87">
        <f t="shared" si="40"/>
        <v>0</v>
      </c>
      <c r="AJ88" s="541"/>
    </row>
    <row r="89" spans="1:36" ht="21" thickBot="1">
      <c r="A89" s="530"/>
      <c r="B89" s="547"/>
      <c r="C89" s="96" t="s">
        <v>91</v>
      </c>
      <c r="D89" s="97" t="e">
        <f>(D87+D88)/D86</f>
        <v>#DIV/0!</v>
      </c>
      <c r="E89" s="97" t="e">
        <f>(E87+E88)/E86</f>
        <v>#DIV/0!</v>
      </c>
      <c r="F89" s="97" t="e">
        <f t="shared" ref="F89:AI89" si="41">(F87+F88)/F86</f>
        <v>#DIV/0!</v>
      </c>
      <c r="G89" s="97" t="e">
        <f t="shared" si="41"/>
        <v>#DIV/0!</v>
      </c>
      <c r="H89" s="97" t="e">
        <f t="shared" si="41"/>
        <v>#DIV/0!</v>
      </c>
      <c r="I89" s="97" t="e">
        <f t="shared" si="41"/>
        <v>#DIV/0!</v>
      </c>
      <c r="J89" s="97" t="e">
        <f t="shared" si="41"/>
        <v>#DIV/0!</v>
      </c>
      <c r="K89" s="97" t="e">
        <f t="shared" si="41"/>
        <v>#DIV/0!</v>
      </c>
      <c r="L89" s="97" t="e">
        <f t="shared" si="41"/>
        <v>#DIV/0!</v>
      </c>
      <c r="M89" s="97" t="e">
        <f t="shared" si="41"/>
        <v>#DIV/0!</v>
      </c>
      <c r="N89" s="97" t="e">
        <f t="shared" si="41"/>
        <v>#DIV/0!</v>
      </c>
      <c r="O89" s="97" t="e">
        <f t="shared" si="41"/>
        <v>#DIV/0!</v>
      </c>
      <c r="P89" s="97" t="e">
        <f t="shared" si="41"/>
        <v>#DIV/0!</v>
      </c>
      <c r="Q89" s="97" t="e">
        <f t="shared" si="41"/>
        <v>#DIV/0!</v>
      </c>
      <c r="R89" s="97" t="e">
        <f t="shared" si="41"/>
        <v>#DIV/0!</v>
      </c>
      <c r="S89" s="97" t="e">
        <f t="shared" si="41"/>
        <v>#DIV/0!</v>
      </c>
      <c r="T89" s="97" t="e">
        <f t="shared" si="41"/>
        <v>#DIV/0!</v>
      </c>
      <c r="U89" s="97" t="e">
        <f t="shared" si="41"/>
        <v>#DIV/0!</v>
      </c>
      <c r="V89" s="97" t="e">
        <f t="shared" si="41"/>
        <v>#DIV/0!</v>
      </c>
      <c r="W89" s="97" t="e">
        <f t="shared" si="41"/>
        <v>#DIV/0!</v>
      </c>
      <c r="X89" s="97" t="e">
        <f t="shared" si="41"/>
        <v>#DIV/0!</v>
      </c>
      <c r="Y89" s="97" t="e">
        <f t="shared" si="41"/>
        <v>#DIV/0!</v>
      </c>
      <c r="Z89" s="97" t="e">
        <f t="shared" si="41"/>
        <v>#DIV/0!</v>
      </c>
      <c r="AA89" s="97" t="e">
        <f t="shared" si="41"/>
        <v>#DIV/0!</v>
      </c>
      <c r="AB89" s="97" t="e">
        <f t="shared" si="41"/>
        <v>#DIV/0!</v>
      </c>
      <c r="AC89" s="97" t="e">
        <f t="shared" si="41"/>
        <v>#DIV/0!</v>
      </c>
      <c r="AD89" s="97" t="e">
        <f t="shared" si="41"/>
        <v>#DIV/0!</v>
      </c>
      <c r="AE89" s="97" t="e">
        <f t="shared" si="41"/>
        <v>#DIV/0!</v>
      </c>
      <c r="AF89" s="97" t="e">
        <f t="shared" si="41"/>
        <v>#DIV/0!</v>
      </c>
      <c r="AG89" s="97" t="e">
        <f t="shared" si="41"/>
        <v>#DIV/0!</v>
      </c>
      <c r="AH89" s="97" t="e">
        <f t="shared" si="41"/>
        <v>#DIV/0!</v>
      </c>
      <c r="AI89" s="97" t="e">
        <f t="shared" si="41"/>
        <v>#DIV/0!</v>
      </c>
      <c r="AJ89" s="542"/>
    </row>
    <row r="90" spans="1:36" ht="21" thickTop="1">
      <c r="A90" s="528" t="s">
        <v>101</v>
      </c>
      <c r="B90" s="548" t="s">
        <v>67</v>
      </c>
      <c r="C90" s="101" t="s">
        <v>42</v>
      </c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89">
        <f>SUM(D90:AH90)</f>
        <v>0</v>
      </c>
      <c r="AJ90" s="541" t="e">
        <f>AI93</f>
        <v>#DIV/0!</v>
      </c>
    </row>
    <row r="91" spans="1:36" ht="20.399999999999999">
      <c r="A91" s="529"/>
      <c r="B91" s="546"/>
      <c r="C91" s="91" t="s">
        <v>89</v>
      </c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161">
        <f t="shared" ref="AI91:AI92" si="42">SUM(D91:AH91)</f>
        <v>0</v>
      </c>
      <c r="AJ91" s="541"/>
    </row>
    <row r="92" spans="1:36" ht="20.399999999999999">
      <c r="A92" s="529"/>
      <c r="B92" s="546"/>
      <c r="C92" s="94" t="s">
        <v>90</v>
      </c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87">
        <f t="shared" si="42"/>
        <v>0</v>
      </c>
      <c r="AJ92" s="541"/>
    </row>
    <row r="93" spans="1:36" ht="21" thickBot="1">
      <c r="A93" s="530"/>
      <c r="B93" s="547"/>
      <c r="C93" s="96" t="s">
        <v>91</v>
      </c>
      <c r="D93" s="97" t="e">
        <f>(D91+D92)/D90</f>
        <v>#DIV/0!</v>
      </c>
      <c r="E93" s="97" t="e">
        <f>(E91+E92)/E90</f>
        <v>#DIV/0!</v>
      </c>
      <c r="F93" s="97" t="e">
        <f t="shared" ref="F93:AI93" si="43">(F91+F92)/F90</f>
        <v>#DIV/0!</v>
      </c>
      <c r="G93" s="97" t="e">
        <f t="shared" si="43"/>
        <v>#DIV/0!</v>
      </c>
      <c r="H93" s="97" t="e">
        <f t="shared" si="43"/>
        <v>#DIV/0!</v>
      </c>
      <c r="I93" s="97" t="e">
        <f t="shared" si="43"/>
        <v>#DIV/0!</v>
      </c>
      <c r="J93" s="97" t="e">
        <f t="shared" si="43"/>
        <v>#DIV/0!</v>
      </c>
      <c r="K93" s="97" t="e">
        <f t="shared" si="43"/>
        <v>#DIV/0!</v>
      </c>
      <c r="L93" s="97" t="e">
        <f t="shared" si="43"/>
        <v>#DIV/0!</v>
      </c>
      <c r="M93" s="97" t="e">
        <f t="shared" si="43"/>
        <v>#DIV/0!</v>
      </c>
      <c r="N93" s="97" t="e">
        <f t="shared" si="43"/>
        <v>#DIV/0!</v>
      </c>
      <c r="O93" s="97" t="e">
        <f t="shared" si="43"/>
        <v>#DIV/0!</v>
      </c>
      <c r="P93" s="97" t="e">
        <f t="shared" si="43"/>
        <v>#DIV/0!</v>
      </c>
      <c r="Q93" s="97" t="e">
        <f t="shared" si="43"/>
        <v>#DIV/0!</v>
      </c>
      <c r="R93" s="97" t="e">
        <f t="shared" si="43"/>
        <v>#DIV/0!</v>
      </c>
      <c r="S93" s="97" t="e">
        <f t="shared" si="43"/>
        <v>#DIV/0!</v>
      </c>
      <c r="T93" s="97" t="e">
        <f t="shared" si="43"/>
        <v>#DIV/0!</v>
      </c>
      <c r="U93" s="97" t="e">
        <f t="shared" si="43"/>
        <v>#DIV/0!</v>
      </c>
      <c r="V93" s="97" t="e">
        <f t="shared" si="43"/>
        <v>#DIV/0!</v>
      </c>
      <c r="W93" s="97" t="e">
        <f t="shared" si="43"/>
        <v>#DIV/0!</v>
      </c>
      <c r="X93" s="97" t="e">
        <f t="shared" si="43"/>
        <v>#DIV/0!</v>
      </c>
      <c r="Y93" s="97" t="e">
        <f t="shared" si="43"/>
        <v>#DIV/0!</v>
      </c>
      <c r="Z93" s="97" t="e">
        <f t="shared" si="43"/>
        <v>#DIV/0!</v>
      </c>
      <c r="AA93" s="97" t="e">
        <f t="shared" si="43"/>
        <v>#DIV/0!</v>
      </c>
      <c r="AB93" s="97" t="e">
        <f t="shared" si="43"/>
        <v>#DIV/0!</v>
      </c>
      <c r="AC93" s="97" t="e">
        <f t="shared" si="43"/>
        <v>#DIV/0!</v>
      </c>
      <c r="AD93" s="97" t="e">
        <f t="shared" si="43"/>
        <v>#DIV/0!</v>
      </c>
      <c r="AE93" s="97" t="e">
        <f t="shared" si="43"/>
        <v>#DIV/0!</v>
      </c>
      <c r="AF93" s="97" t="e">
        <f t="shared" si="43"/>
        <v>#DIV/0!</v>
      </c>
      <c r="AG93" s="97" t="e">
        <f t="shared" si="43"/>
        <v>#DIV/0!</v>
      </c>
      <c r="AH93" s="97" t="e">
        <f t="shared" si="43"/>
        <v>#DIV/0!</v>
      </c>
      <c r="AI93" s="97" t="e">
        <f t="shared" si="43"/>
        <v>#DIV/0!</v>
      </c>
      <c r="AJ93" s="542"/>
    </row>
    <row r="94" spans="1:36" ht="20.399999999999999">
      <c r="A94" s="528" t="s">
        <v>22</v>
      </c>
      <c r="B94" s="548" t="s">
        <v>49</v>
      </c>
      <c r="C94" s="101" t="s">
        <v>42</v>
      </c>
      <c r="D94" s="142"/>
      <c r="E94" s="142"/>
      <c r="F94" s="142"/>
      <c r="G94" s="142"/>
      <c r="H94" s="142"/>
      <c r="I94" s="142"/>
      <c r="J94" s="142"/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93">
        <f>SUM(D94:AH94)</f>
        <v>0</v>
      </c>
      <c r="AJ94" s="541" t="e">
        <f>AI97</f>
        <v>#DIV/0!</v>
      </c>
    </row>
    <row r="95" spans="1:36" ht="20.399999999999999">
      <c r="A95" s="529"/>
      <c r="B95" s="546"/>
      <c r="C95" s="91" t="s">
        <v>89</v>
      </c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161">
        <f t="shared" ref="AI95:AI96" si="44">SUM(D95:AH95)</f>
        <v>0</v>
      </c>
      <c r="AJ95" s="541"/>
    </row>
    <row r="96" spans="1:36" ht="20.399999999999999">
      <c r="A96" s="529"/>
      <c r="B96" s="546"/>
      <c r="C96" s="94" t="s">
        <v>90</v>
      </c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87">
        <f t="shared" si="44"/>
        <v>0</v>
      </c>
      <c r="AJ96" s="541"/>
    </row>
    <row r="97" spans="1:36" ht="21" thickBot="1">
      <c r="A97" s="530"/>
      <c r="B97" s="547"/>
      <c r="C97" s="96" t="s">
        <v>91</v>
      </c>
      <c r="D97" s="97" t="e">
        <f>(D95+D96)/D94</f>
        <v>#DIV/0!</v>
      </c>
      <c r="E97" s="97" t="e">
        <f>(E95+E96)/E94</f>
        <v>#DIV/0!</v>
      </c>
      <c r="F97" s="97" t="e">
        <f t="shared" ref="F97:AI97" si="45">(F95+F96)/F94</f>
        <v>#DIV/0!</v>
      </c>
      <c r="G97" s="97" t="e">
        <f t="shared" si="45"/>
        <v>#DIV/0!</v>
      </c>
      <c r="H97" s="97" t="e">
        <f t="shared" si="45"/>
        <v>#DIV/0!</v>
      </c>
      <c r="I97" s="97" t="e">
        <f t="shared" si="45"/>
        <v>#DIV/0!</v>
      </c>
      <c r="J97" s="97" t="e">
        <f t="shared" si="45"/>
        <v>#DIV/0!</v>
      </c>
      <c r="K97" s="97" t="e">
        <f t="shared" si="45"/>
        <v>#DIV/0!</v>
      </c>
      <c r="L97" s="97" t="e">
        <f t="shared" si="45"/>
        <v>#DIV/0!</v>
      </c>
      <c r="M97" s="97" t="e">
        <f t="shared" si="45"/>
        <v>#DIV/0!</v>
      </c>
      <c r="N97" s="97" t="e">
        <f t="shared" si="45"/>
        <v>#DIV/0!</v>
      </c>
      <c r="O97" s="97" t="e">
        <f t="shared" si="45"/>
        <v>#DIV/0!</v>
      </c>
      <c r="P97" s="97" t="e">
        <f t="shared" si="45"/>
        <v>#DIV/0!</v>
      </c>
      <c r="Q97" s="97" t="e">
        <f t="shared" si="45"/>
        <v>#DIV/0!</v>
      </c>
      <c r="R97" s="97" t="e">
        <f t="shared" si="45"/>
        <v>#DIV/0!</v>
      </c>
      <c r="S97" s="97" t="e">
        <f t="shared" si="45"/>
        <v>#DIV/0!</v>
      </c>
      <c r="T97" s="97" t="e">
        <f t="shared" si="45"/>
        <v>#DIV/0!</v>
      </c>
      <c r="U97" s="97" t="e">
        <f t="shared" si="45"/>
        <v>#DIV/0!</v>
      </c>
      <c r="V97" s="97" t="e">
        <f t="shared" si="45"/>
        <v>#DIV/0!</v>
      </c>
      <c r="W97" s="97" t="e">
        <f t="shared" si="45"/>
        <v>#DIV/0!</v>
      </c>
      <c r="X97" s="97" t="e">
        <f t="shared" si="45"/>
        <v>#DIV/0!</v>
      </c>
      <c r="Y97" s="97" t="e">
        <f t="shared" si="45"/>
        <v>#DIV/0!</v>
      </c>
      <c r="Z97" s="97" t="e">
        <f t="shared" si="45"/>
        <v>#DIV/0!</v>
      </c>
      <c r="AA97" s="97" t="e">
        <f t="shared" si="45"/>
        <v>#DIV/0!</v>
      </c>
      <c r="AB97" s="97" t="e">
        <f t="shared" si="45"/>
        <v>#DIV/0!</v>
      </c>
      <c r="AC97" s="97" t="e">
        <f t="shared" si="45"/>
        <v>#DIV/0!</v>
      </c>
      <c r="AD97" s="97" t="e">
        <f t="shared" si="45"/>
        <v>#DIV/0!</v>
      </c>
      <c r="AE97" s="97" t="e">
        <f t="shared" si="45"/>
        <v>#DIV/0!</v>
      </c>
      <c r="AF97" s="97" t="e">
        <f t="shared" si="45"/>
        <v>#DIV/0!</v>
      </c>
      <c r="AG97" s="97" t="e">
        <f t="shared" si="45"/>
        <v>#DIV/0!</v>
      </c>
      <c r="AH97" s="97" t="e">
        <f t="shared" si="45"/>
        <v>#DIV/0!</v>
      </c>
      <c r="AI97" s="97" t="e">
        <f t="shared" si="45"/>
        <v>#DIV/0!</v>
      </c>
      <c r="AJ97" s="542"/>
    </row>
    <row r="98" spans="1:36" ht="20.399999999999999">
      <c r="A98" s="528" t="s">
        <v>23</v>
      </c>
      <c r="B98" s="561" t="s">
        <v>68</v>
      </c>
      <c r="C98" s="101" t="s">
        <v>42</v>
      </c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93">
        <f>SUM(D98:AH98)</f>
        <v>0</v>
      </c>
      <c r="AJ98" s="541" t="e">
        <f>AI101</f>
        <v>#DIV/0!</v>
      </c>
    </row>
    <row r="99" spans="1:36" ht="20.399999999999999">
      <c r="A99" s="529"/>
      <c r="B99" s="562"/>
      <c r="C99" s="91" t="s">
        <v>89</v>
      </c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161">
        <f t="shared" ref="AI99:AI100" si="46">SUM(D99:AH99)</f>
        <v>0</v>
      </c>
      <c r="AJ99" s="541"/>
    </row>
    <row r="100" spans="1:36" ht="20.399999999999999">
      <c r="A100" s="529"/>
      <c r="B100" s="562"/>
      <c r="C100" s="94" t="s">
        <v>90</v>
      </c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87">
        <f t="shared" si="46"/>
        <v>0</v>
      </c>
      <c r="AJ100" s="541"/>
    </row>
    <row r="101" spans="1:36" ht="21" thickBot="1">
      <c r="A101" s="530"/>
      <c r="B101" s="563"/>
      <c r="C101" s="96" t="s">
        <v>91</v>
      </c>
      <c r="D101" s="97" t="e">
        <f>(D99+D100)/D98</f>
        <v>#DIV/0!</v>
      </c>
      <c r="E101" s="97" t="e">
        <f>(E99+E100)/E98</f>
        <v>#DIV/0!</v>
      </c>
      <c r="F101" s="97" t="e">
        <f t="shared" ref="F101:AI101" si="47">(F99+F100)/F98</f>
        <v>#DIV/0!</v>
      </c>
      <c r="G101" s="97" t="e">
        <f t="shared" si="47"/>
        <v>#DIV/0!</v>
      </c>
      <c r="H101" s="97" t="e">
        <f t="shared" si="47"/>
        <v>#DIV/0!</v>
      </c>
      <c r="I101" s="97" t="e">
        <f t="shared" si="47"/>
        <v>#DIV/0!</v>
      </c>
      <c r="J101" s="97" t="e">
        <f t="shared" si="47"/>
        <v>#DIV/0!</v>
      </c>
      <c r="K101" s="97" t="e">
        <f t="shared" si="47"/>
        <v>#DIV/0!</v>
      </c>
      <c r="L101" s="97" t="e">
        <f t="shared" si="47"/>
        <v>#DIV/0!</v>
      </c>
      <c r="M101" s="97" t="e">
        <f t="shared" si="47"/>
        <v>#DIV/0!</v>
      </c>
      <c r="N101" s="97" t="e">
        <f t="shared" si="47"/>
        <v>#DIV/0!</v>
      </c>
      <c r="O101" s="97" t="e">
        <f t="shared" si="47"/>
        <v>#DIV/0!</v>
      </c>
      <c r="P101" s="97" t="e">
        <f t="shared" si="47"/>
        <v>#DIV/0!</v>
      </c>
      <c r="Q101" s="97" t="e">
        <f t="shared" si="47"/>
        <v>#DIV/0!</v>
      </c>
      <c r="R101" s="97" t="e">
        <f t="shared" si="47"/>
        <v>#DIV/0!</v>
      </c>
      <c r="S101" s="97" t="e">
        <f t="shared" si="47"/>
        <v>#DIV/0!</v>
      </c>
      <c r="T101" s="97" t="e">
        <f t="shared" si="47"/>
        <v>#DIV/0!</v>
      </c>
      <c r="U101" s="97" t="e">
        <f t="shared" si="47"/>
        <v>#DIV/0!</v>
      </c>
      <c r="V101" s="97" t="e">
        <f t="shared" si="47"/>
        <v>#DIV/0!</v>
      </c>
      <c r="W101" s="97" t="e">
        <f t="shared" si="47"/>
        <v>#DIV/0!</v>
      </c>
      <c r="X101" s="97" t="e">
        <f t="shared" si="47"/>
        <v>#DIV/0!</v>
      </c>
      <c r="Y101" s="97" t="e">
        <f t="shared" si="47"/>
        <v>#DIV/0!</v>
      </c>
      <c r="Z101" s="97" t="e">
        <f t="shared" si="47"/>
        <v>#DIV/0!</v>
      </c>
      <c r="AA101" s="97" t="e">
        <f t="shared" si="47"/>
        <v>#DIV/0!</v>
      </c>
      <c r="AB101" s="97" t="e">
        <f t="shared" si="47"/>
        <v>#DIV/0!</v>
      </c>
      <c r="AC101" s="97" t="e">
        <f t="shared" si="47"/>
        <v>#DIV/0!</v>
      </c>
      <c r="AD101" s="97" t="e">
        <f t="shared" si="47"/>
        <v>#DIV/0!</v>
      </c>
      <c r="AE101" s="97" t="e">
        <f t="shared" si="47"/>
        <v>#DIV/0!</v>
      </c>
      <c r="AF101" s="97" t="e">
        <f t="shared" si="47"/>
        <v>#DIV/0!</v>
      </c>
      <c r="AG101" s="97" t="e">
        <f t="shared" si="47"/>
        <v>#DIV/0!</v>
      </c>
      <c r="AH101" s="97" t="e">
        <f t="shared" si="47"/>
        <v>#DIV/0!</v>
      </c>
      <c r="AI101" s="97" t="e">
        <f t="shared" si="47"/>
        <v>#DIV/0!</v>
      </c>
      <c r="AJ101" s="542"/>
    </row>
    <row r="102" spans="1:36" ht="20.399999999999999">
      <c r="A102" s="517" t="s">
        <v>24</v>
      </c>
      <c r="B102" s="552" t="s">
        <v>69</v>
      </c>
      <c r="C102" s="143" t="s">
        <v>42</v>
      </c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5">
        <f>SUM(D102:AH102)</f>
        <v>0</v>
      </c>
      <c r="AJ102" s="539" t="e">
        <f>AI105</f>
        <v>#DIV/0!</v>
      </c>
    </row>
    <row r="103" spans="1:36" ht="20.399999999999999">
      <c r="A103" s="518"/>
      <c r="B103" s="553"/>
      <c r="C103" s="146" t="s">
        <v>89</v>
      </c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62">
        <f t="shared" ref="AI103:AI104" si="48">SUM(D103:AH103)</f>
        <v>0</v>
      </c>
      <c r="AJ103" s="539"/>
    </row>
    <row r="104" spans="1:36" ht="20.399999999999999">
      <c r="A104" s="518"/>
      <c r="B104" s="553"/>
      <c r="C104" s="148" t="s">
        <v>90</v>
      </c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4">
        <f t="shared" si="48"/>
        <v>0</v>
      </c>
      <c r="AJ104" s="539"/>
    </row>
    <row r="105" spans="1:36" ht="21" thickBot="1">
      <c r="A105" s="519"/>
      <c r="B105" s="554"/>
      <c r="C105" s="149" t="s">
        <v>91</v>
      </c>
      <c r="D105" s="150" t="e">
        <f>(D103+D104)/D102</f>
        <v>#DIV/0!</v>
      </c>
      <c r="E105" s="150" t="e">
        <f>(E103+E104)/E102</f>
        <v>#DIV/0!</v>
      </c>
      <c r="F105" s="150" t="e">
        <f t="shared" ref="F105:AI105" si="49">(F103+F104)/F102</f>
        <v>#DIV/0!</v>
      </c>
      <c r="G105" s="150" t="e">
        <f t="shared" si="49"/>
        <v>#DIV/0!</v>
      </c>
      <c r="H105" s="150" t="e">
        <f t="shared" si="49"/>
        <v>#DIV/0!</v>
      </c>
      <c r="I105" s="150" t="e">
        <f t="shared" si="49"/>
        <v>#DIV/0!</v>
      </c>
      <c r="J105" s="150" t="e">
        <f t="shared" si="49"/>
        <v>#DIV/0!</v>
      </c>
      <c r="K105" s="150" t="e">
        <f t="shared" si="49"/>
        <v>#DIV/0!</v>
      </c>
      <c r="L105" s="150" t="e">
        <f t="shared" si="49"/>
        <v>#DIV/0!</v>
      </c>
      <c r="M105" s="150" t="e">
        <f t="shared" si="49"/>
        <v>#DIV/0!</v>
      </c>
      <c r="N105" s="150" t="e">
        <f t="shared" si="49"/>
        <v>#DIV/0!</v>
      </c>
      <c r="O105" s="150" t="e">
        <f t="shared" si="49"/>
        <v>#DIV/0!</v>
      </c>
      <c r="P105" s="150" t="e">
        <f t="shared" si="49"/>
        <v>#DIV/0!</v>
      </c>
      <c r="Q105" s="150" t="e">
        <f t="shared" si="49"/>
        <v>#DIV/0!</v>
      </c>
      <c r="R105" s="150" t="e">
        <f t="shared" si="49"/>
        <v>#DIV/0!</v>
      </c>
      <c r="S105" s="150" t="e">
        <f t="shared" si="49"/>
        <v>#DIV/0!</v>
      </c>
      <c r="T105" s="150" t="e">
        <f t="shared" si="49"/>
        <v>#DIV/0!</v>
      </c>
      <c r="U105" s="150" t="e">
        <f t="shared" si="49"/>
        <v>#DIV/0!</v>
      </c>
      <c r="V105" s="150" t="e">
        <f t="shared" si="49"/>
        <v>#DIV/0!</v>
      </c>
      <c r="W105" s="150" t="e">
        <f t="shared" si="49"/>
        <v>#DIV/0!</v>
      </c>
      <c r="X105" s="150" t="e">
        <f t="shared" si="49"/>
        <v>#DIV/0!</v>
      </c>
      <c r="Y105" s="150" t="e">
        <f t="shared" si="49"/>
        <v>#DIV/0!</v>
      </c>
      <c r="Z105" s="150" t="e">
        <f t="shared" si="49"/>
        <v>#DIV/0!</v>
      </c>
      <c r="AA105" s="150" t="e">
        <f t="shared" si="49"/>
        <v>#DIV/0!</v>
      </c>
      <c r="AB105" s="150" t="e">
        <f t="shared" si="49"/>
        <v>#DIV/0!</v>
      </c>
      <c r="AC105" s="150" t="e">
        <f t="shared" si="49"/>
        <v>#DIV/0!</v>
      </c>
      <c r="AD105" s="150" t="e">
        <f t="shared" si="49"/>
        <v>#DIV/0!</v>
      </c>
      <c r="AE105" s="150" t="e">
        <f t="shared" si="49"/>
        <v>#DIV/0!</v>
      </c>
      <c r="AF105" s="150" t="e">
        <f t="shared" si="49"/>
        <v>#DIV/0!</v>
      </c>
      <c r="AG105" s="150" t="e">
        <f t="shared" si="49"/>
        <v>#DIV/0!</v>
      </c>
      <c r="AH105" s="150" t="e">
        <f t="shared" si="49"/>
        <v>#DIV/0!</v>
      </c>
      <c r="AI105" s="150" t="e">
        <f t="shared" si="49"/>
        <v>#DIV/0!</v>
      </c>
      <c r="AJ105" s="540"/>
    </row>
    <row r="106" spans="1:36" ht="20.399999999999999">
      <c r="A106" s="528" t="s">
        <v>25</v>
      </c>
      <c r="B106" s="548" t="s">
        <v>38</v>
      </c>
      <c r="C106" s="101" t="s">
        <v>42</v>
      </c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93">
        <f>SUM(D106:AH106)</f>
        <v>0</v>
      </c>
      <c r="AJ106" s="541" t="e">
        <f>AI109</f>
        <v>#DIV/0!</v>
      </c>
    </row>
    <row r="107" spans="1:36" ht="20.399999999999999">
      <c r="A107" s="529"/>
      <c r="B107" s="546"/>
      <c r="C107" s="91" t="s">
        <v>89</v>
      </c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161">
        <f t="shared" ref="AI107:AI108" si="50">SUM(D107:AH107)</f>
        <v>0</v>
      </c>
      <c r="AJ107" s="541"/>
    </row>
    <row r="108" spans="1:36" ht="20.399999999999999">
      <c r="A108" s="529"/>
      <c r="B108" s="546"/>
      <c r="C108" s="94" t="s">
        <v>90</v>
      </c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87">
        <f t="shared" si="50"/>
        <v>0</v>
      </c>
      <c r="AJ108" s="541"/>
    </row>
    <row r="109" spans="1:36" ht="21" thickBot="1">
      <c r="A109" s="530"/>
      <c r="B109" s="547"/>
      <c r="C109" s="96" t="s">
        <v>91</v>
      </c>
      <c r="D109" s="97" t="e">
        <f>(D107+D108)/D106</f>
        <v>#DIV/0!</v>
      </c>
      <c r="E109" s="97" t="e">
        <f>(E107+E108)/E106</f>
        <v>#DIV/0!</v>
      </c>
      <c r="F109" s="97" t="e">
        <f t="shared" ref="F109:AI109" si="51">(F107+F108)/F106</f>
        <v>#DIV/0!</v>
      </c>
      <c r="G109" s="97" t="e">
        <f t="shared" si="51"/>
        <v>#DIV/0!</v>
      </c>
      <c r="H109" s="97" t="e">
        <f t="shared" si="51"/>
        <v>#DIV/0!</v>
      </c>
      <c r="I109" s="97" t="e">
        <f t="shared" si="51"/>
        <v>#DIV/0!</v>
      </c>
      <c r="J109" s="97" t="e">
        <f t="shared" si="51"/>
        <v>#DIV/0!</v>
      </c>
      <c r="K109" s="97" t="e">
        <f t="shared" si="51"/>
        <v>#DIV/0!</v>
      </c>
      <c r="L109" s="97" t="e">
        <f t="shared" si="51"/>
        <v>#DIV/0!</v>
      </c>
      <c r="M109" s="97" t="e">
        <f t="shared" si="51"/>
        <v>#DIV/0!</v>
      </c>
      <c r="N109" s="97" t="e">
        <f t="shared" si="51"/>
        <v>#DIV/0!</v>
      </c>
      <c r="O109" s="97" t="e">
        <f t="shared" si="51"/>
        <v>#DIV/0!</v>
      </c>
      <c r="P109" s="97" t="e">
        <f t="shared" si="51"/>
        <v>#DIV/0!</v>
      </c>
      <c r="Q109" s="97" t="e">
        <f t="shared" si="51"/>
        <v>#DIV/0!</v>
      </c>
      <c r="R109" s="97" t="e">
        <f t="shared" si="51"/>
        <v>#DIV/0!</v>
      </c>
      <c r="S109" s="97" t="e">
        <f t="shared" si="51"/>
        <v>#DIV/0!</v>
      </c>
      <c r="T109" s="97" t="e">
        <f t="shared" si="51"/>
        <v>#DIV/0!</v>
      </c>
      <c r="U109" s="97" t="e">
        <f t="shared" si="51"/>
        <v>#DIV/0!</v>
      </c>
      <c r="V109" s="97" t="e">
        <f t="shared" si="51"/>
        <v>#DIV/0!</v>
      </c>
      <c r="W109" s="97" t="e">
        <f t="shared" si="51"/>
        <v>#DIV/0!</v>
      </c>
      <c r="X109" s="97" t="e">
        <f t="shared" si="51"/>
        <v>#DIV/0!</v>
      </c>
      <c r="Y109" s="97" t="e">
        <f t="shared" si="51"/>
        <v>#DIV/0!</v>
      </c>
      <c r="Z109" s="97" t="e">
        <f t="shared" si="51"/>
        <v>#DIV/0!</v>
      </c>
      <c r="AA109" s="97" t="e">
        <f t="shared" si="51"/>
        <v>#DIV/0!</v>
      </c>
      <c r="AB109" s="97" t="e">
        <f t="shared" si="51"/>
        <v>#DIV/0!</v>
      </c>
      <c r="AC109" s="97" t="e">
        <f t="shared" si="51"/>
        <v>#DIV/0!</v>
      </c>
      <c r="AD109" s="97" t="e">
        <f t="shared" si="51"/>
        <v>#DIV/0!</v>
      </c>
      <c r="AE109" s="97" t="e">
        <f t="shared" si="51"/>
        <v>#DIV/0!</v>
      </c>
      <c r="AF109" s="97" t="e">
        <f t="shared" si="51"/>
        <v>#DIV/0!</v>
      </c>
      <c r="AG109" s="97" t="e">
        <f t="shared" si="51"/>
        <v>#DIV/0!</v>
      </c>
      <c r="AH109" s="97" t="e">
        <f t="shared" si="51"/>
        <v>#DIV/0!</v>
      </c>
      <c r="AI109" s="97" t="e">
        <f t="shared" si="51"/>
        <v>#DIV/0!</v>
      </c>
      <c r="AJ109" s="542"/>
    </row>
    <row r="110" spans="1:36" ht="20.399999999999999">
      <c r="A110" s="528" t="s">
        <v>26</v>
      </c>
      <c r="B110" s="535" t="s">
        <v>70</v>
      </c>
      <c r="C110" s="157" t="s">
        <v>42</v>
      </c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93">
        <f>SUM(D110:AH110)</f>
        <v>0</v>
      </c>
      <c r="AJ110" s="541" t="e">
        <f>AI113</f>
        <v>#DIV/0!</v>
      </c>
    </row>
    <row r="111" spans="1:36" ht="20.399999999999999">
      <c r="A111" s="529"/>
      <c r="B111" s="536"/>
      <c r="C111" s="159" t="s">
        <v>89</v>
      </c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161">
        <f t="shared" ref="AI111:AI112" si="52">SUM(D111:AH111)</f>
        <v>0</v>
      </c>
      <c r="AJ111" s="541"/>
    </row>
    <row r="112" spans="1:36" ht="20.399999999999999">
      <c r="A112" s="529"/>
      <c r="B112" s="536"/>
      <c r="C112" s="160" t="s">
        <v>90</v>
      </c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87">
        <f t="shared" si="52"/>
        <v>0</v>
      </c>
      <c r="AJ112" s="541"/>
    </row>
    <row r="113" spans="1:36" ht="21" thickBot="1">
      <c r="A113" s="530"/>
      <c r="B113" s="537"/>
      <c r="C113" s="154" t="s">
        <v>91</v>
      </c>
      <c r="D113" s="97" t="e">
        <f>(D111+D112)/D110</f>
        <v>#DIV/0!</v>
      </c>
      <c r="E113" s="97" t="e">
        <f>(E111+E112)/E110</f>
        <v>#DIV/0!</v>
      </c>
      <c r="F113" s="97" t="e">
        <f t="shared" ref="F113:AI113" si="53">(F111+F112)/F110</f>
        <v>#DIV/0!</v>
      </c>
      <c r="G113" s="97" t="e">
        <f t="shared" si="53"/>
        <v>#DIV/0!</v>
      </c>
      <c r="H113" s="97" t="e">
        <f t="shared" si="53"/>
        <v>#DIV/0!</v>
      </c>
      <c r="I113" s="97" t="e">
        <f t="shared" si="53"/>
        <v>#DIV/0!</v>
      </c>
      <c r="J113" s="97" t="e">
        <f t="shared" si="53"/>
        <v>#DIV/0!</v>
      </c>
      <c r="K113" s="97" t="e">
        <f t="shared" si="53"/>
        <v>#DIV/0!</v>
      </c>
      <c r="L113" s="97" t="e">
        <f t="shared" si="53"/>
        <v>#DIV/0!</v>
      </c>
      <c r="M113" s="97" t="e">
        <f t="shared" si="53"/>
        <v>#DIV/0!</v>
      </c>
      <c r="N113" s="97" t="e">
        <f t="shared" si="53"/>
        <v>#DIV/0!</v>
      </c>
      <c r="O113" s="97" t="e">
        <f t="shared" si="53"/>
        <v>#DIV/0!</v>
      </c>
      <c r="P113" s="97" t="e">
        <f t="shared" si="53"/>
        <v>#DIV/0!</v>
      </c>
      <c r="Q113" s="97" t="e">
        <f t="shared" si="53"/>
        <v>#DIV/0!</v>
      </c>
      <c r="R113" s="97" t="e">
        <f t="shared" si="53"/>
        <v>#DIV/0!</v>
      </c>
      <c r="S113" s="97" t="e">
        <f t="shared" si="53"/>
        <v>#DIV/0!</v>
      </c>
      <c r="T113" s="97" t="e">
        <f t="shared" si="53"/>
        <v>#DIV/0!</v>
      </c>
      <c r="U113" s="97" t="e">
        <f t="shared" si="53"/>
        <v>#DIV/0!</v>
      </c>
      <c r="V113" s="97" t="e">
        <f t="shared" si="53"/>
        <v>#DIV/0!</v>
      </c>
      <c r="W113" s="97" t="e">
        <f t="shared" si="53"/>
        <v>#DIV/0!</v>
      </c>
      <c r="X113" s="97" t="e">
        <f t="shared" si="53"/>
        <v>#DIV/0!</v>
      </c>
      <c r="Y113" s="97" t="e">
        <f t="shared" si="53"/>
        <v>#DIV/0!</v>
      </c>
      <c r="Z113" s="97" t="e">
        <f t="shared" si="53"/>
        <v>#DIV/0!</v>
      </c>
      <c r="AA113" s="97" t="e">
        <f t="shared" si="53"/>
        <v>#DIV/0!</v>
      </c>
      <c r="AB113" s="97" t="e">
        <f t="shared" si="53"/>
        <v>#DIV/0!</v>
      </c>
      <c r="AC113" s="97" t="e">
        <f t="shared" si="53"/>
        <v>#DIV/0!</v>
      </c>
      <c r="AD113" s="97" t="e">
        <f t="shared" si="53"/>
        <v>#DIV/0!</v>
      </c>
      <c r="AE113" s="97" t="e">
        <f t="shared" si="53"/>
        <v>#DIV/0!</v>
      </c>
      <c r="AF113" s="97" t="e">
        <f t="shared" si="53"/>
        <v>#DIV/0!</v>
      </c>
      <c r="AG113" s="97" t="e">
        <f t="shared" si="53"/>
        <v>#DIV/0!</v>
      </c>
      <c r="AH113" s="97" t="e">
        <f t="shared" si="53"/>
        <v>#DIV/0!</v>
      </c>
      <c r="AI113" s="97" t="e">
        <f t="shared" si="53"/>
        <v>#DIV/0!</v>
      </c>
      <c r="AJ113" s="542"/>
    </row>
    <row r="114" spans="1:36" ht="20.399999999999999">
      <c r="A114" s="517" t="s">
        <v>27</v>
      </c>
      <c r="B114" s="555" t="s">
        <v>39</v>
      </c>
      <c r="C114" s="143" t="s">
        <v>42</v>
      </c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5">
        <f>SUM(D114:AH114)</f>
        <v>0</v>
      </c>
      <c r="AJ114" s="539" t="e">
        <f>AI117</f>
        <v>#DIV/0!</v>
      </c>
    </row>
    <row r="115" spans="1:36" ht="20.399999999999999">
      <c r="A115" s="518"/>
      <c r="B115" s="556"/>
      <c r="C115" s="146" t="s">
        <v>89</v>
      </c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62">
        <f t="shared" ref="AI115:AI116" si="54">SUM(D115:AH115)</f>
        <v>0</v>
      </c>
      <c r="AJ115" s="539"/>
    </row>
    <row r="116" spans="1:36" ht="20.399999999999999">
      <c r="A116" s="518"/>
      <c r="B116" s="556"/>
      <c r="C116" s="148" t="s">
        <v>90</v>
      </c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4">
        <f t="shared" si="54"/>
        <v>0</v>
      </c>
      <c r="AJ116" s="539"/>
    </row>
    <row r="117" spans="1:36" ht="21" thickBot="1">
      <c r="A117" s="519"/>
      <c r="B117" s="557"/>
      <c r="C117" s="149" t="s">
        <v>91</v>
      </c>
      <c r="D117" s="150" t="e">
        <f>(D115+D116)/D114</f>
        <v>#DIV/0!</v>
      </c>
      <c r="E117" s="150" t="e">
        <f>(E115+E116)/E114</f>
        <v>#DIV/0!</v>
      </c>
      <c r="F117" s="150" t="e">
        <f t="shared" ref="F117:AI117" si="55">(F115+F116)/F114</f>
        <v>#DIV/0!</v>
      </c>
      <c r="G117" s="150" t="e">
        <f t="shared" si="55"/>
        <v>#DIV/0!</v>
      </c>
      <c r="H117" s="150" t="e">
        <f t="shared" si="55"/>
        <v>#DIV/0!</v>
      </c>
      <c r="I117" s="150" t="e">
        <f t="shared" si="55"/>
        <v>#DIV/0!</v>
      </c>
      <c r="J117" s="150" t="e">
        <f t="shared" si="55"/>
        <v>#DIV/0!</v>
      </c>
      <c r="K117" s="150" t="e">
        <f t="shared" si="55"/>
        <v>#DIV/0!</v>
      </c>
      <c r="L117" s="150" t="e">
        <f t="shared" si="55"/>
        <v>#DIV/0!</v>
      </c>
      <c r="M117" s="150" t="e">
        <f t="shared" si="55"/>
        <v>#DIV/0!</v>
      </c>
      <c r="N117" s="150" t="e">
        <f t="shared" si="55"/>
        <v>#DIV/0!</v>
      </c>
      <c r="O117" s="150" t="e">
        <f t="shared" si="55"/>
        <v>#DIV/0!</v>
      </c>
      <c r="P117" s="150" t="e">
        <f t="shared" si="55"/>
        <v>#DIV/0!</v>
      </c>
      <c r="Q117" s="150" t="e">
        <f t="shared" si="55"/>
        <v>#DIV/0!</v>
      </c>
      <c r="R117" s="150" t="e">
        <f t="shared" si="55"/>
        <v>#DIV/0!</v>
      </c>
      <c r="S117" s="150" t="e">
        <f t="shared" si="55"/>
        <v>#DIV/0!</v>
      </c>
      <c r="T117" s="150" t="e">
        <f t="shared" si="55"/>
        <v>#DIV/0!</v>
      </c>
      <c r="U117" s="150" t="e">
        <f t="shared" si="55"/>
        <v>#DIV/0!</v>
      </c>
      <c r="V117" s="150" t="e">
        <f t="shared" si="55"/>
        <v>#DIV/0!</v>
      </c>
      <c r="W117" s="150" t="e">
        <f t="shared" si="55"/>
        <v>#DIV/0!</v>
      </c>
      <c r="X117" s="150" t="e">
        <f t="shared" si="55"/>
        <v>#DIV/0!</v>
      </c>
      <c r="Y117" s="150" t="e">
        <f t="shared" si="55"/>
        <v>#DIV/0!</v>
      </c>
      <c r="Z117" s="150" t="e">
        <f t="shared" si="55"/>
        <v>#DIV/0!</v>
      </c>
      <c r="AA117" s="150" t="e">
        <f t="shared" si="55"/>
        <v>#DIV/0!</v>
      </c>
      <c r="AB117" s="150" t="e">
        <f t="shared" si="55"/>
        <v>#DIV/0!</v>
      </c>
      <c r="AC117" s="150" t="e">
        <f t="shared" si="55"/>
        <v>#DIV/0!</v>
      </c>
      <c r="AD117" s="150" t="e">
        <f t="shared" si="55"/>
        <v>#DIV/0!</v>
      </c>
      <c r="AE117" s="150" t="e">
        <f t="shared" si="55"/>
        <v>#DIV/0!</v>
      </c>
      <c r="AF117" s="150" t="e">
        <f t="shared" si="55"/>
        <v>#DIV/0!</v>
      </c>
      <c r="AG117" s="150" t="e">
        <f t="shared" si="55"/>
        <v>#DIV/0!</v>
      </c>
      <c r="AH117" s="150" t="e">
        <f t="shared" si="55"/>
        <v>#DIV/0!</v>
      </c>
      <c r="AI117" s="150" t="e">
        <f t="shared" si="55"/>
        <v>#DIV/0!</v>
      </c>
      <c r="AJ117" s="540"/>
    </row>
    <row r="118" spans="1:36" ht="20.399999999999999">
      <c r="A118" s="517" t="s">
        <v>28</v>
      </c>
      <c r="B118" s="555" t="s">
        <v>40</v>
      </c>
      <c r="C118" s="143" t="s">
        <v>42</v>
      </c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5">
        <f>SUM(D118:AH118)</f>
        <v>0</v>
      </c>
      <c r="AJ118" s="539" t="e">
        <f>AI121</f>
        <v>#DIV/0!</v>
      </c>
    </row>
    <row r="119" spans="1:36" ht="20.399999999999999">
      <c r="A119" s="518"/>
      <c r="B119" s="556"/>
      <c r="C119" s="146" t="s">
        <v>89</v>
      </c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62">
        <f t="shared" ref="AI119:AI120" si="56">SUM(D119:AH119)</f>
        <v>0</v>
      </c>
      <c r="AJ119" s="539"/>
    </row>
    <row r="120" spans="1:36" ht="20.399999999999999">
      <c r="A120" s="518"/>
      <c r="B120" s="556"/>
      <c r="C120" s="148" t="s">
        <v>90</v>
      </c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4">
        <f t="shared" si="56"/>
        <v>0</v>
      </c>
      <c r="AJ120" s="539"/>
    </row>
    <row r="121" spans="1:36" ht="21" thickBot="1">
      <c r="A121" s="519"/>
      <c r="B121" s="557"/>
      <c r="C121" s="149" t="s">
        <v>91</v>
      </c>
      <c r="D121" s="150" t="e">
        <f>(D119+D120)/D118</f>
        <v>#DIV/0!</v>
      </c>
      <c r="E121" s="150" t="e">
        <f>(E119+E120)/E118</f>
        <v>#DIV/0!</v>
      </c>
      <c r="F121" s="150" t="e">
        <f t="shared" ref="F121:AI121" si="57">(F119+F120)/F118</f>
        <v>#DIV/0!</v>
      </c>
      <c r="G121" s="150" t="e">
        <f t="shared" si="57"/>
        <v>#DIV/0!</v>
      </c>
      <c r="H121" s="150" t="e">
        <f t="shared" si="57"/>
        <v>#DIV/0!</v>
      </c>
      <c r="I121" s="150" t="e">
        <f t="shared" si="57"/>
        <v>#DIV/0!</v>
      </c>
      <c r="J121" s="150" t="e">
        <f t="shared" si="57"/>
        <v>#DIV/0!</v>
      </c>
      <c r="K121" s="150" t="e">
        <f t="shared" si="57"/>
        <v>#DIV/0!</v>
      </c>
      <c r="L121" s="150" t="e">
        <f t="shared" si="57"/>
        <v>#DIV/0!</v>
      </c>
      <c r="M121" s="150" t="e">
        <f t="shared" si="57"/>
        <v>#DIV/0!</v>
      </c>
      <c r="N121" s="150" t="e">
        <f t="shared" si="57"/>
        <v>#DIV/0!</v>
      </c>
      <c r="O121" s="150" t="e">
        <f t="shared" si="57"/>
        <v>#DIV/0!</v>
      </c>
      <c r="P121" s="150" t="e">
        <f t="shared" si="57"/>
        <v>#DIV/0!</v>
      </c>
      <c r="Q121" s="150" t="e">
        <f t="shared" si="57"/>
        <v>#DIV/0!</v>
      </c>
      <c r="R121" s="150" t="e">
        <f t="shared" si="57"/>
        <v>#DIV/0!</v>
      </c>
      <c r="S121" s="150" t="e">
        <f t="shared" si="57"/>
        <v>#DIV/0!</v>
      </c>
      <c r="T121" s="150" t="e">
        <f t="shared" si="57"/>
        <v>#DIV/0!</v>
      </c>
      <c r="U121" s="150" t="e">
        <f t="shared" si="57"/>
        <v>#DIV/0!</v>
      </c>
      <c r="V121" s="150" t="e">
        <f t="shared" si="57"/>
        <v>#DIV/0!</v>
      </c>
      <c r="W121" s="150" t="e">
        <f t="shared" si="57"/>
        <v>#DIV/0!</v>
      </c>
      <c r="X121" s="150" t="e">
        <f t="shared" si="57"/>
        <v>#DIV/0!</v>
      </c>
      <c r="Y121" s="150" t="e">
        <f t="shared" si="57"/>
        <v>#DIV/0!</v>
      </c>
      <c r="Z121" s="150" t="e">
        <f t="shared" si="57"/>
        <v>#DIV/0!</v>
      </c>
      <c r="AA121" s="150" t="e">
        <f t="shared" si="57"/>
        <v>#DIV/0!</v>
      </c>
      <c r="AB121" s="150" t="e">
        <f t="shared" si="57"/>
        <v>#DIV/0!</v>
      </c>
      <c r="AC121" s="150" t="e">
        <f t="shared" si="57"/>
        <v>#DIV/0!</v>
      </c>
      <c r="AD121" s="150" t="e">
        <f t="shared" si="57"/>
        <v>#DIV/0!</v>
      </c>
      <c r="AE121" s="150" t="e">
        <f t="shared" si="57"/>
        <v>#DIV/0!</v>
      </c>
      <c r="AF121" s="150" t="e">
        <f t="shared" si="57"/>
        <v>#DIV/0!</v>
      </c>
      <c r="AG121" s="150" t="e">
        <f t="shared" si="57"/>
        <v>#DIV/0!</v>
      </c>
      <c r="AH121" s="150" t="e">
        <f t="shared" si="57"/>
        <v>#DIV/0!</v>
      </c>
      <c r="AI121" s="150" t="e">
        <f t="shared" si="57"/>
        <v>#DIV/0!</v>
      </c>
      <c r="AJ121" s="540"/>
    </row>
    <row r="122" spans="1:36" ht="20.399999999999999">
      <c r="A122" s="517" t="s">
        <v>29</v>
      </c>
      <c r="B122" s="558" t="s">
        <v>50</v>
      </c>
      <c r="C122" s="143" t="s">
        <v>42</v>
      </c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5">
        <f>SUM(D122:AH122)</f>
        <v>0</v>
      </c>
      <c r="AJ122" s="539" t="e">
        <f>AI125</f>
        <v>#DIV/0!</v>
      </c>
    </row>
    <row r="123" spans="1:36" ht="20.399999999999999">
      <c r="A123" s="518"/>
      <c r="B123" s="559"/>
      <c r="C123" s="146" t="s">
        <v>89</v>
      </c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62">
        <f t="shared" ref="AI123:AI124" si="58">SUM(D123:AH123)</f>
        <v>0</v>
      </c>
      <c r="AJ123" s="539"/>
    </row>
    <row r="124" spans="1:36" ht="20.399999999999999">
      <c r="A124" s="518"/>
      <c r="B124" s="559"/>
      <c r="C124" s="148" t="s">
        <v>90</v>
      </c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4">
        <f t="shared" si="58"/>
        <v>0</v>
      </c>
      <c r="AJ124" s="539"/>
    </row>
    <row r="125" spans="1:36" ht="21" thickBot="1">
      <c r="A125" s="519"/>
      <c r="B125" s="560"/>
      <c r="C125" s="149" t="s">
        <v>91</v>
      </c>
      <c r="D125" s="150" t="e">
        <f>(D123+D124)/D122</f>
        <v>#DIV/0!</v>
      </c>
      <c r="E125" s="150" t="e">
        <f>(E123+E124)/E122</f>
        <v>#DIV/0!</v>
      </c>
      <c r="F125" s="150" t="e">
        <f t="shared" ref="F125:AI125" si="59">(F123+F124)/F122</f>
        <v>#DIV/0!</v>
      </c>
      <c r="G125" s="150" t="e">
        <f t="shared" si="59"/>
        <v>#DIV/0!</v>
      </c>
      <c r="H125" s="150" t="e">
        <f t="shared" si="59"/>
        <v>#DIV/0!</v>
      </c>
      <c r="I125" s="150" t="e">
        <f t="shared" si="59"/>
        <v>#DIV/0!</v>
      </c>
      <c r="J125" s="150" t="e">
        <f t="shared" si="59"/>
        <v>#DIV/0!</v>
      </c>
      <c r="K125" s="150" t="e">
        <f t="shared" si="59"/>
        <v>#DIV/0!</v>
      </c>
      <c r="L125" s="150" t="e">
        <f t="shared" si="59"/>
        <v>#DIV/0!</v>
      </c>
      <c r="M125" s="150" t="e">
        <f t="shared" si="59"/>
        <v>#DIV/0!</v>
      </c>
      <c r="N125" s="150" t="e">
        <f t="shared" si="59"/>
        <v>#DIV/0!</v>
      </c>
      <c r="O125" s="150" t="e">
        <f t="shared" si="59"/>
        <v>#DIV/0!</v>
      </c>
      <c r="P125" s="150" t="e">
        <f t="shared" si="59"/>
        <v>#DIV/0!</v>
      </c>
      <c r="Q125" s="150" t="e">
        <f t="shared" si="59"/>
        <v>#DIV/0!</v>
      </c>
      <c r="R125" s="150" t="e">
        <f t="shared" si="59"/>
        <v>#DIV/0!</v>
      </c>
      <c r="S125" s="150" t="e">
        <f t="shared" si="59"/>
        <v>#DIV/0!</v>
      </c>
      <c r="T125" s="150" t="e">
        <f t="shared" si="59"/>
        <v>#DIV/0!</v>
      </c>
      <c r="U125" s="150" t="e">
        <f t="shared" si="59"/>
        <v>#DIV/0!</v>
      </c>
      <c r="V125" s="150" t="e">
        <f t="shared" si="59"/>
        <v>#DIV/0!</v>
      </c>
      <c r="W125" s="150" t="e">
        <f t="shared" si="59"/>
        <v>#DIV/0!</v>
      </c>
      <c r="X125" s="150" t="e">
        <f t="shared" si="59"/>
        <v>#DIV/0!</v>
      </c>
      <c r="Y125" s="150" t="e">
        <f t="shared" si="59"/>
        <v>#DIV/0!</v>
      </c>
      <c r="Z125" s="150" t="e">
        <f t="shared" si="59"/>
        <v>#DIV/0!</v>
      </c>
      <c r="AA125" s="150" t="e">
        <f t="shared" si="59"/>
        <v>#DIV/0!</v>
      </c>
      <c r="AB125" s="150" t="e">
        <f t="shared" si="59"/>
        <v>#DIV/0!</v>
      </c>
      <c r="AC125" s="150" t="e">
        <f t="shared" si="59"/>
        <v>#DIV/0!</v>
      </c>
      <c r="AD125" s="150" t="e">
        <f t="shared" si="59"/>
        <v>#DIV/0!</v>
      </c>
      <c r="AE125" s="150" t="e">
        <f t="shared" si="59"/>
        <v>#DIV/0!</v>
      </c>
      <c r="AF125" s="150" t="e">
        <f t="shared" si="59"/>
        <v>#DIV/0!</v>
      </c>
      <c r="AG125" s="150" t="e">
        <f t="shared" si="59"/>
        <v>#DIV/0!</v>
      </c>
      <c r="AH125" s="150" t="e">
        <f t="shared" si="59"/>
        <v>#DIV/0!</v>
      </c>
      <c r="AI125" s="150" t="e">
        <f t="shared" si="59"/>
        <v>#DIV/0!</v>
      </c>
      <c r="AJ125" s="540"/>
    </row>
    <row r="126" spans="1:36" ht="20.399999999999999">
      <c r="A126" s="517" t="s">
        <v>30</v>
      </c>
      <c r="B126" s="558" t="s">
        <v>51</v>
      </c>
      <c r="C126" s="143" t="s">
        <v>42</v>
      </c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5">
        <f>SUM(D126:AH126)</f>
        <v>0</v>
      </c>
      <c r="AJ126" s="539" t="e">
        <f>AI129</f>
        <v>#DIV/0!</v>
      </c>
    </row>
    <row r="127" spans="1:36" ht="20.399999999999999">
      <c r="A127" s="518"/>
      <c r="B127" s="559"/>
      <c r="C127" s="146" t="s">
        <v>89</v>
      </c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62">
        <f t="shared" ref="AI127:AI128" si="60">SUM(D127:AH127)</f>
        <v>0</v>
      </c>
      <c r="AJ127" s="539"/>
    </row>
    <row r="128" spans="1:36" ht="20.399999999999999">
      <c r="A128" s="518"/>
      <c r="B128" s="559"/>
      <c r="C128" s="148" t="s">
        <v>90</v>
      </c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4">
        <f t="shared" si="60"/>
        <v>0</v>
      </c>
      <c r="AJ128" s="539"/>
    </row>
    <row r="129" spans="1:36" ht="21" thickBot="1">
      <c r="A129" s="519"/>
      <c r="B129" s="560"/>
      <c r="C129" s="149" t="s">
        <v>91</v>
      </c>
      <c r="D129" s="150" t="e">
        <f>(D127+D128)/D126</f>
        <v>#DIV/0!</v>
      </c>
      <c r="E129" s="150" t="e">
        <f>(E127+E128)/E126</f>
        <v>#DIV/0!</v>
      </c>
      <c r="F129" s="150" t="e">
        <f t="shared" ref="F129:AI129" si="61">(F127+F128)/F126</f>
        <v>#DIV/0!</v>
      </c>
      <c r="G129" s="150" t="e">
        <f t="shared" si="61"/>
        <v>#DIV/0!</v>
      </c>
      <c r="H129" s="150" t="e">
        <f t="shared" si="61"/>
        <v>#DIV/0!</v>
      </c>
      <c r="I129" s="150" t="e">
        <f t="shared" si="61"/>
        <v>#DIV/0!</v>
      </c>
      <c r="J129" s="150" t="e">
        <f t="shared" si="61"/>
        <v>#DIV/0!</v>
      </c>
      <c r="K129" s="150" t="e">
        <f t="shared" si="61"/>
        <v>#DIV/0!</v>
      </c>
      <c r="L129" s="150" t="e">
        <f t="shared" si="61"/>
        <v>#DIV/0!</v>
      </c>
      <c r="M129" s="150" t="e">
        <f t="shared" si="61"/>
        <v>#DIV/0!</v>
      </c>
      <c r="N129" s="150" t="e">
        <f t="shared" si="61"/>
        <v>#DIV/0!</v>
      </c>
      <c r="O129" s="150" t="e">
        <f t="shared" si="61"/>
        <v>#DIV/0!</v>
      </c>
      <c r="P129" s="150" t="e">
        <f t="shared" si="61"/>
        <v>#DIV/0!</v>
      </c>
      <c r="Q129" s="150" t="e">
        <f t="shared" si="61"/>
        <v>#DIV/0!</v>
      </c>
      <c r="R129" s="150" t="e">
        <f t="shared" si="61"/>
        <v>#DIV/0!</v>
      </c>
      <c r="S129" s="150" t="e">
        <f t="shared" si="61"/>
        <v>#DIV/0!</v>
      </c>
      <c r="T129" s="150" t="e">
        <f t="shared" si="61"/>
        <v>#DIV/0!</v>
      </c>
      <c r="U129" s="150" t="e">
        <f t="shared" si="61"/>
        <v>#DIV/0!</v>
      </c>
      <c r="V129" s="150" t="e">
        <f t="shared" si="61"/>
        <v>#DIV/0!</v>
      </c>
      <c r="W129" s="150" t="e">
        <f t="shared" si="61"/>
        <v>#DIV/0!</v>
      </c>
      <c r="X129" s="150" t="e">
        <f t="shared" si="61"/>
        <v>#DIV/0!</v>
      </c>
      <c r="Y129" s="150" t="e">
        <f t="shared" si="61"/>
        <v>#DIV/0!</v>
      </c>
      <c r="Z129" s="150" t="e">
        <f t="shared" si="61"/>
        <v>#DIV/0!</v>
      </c>
      <c r="AA129" s="150" t="e">
        <f t="shared" si="61"/>
        <v>#DIV/0!</v>
      </c>
      <c r="AB129" s="150" t="e">
        <f t="shared" si="61"/>
        <v>#DIV/0!</v>
      </c>
      <c r="AC129" s="150" t="e">
        <f t="shared" si="61"/>
        <v>#DIV/0!</v>
      </c>
      <c r="AD129" s="150" t="e">
        <f t="shared" si="61"/>
        <v>#DIV/0!</v>
      </c>
      <c r="AE129" s="150" t="e">
        <f t="shared" si="61"/>
        <v>#DIV/0!</v>
      </c>
      <c r="AF129" s="150" t="e">
        <f t="shared" si="61"/>
        <v>#DIV/0!</v>
      </c>
      <c r="AG129" s="150" t="e">
        <f t="shared" si="61"/>
        <v>#DIV/0!</v>
      </c>
      <c r="AH129" s="150" t="e">
        <f t="shared" si="61"/>
        <v>#DIV/0!</v>
      </c>
      <c r="AI129" s="150" t="e">
        <f t="shared" si="61"/>
        <v>#DIV/0!</v>
      </c>
      <c r="AJ129" s="540"/>
    </row>
    <row r="130" spans="1:36" ht="20.399999999999999">
      <c r="A130" s="517" t="s">
        <v>102</v>
      </c>
      <c r="B130" s="555" t="s">
        <v>52</v>
      </c>
      <c r="C130" s="143" t="s">
        <v>42</v>
      </c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5">
        <f>SUM(D130:AH130)</f>
        <v>0</v>
      </c>
      <c r="AJ130" s="538" t="e">
        <f>AI133</f>
        <v>#DIV/0!</v>
      </c>
    </row>
    <row r="131" spans="1:36" ht="20.399999999999999">
      <c r="A131" s="518"/>
      <c r="B131" s="556"/>
      <c r="C131" s="146" t="s">
        <v>89</v>
      </c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62">
        <f t="shared" ref="AI131:AI132" si="62">SUM(D131:AH131)</f>
        <v>0</v>
      </c>
      <c r="AJ131" s="539"/>
    </row>
    <row r="132" spans="1:36" ht="20.399999999999999">
      <c r="A132" s="518"/>
      <c r="B132" s="556"/>
      <c r="C132" s="148" t="s">
        <v>90</v>
      </c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4">
        <f t="shared" si="62"/>
        <v>0</v>
      </c>
      <c r="AJ132" s="539"/>
    </row>
    <row r="133" spans="1:36" ht="21" thickBot="1">
      <c r="A133" s="519"/>
      <c r="B133" s="557"/>
      <c r="C133" s="149" t="s">
        <v>91</v>
      </c>
      <c r="D133" s="150" t="e">
        <f>(D131+D132)/D130</f>
        <v>#DIV/0!</v>
      </c>
      <c r="E133" s="150" t="e">
        <f>(E131+E132)/E130</f>
        <v>#DIV/0!</v>
      </c>
      <c r="F133" s="150" t="e">
        <f t="shared" ref="F133:AI133" si="63">(F131+F132)/F130</f>
        <v>#DIV/0!</v>
      </c>
      <c r="G133" s="150" t="e">
        <f t="shared" si="63"/>
        <v>#DIV/0!</v>
      </c>
      <c r="H133" s="150" t="e">
        <f t="shared" si="63"/>
        <v>#DIV/0!</v>
      </c>
      <c r="I133" s="150" t="e">
        <f t="shared" si="63"/>
        <v>#DIV/0!</v>
      </c>
      <c r="J133" s="150" t="e">
        <f t="shared" si="63"/>
        <v>#DIV/0!</v>
      </c>
      <c r="K133" s="150" t="e">
        <f t="shared" si="63"/>
        <v>#DIV/0!</v>
      </c>
      <c r="L133" s="150" t="e">
        <f t="shared" si="63"/>
        <v>#DIV/0!</v>
      </c>
      <c r="M133" s="150" t="e">
        <f t="shared" si="63"/>
        <v>#DIV/0!</v>
      </c>
      <c r="N133" s="150" t="e">
        <f t="shared" si="63"/>
        <v>#DIV/0!</v>
      </c>
      <c r="O133" s="150" t="e">
        <f t="shared" si="63"/>
        <v>#DIV/0!</v>
      </c>
      <c r="P133" s="150" t="e">
        <f t="shared" si="63"/>
        <v>#DIV/0!</v>
      </c>
      <c r="Q133" s="150" t="e">
        <f t="shared" si="63"/>
        <v>#DIV/0!</v>
      </c>
      <c r="R133" s="150" t="e">
        <f t="shared" si="63"/>
        <v>#DIV/0!</v>
      </c>
      <c r="S133" s="150" t="e">
        <f t="shared" si="63"/>
        <v>#DIV/0!</v>
      </c>
      <c r="T133" s="150" t="e">
        <f t="shared" si="63"/>
        <v>#DIV/0!</v>
      </c>
      <c r="U133" s="150" t="e">
        <f t="shared" si="63"/>
        <v>#DIV/0!</v>
      </c>
      <c r="V133" s="150" t="e">
        <f t="shared" si="63"/>
        <v>#DIV/0!</v>
      </c>
      <c r="W133" s="150" t="e">
        <f t="shared" si="63"/>
        <v>#DIV/0!</v>
      </c>
      <c r="X133" s="150" t="e">
        <f t="shared" si="63"/>
        <v>#DIV/0!</v>
      </c>
      <c r="Y133" s="150" t="e">
        <f t="shared" si="63"/>
        <v>#DIV/0!</v>
      </c>
      <c r="Z133" s="150" t="e">
        <f t="shared" si="63"/>
        <v>#DIV/0!</v>
      </c>
      <c r="AA133" s="150" t="e">
        <f t="shared" si="63"/>
        <v>#DIV/0!</v>
      </c>
      <c r="AB133" s="150" t="e">
        <f t="shared" si="63"/>
        <v>#DIV/0!</v>
      </c>
      <c r="AC133" s="150" t="e">
        <f t="shared" si="63"/>
        <v>#DIV/0!</v>
      </c>
      <c r="AD133" s="150" t="e">
        <f t="shared" si="63"/>
        <v>#DIV/0!</v>
      </c>
      <c r="AE133" s="150" t="e">
        <f t="shared" si="63"/>
        <v>#DIV/0!</v>
      </c>
      <c r="AF133" s="150" t="e">
        <f t="shared" si="63"/>
        <v>#DIV/0!</v>
      </c>
      <c r="AG133" s="150" t="e">
        <f t="shared" si="63"/>
        <v>#DIV/0!</v>
      </c>
      <c r="AH133" s="150" t="e">
        <f t="shared" si="63"/>
        <v>#DIV/0!</v>
      </c>
      <c r="AI133" s="150" t="e">
        <f t="shared" si="63"/>
        <v>#DIV/0!</v>
      </c>
      <c r="AJ133" s="540"/>
    </row>
    <row r="134" spans="1:36" ht="20.399999999999999" hidden="1">
      <c r="A134" s="543" t="s">
        <v>182</v>
      </c>
      <c r="B134" s="536"/>
      <c r="C134" s="339" t="s">
        <v>42</v>
      </c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93">
        <f>SUM(D134:AH134)</f>
        <v>0</v>
      </c>
      <c r="AJ134" s="541" t="e">
        <f>AI137</f>
        <v>#DIV/0!</v>
      </c>
    </row>
    <row r="135" spans="1:36" ht="20.399999999999999" hidden="1">
      <c r="A135" s="529"/>
      <c r="B135" s="536"/>
      <c r="C135" s="159" t="s">
        <v>89</v>
      </c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161">
        <f t="shared" ref="AI135:AI136" si="64">SUM(D135:AH135)</f>
        <v>0</v>
      </c>
      <c r="AJ135" s="541"/>
    </row>
    <row r="136" spans="1:36" ht="20.399999999999999" hidden="1">
      <c r="A136" s="529"/>
      <c r="B136" s="536"/>
      <c r="C136" s="160" t="s">
        <v>90</v>
      </c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87">
        <f t="shared" si="64"/>
        <v>0</v>
      </c>
      <c r="AJ136" s="541"/>
    </row>
    <row r="137" spans="1:36" ht="21" hidden="1" thickBot="1">
      <c r="A137" s="530"/>
      <c r="B137" s="537"/>
      <c r="C137" s="154" t="s">
        <v>91</v>
      </c>
      <c r="D137" s="97" t="e">
        <f>(D135+D136)/D134</f>
        <v>#DIV/0!</v>
      </c>
      <c r="E137" s="97" t="e">
        <f>(E135+E136)/E134</f>
        <v>#DIV/0!</v>
      </c>
      <c r="F137" s="97" t="e">
        <f t="shared" ref="F137:AI137" si="65">(F135+F136)/F134</f>
        <v>#DIV/0!</v>
      </c>
      <c r="G137" s="97" t="e">
        <f t="shared" si="65"/>
        <v>#DIV/0!</v>
      </c>
      <c r="H137" s="97" t="e">
        <f t="shared" si="65"/>
        <v>#DIV/0!</v>
      </c>
      <c r="I137" s="97" t="e">
        <f t="shared" si="65"/>
        <v>#DIV/0!</v>
      </c>
      <c r="J137" s="97" t="e">
        <f t="shared" si="65"/>
        <v>#DIV/0!</v>
      </c>
      <c r="K137" s="97" t="e">
        <f t="shared" si="65"/>
        <v>#DIV/0!</v>
      </c>
      <c r="L137" s="97" t="e">
        <f t="shared" si="65"/>
        <v>#DIV/0!</v>
      </c>
      <c r="M137" s="97" t="e">
        <f t="shared" si="65"/>
        <v>#DIV/0!</v>
      </c>
      <c r="N137" s="97" t="e">
        <f t="shared" si="65"/>
        <v>#DIV/0!</v>
      </c>
      <c r="O137" s="97" t="e">
        <f t="shared" si="65"/>
        <v>#DIV/0!</v>
      </c>
      <c r="P137" s="97" t="e">
        <f t="shared" si="65"/>
        <v>#DIV/0!</v>
      </c>
      <c r="Q137" s="97" t="e">
        <f t="shared" si="65"/>
        <v>#DIV/0!</v>
      </c>
      <c r="R137" s="97" t="e">
        <f t="shared" si="65"/>
        <v>#DIV/0!</v>
      </c>
      <c r="S137" s="97" t="e">
        <f t="shared" si="65"/>
        <v>#DIV/0!</v>
      </c>
      <c r="T137" s="97" t="e">
        <f t="shared" si="65"/>
        <v>#DIV/0!</v>
      </c>
      <c r="U137" s="97" t="e">
        <f t="shared" si="65"/>
        <v>#DIV/0!</v>
      </c>
      <c r="V137" s="97" t="e">
        <f t="shared" si="65"/>
        <v>#DIV/0!</v>
      </c>
      <c r="W137" s="97" t="e">
        <f t="shared" si="65"/>
        <v>#DIV/0!</v>
      </c>
      <c r="X137" s="97" t="e">
        <f t="shared" si="65"/>
        <v>#DIV/0!</v>
      </c>
      <c r="Y137" s="97" t="e">
        <f t="shared" si="65"/>
        <v>#DIV/0!</v>
      </c>
      <c r="Z137" s="97" t="e">
        <f t="shared" si="65"/>
        <v>#DIV/0!</v>
      </c>
      <c r="AA137" s="97" t="e">
        <f t="shared" si="65"/>
        <v>#DIV/0!</v>
      </c>
      <c r="AB137" s="97" t="e">
        <f t="shared" si="65"/>
        <v>#DIV/0!</v>
      </c>
      <c r="AC137" s="97" t="e">
        <f t="shared" si="65"/>
        <v>#DIV/0!</v>
      </c>
      <c r="AD137" s="97" t="e">
        <f t="shared" si="65"/>
        <v>#DIV/0!</v>
      </c>
      <c r="AE137" s="97" t="e">
        <f t="shared" si="65"/>
        <v>#DIV/0!</v>
      </c>
      <c r="AF137" s="97" t="e">
        <f t="shared" si="65"/>
        <v>#DIV/0!</v>
      </c>
      <c r="AG137" s="97" t="e">
        <f t="shared" si="65"/>
        <v>#DIV/0!</v>
      </c>
      <c r="AH137" s="97" t="e">
        <f t="shared" si="65"/>
        <v>#DIV/0!</v>
      </c>
      <c r="AI137" s="97" t="e">
        <f t="shared" si="65"/>
        <v>#DIV/0!</v>
      </c>
      <c r="AJ137" s="542"/>
    </row>
    <row r="138" spans="1:36" ht="20.399999999999999" hidden="1">
      <c r="A138" s="528" t="s">
        <v>183</v>
      </c>
      <c r="B138" s="535"/>
      <c r="C138" s="157" t="s">
        <v>42</v>
      </c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93">
        <f>SUM(D138:AH138)</f>
        <v>0</v>
      </c>
      <c r="AJ138" s="541" t="e">
        <f>AI141</f>
        <v>#DIV/0!</v>
      </c>
    </row>
    <row r="139" spans="1:36" ht="20.399999999999999" hidden="1">
      <c r="A139" s="529"/>
      <c r="B139" s="536"/>
      <c r="C139" s="159" t="s">
        <v>89</v>
      </c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161">
        <f t="shared" ref="AI139:AI140" si="66">SUM(D139:AH139)</f>
        <v>0</v>
      </c>
      <c r="AJ139" s="541"/>
    </row>
    <row r="140" spans="1:36" ht="20.399999999999999" hidden="1">
      <c r="A140" s="529"/>
      <c r="B140" s="536"/>
      <c r="C140" s="160" t="s">
        <v>90</v>
      </c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87">
        <f t="shared" si="66"/>
        <v>0</v>
      </c>
      <c r="AJ140" s="541"/>
    </row>
    <row r="141" spans="1:36" ht="21" hidden="1" thickBot="1">
      <c r="A141" s="530"/>
      <c r="B141" s="537"/>
      <c r="C141" s="154" t="s">
        <v>91</v>
      </c>
      <c r="D141" s="97" t="e">
        <f>(D139+D140)/D138</f>
        <v>#DIV/0!</v>
      </c>
      <c r="E141" s="97" t="e">
        <f>(E139+E140)/E138</f>
        <v>#DIV/0!</v>
      </c>
      <c r="F141" s="97" t="e">
        <f t="shared" ref="F141:AI141" si="67">(F139+F140)/F138</f>
        <v>#DIV/0!</v>
      </c>
      <c r="G141" s="97" t="e">
        <f t="shared" si="67"/>
        <v>#DIV/0!</v>
      </c>
      <c r="H141" s="97" t="e">
        <f t="shared" si="67"/>
        <v>#DIV/0!</v>
      </c>
      <c r="I141" s="97" t="e">
        <f t="shared" si="67"/>
        <v>#DIV/0!</v>
      </c>
      <c r="J141" s="97" t="e">
        <f t="shared" si="67"/>
        <v>#DIV/0!</v>
      </c>
      <c r="K141" s="97" t="e">
        <f t="shared" si="67"/>
        <v>#DIV/0!</v>
      </c>
      <c r="L141" s="97" t="e">
        <f t="shared" si="67"/>
        <v>#DIV/0!</v>
      </c>
      <c r="M141" s="97" t="e">
        <f t="shared" si="67"/>
        <v>#DIV/0!</v>
      </c>
      <c r="N141" s="97" t="e">
        <f t="shared" si="67"/>
        <v>#DIV/0!</v>
      </c>
      <c r="O141" s="97" t="e">
        <f t="shared" si="67"/>
        <v>#DIV/0!</v>
      </c>
      <c r="P141" s="97" t="e">
        <f t="shared" si="67"/>
        <v>#DIV/0!</v>
      </c>
      <c r="Q141" s="97" t="e">
        <f t="shared" si="67"/>
        <v>#DIV/0!</v>
      </c>
      <c r="R141" s="97" t="e">
        <f t="shared" si="67"/>
        <v>#DIV/0!</v>
      </c>
      <c r="S141" s="97" t="e">
        <f t="shared" si="67"/>
        <v>#DIV/0!</v>
      </c>
      <c r="T141" s="97" t="e">
        <f t="shared" si="67"/>
        <v>#DIV/0!</v>
      </c>
      <c r="U141" s="97" t="e">
        <f t="shared" si="67"/>
        <v>#DIV/0!</v>
      </c>
      <c r="V141" s="97" t="e">
        <f t="shared" si="67"/>
        <v>#DIV/0!</v>
      </c>
      <c r="W141" s="97" t="e">
        <f t="shared" si="67"/>
        <v>#DIV/0!</v>
      </c>
      <c r="X141" s="97" t="e">
        <f t="shared" si="67"/>
        <v>#DIV/0!</v>
      </c>
      <c r="Y141" s="97" t="e">
        <f t="shared" si="67"/>
        <v>#DIV/0!</v>
      </c>
      <c r="Z141" s="97" t="e">
        <f t="shared" si="67"/>
        <v>#DIV/0!</v>
      </c>
      <c r="AA141" s="97" t="e">
        <f t="shared" si="67"/>
        <v>#DIV/0!</v>
      </c>
      <c r="AB141" s="97" t="e">
        <f t="shared" si="67"/>
        <v>#DIV/0!</v>
      </c>
      <c r="AC141" s="97" t="e">
        <f t="shared" si="67"/>
        <v>#DIV/0!</v>
      </c>
      <c r="AD141" s="97" t="e">
        <f t="shared" si="67"/>
        <v>#DIV/0!</v>
      </c>
      <c r="AE141" s="97" t="e">
        <f t="shared" si="67"/>
        <v>#DIV/0!</v>
      </c>
      <c r="AF141" s="97" t="e">
        <f t="shared" si="67"/>
        <v>#DIV/0!</v>
      </c>
      <c r="AG141" s="97" t="e">
        <f t="shared" si="67"/>
        <v>#DIV/0!</v>
      </c>
      <c r="AH141" s="97" t="e">
        <f t="shared" si="67"/>
        <v>#DIV/0!</v>
      </c>
      <c r="AI141" s="97" t="e">
        <f t="shared" si="67"/>
        <v>#DIV/0!</v>
      </c>
      <c r="AJ141" s="542"/>
    </row>
    <row r="142" spans="1:36" ht="20.399999999999999" hidden="1">
      <c r="A142" s="543" t="s">
        <v>184</v>
      </c>
      <c r="B142" s="535"/>
      <c r="C142" s="157" t="s">
        <v>42</v>
      </c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93">
        <f>SUM(D142:AH142)</f>
        <v>0</v>
      </c>
      <c r="AJ142" s="541" t="e">
        <f>AI145</f>
        <v>#DIV/0!</v>
      </c>
    </row>
    <row r="143" spans="1:36" ht="20.399999999999999" hidden="1">
      <c r="A143" s="529"/>
      <c r="B143" s="536"/>
      <c r="C143" s="159" t="s">
        <v>89</v>
      </c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161">
        <f t="shared" ref="AI143:AI144" si="68">SUM(D143:AH143)</f>
        <v>0</v>
      </c>
      <c r="AJ143" s="541"/>
    </row>
    <row r="144" spans="1:36" ht="20.399999999999999" hidden="1">
      <c r="A144" s="529"/>
      <c r="B144" s="536"/>
      <c r="C144" s="160" t="s">
        <v>90</v>
      </c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87">
        <f t="shared" si="68"/>
        <v>0</v>
      </c>
      <c r="AJ144" s="541"/>
    </row>
    <row r="145" spans="1:36" ht="21" hidden="1" thickBot="1">
      <c r="A145" s="530"/>
      <c r="B145" s="537"/>
      <c r="C145" s="154" t="s">
        <v>91</v>
      </c>
      <c r="D145" s="97" t="e">
        <f>(D143+D144)/D142</f>
        <v>#DIV/0!</v>
      </c>
      <c r="E145" s="97" t="e">
        <f>(E143+E144)/E142</f>
        <v>#DIV/0!</v>
      </c>
      <c r="F145" s="97" t="e">
        <f t="shared" ref="F145:AI145" si="69">(F143+F144)/F142</f>
        <v>#DIV/0!</v>
      </c>
      <c r="G145" s="97" t="e">
        <f t="shared" si="69"/>
        <v>#DIV/0!</v>
      </c>
      <c r="H145" s="97" t="e">
        <f t="shared" si="69"/>
        <v>#DIV/0!</v>
      </c>
      <c r="I145" s="97" t="e">
        <f t="shared" si="69"/>
        <v>#DIV/0!</v>
      </c>
      <c r="J145" s="97" t="e">
        <f t="shared" si="69"/>
        <v>#DIV/0!</v>
      </c>
      <c r="K145" s="97" t="e">
        <f t="shared" si="69"/>
        <v>#DIV/0!</v>
      </c>
      <c r="L145" s="97" t="e">
        <f t="shared" si="69"/>
        <v>#DIV/0!</v>
      </c>
      <c r="M145" s="97" t="e">
        <f t="shared" si="69"/>
        <v>#DIV/0!</v>
      </c>
      <c r="N145" s="97" t="e">
        <f t="shared" si="69"/>
        <v>#DIV/0!</v>
      </c>
      <c r="O145" s="97" t="e">
        <f t="shared" si="69"/>
        <v>#DIV/0!</v>
      </c>
      <c r="P145" s="97" t="e">
        <f t="shared" si="69"/>
        <v>#DIV/0!</v>
      </c>
      <c r="Q145" s="97" t="e">
        <f t="shared" si="69"/>
        <v>#DIV/0!</v>
      </c>
      <c r="R145" s="97" t="e">
        <f t="shared" si="69"/>
        <v>#DIV/0!</v>
      </c>
      <c r="S145" s="97" t="e">
        <f t="shared" si="69"/>
        <v>#DIV/0!</v>
      </c>
      <c r="T145" s="97" t="e">
        <f t="shared" si="69"/>
        <v>#DIV/0!</v>
      </c>
      <c r="U145" s="97" t="e">
        <f t="shared" si="69"/>
        <v>#DIV/0!</v>
      </c>
      <c r="V145" s="97" t="e">
        <f t="shared" si="69"/>
        <v>#DIV/0!</v>
      </c>
      <c r="W145" s="97" t="e">
        <f t="shared" si="69"/>
        <v>#DIV/0!</v>
      </c>
      <c r="X145" s="97" t="e">
        <f t="shared" si="69"/>
        <v>#DIV/0!</v>
      </c>
      <c r="Y145" s="97" t="e">
        <f t="shared" si="69"/>
        <v>#DIV/0!</v>
      </c>
      <c r="Z145" s="97" t="e">
        <f t="shared" si="69"/>
        <v>#DIV/0!</v>
      </c>
      <c r="AA145" s="97" t="e">
        <f t="shared" si="69"/>
        <v>#DIV/0!</v>
      </c>
      <c r="AB145" s="97" t="e">
        <f t="shared" si="69"/>
        <v>#DIV/0!</v>
      </c>
      <c r="AC145" s="97" t="e">
        <f t="shared" si="69"/>
        <v>#DIV/0!</v>
      </c>
      <c r="AD145" s="97" t="e">
        <f t="shared" si="69"/>
        <v>#DIV/0!</v>
      </c>
      <c r="AE145" s="97" t="e">
        <f t="shared" si="69"/>
        <v>#DIV/0!</v>
      </c>
      <c r="AF145" s="97" t="e">
        <f t="shared" si="69"/>
        <v>#DIV/0!</v>
      </c>
      <c r="AG145" s="97" t="e">
        <f t="shared" si="69"/>
        <v>#DIV/0!</v>
      </c>
      <c r="AH145" s="97" t="e">
        <f t="shared" si="69"/>
        <v>#DIV/0!</v>
      </c>
      <c r="AI145" s="97" t="e">
        <f t="shared" si="69"/>
        <v>#DIV/0!</v>
      </c>
      <c r="AJ145" s="542"/>
    </row>
    <row r="146" spans="1:36" ht="20.399999999999999" hidden="1">
      <c r="A146" s="528" t="s">
        <v>185</v>
      </c>
      <c r="B146" s="535"/>
      <c r="C146" s="157" t="s">
        <v>42</v>
      </c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93">
        <f>SUM(D146:AH146)</f>
        <v>0</v>
      </c>
      <c r="AJ146" s="541" t="e">
        <f>AI149</f>
        <v>#DIV/0!</v>
      </c>
    </row>
    <row r="147" spans="1:36" ht="20.399999999999999" hidden="1">
      <c r="A147" s="529"/>
      <c r="B147" s="536"/>
      <c r="C147" s="159" t="s">
        <v>89</v>
      </c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161">
        <f t="shared" ref="AI147:AI148" si="70">SUM(D147:AH147)</f>
        <v>0</v>
      </c>
      <c r="AJ147" s="541"/>
    </row>
    <row r="148" spans="1:36" ht="20.399999999999999" hidden="1">
      <c r="A148" s="529"/>
      <c r="B148" s="536"/>
      <c r="C148" s="160" t="s">
        <v>90</v>
      </c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87">
        <f t="shared" si="70"/>
        <v>0</v>
      </c>
      <c r="AJ148" s="541"/>
    </row>
    <row r="149" spans="1:36" ht="21" hidden="1" thickBot="1">
      <c r="A149" s="530"/>
      <c r="B149" s="537"/>
      <c r="C149" s="154" t="s">
        <v>91</v>
      </c>
      <c r="D149" s="97" t="e">
        <f>(D147+D148)/D146</f>
        <v>#DIV/0!</v>
      </c>
      <c r="E149" s="97" t="e">
        <f>(E147+E148)/E146</f>
        <v>#DIV/0!</v>
      </c>
      <c r="F149" s="97" t="e">
        <f t="shared" ref="F149:AI149" si="71">(F147+F148)/F146</f>
        <v>#DIV/0!</v>
      </c>
      <c r="G149" s="97" t="e">
        <f t="shared" si="71"/>
        <v>#DIV/0!</v>
      </c>
      <c r="H149" s="97" t="e">
        <f t="shared" si="71"/>
        <v>#DIV/0!</v>
      </c>
      <c r="I149" s="97" t="e">
        <f t="shared" si="71"/>
        <v>#DIV/0!</v>
      </c>
      <c r="J149" s="97" t="e">
        <f t="shared" si="71"/>
        <v>#DIV/0!</v>
      </c>
      <c r="K149" s="97" t="e">
        <f t="shared" si="71"/>
        <v>#DIV/0!</v>
      </c>
      <c r="L149" s="97" t="e">
        <f t="shared" si="71"/>
        <v>#DIV/0!</v>
      </c>
      <c r="M149" s="97" t="e">
        <f t="shared" si="71"/>
        <v>#DIV/0!</v>
      </c>
      <c r="N149" s="97" t="e">
        <f t="shared" si="71"/>
        <v>#DIV/0!</v>
      </c>
      <c r="O149" s="97" t="e">
        <f t="shared" si="71"/>
        <v>#DIV/0!</v>
      </c>
      <c r="P149" s="97" t="e">
        <f t="shared" si="71"/>
        <v>#DIV/0!</v>
      </c>
      <c r="Q149" s="97" t="e">
        <f t="shared" si="71"/>
        <v>#DIV/0!</v>
      </c>
      <c r="R149" s="97" t="e">
        <f t="shared" si="71"/>
        <v>#DIV/0!</v>
      </c>
      <c r="S149" s="97" t="e">
        <f t="shared" si="71"/>
        <v>#DIV/0!</v>
      </c>
      <c r="T149" s="97" t="e">
        <f t="shared" si="71"/>
        <v>#DIV/0!</v>
      </c>
      <c r="U149" s="97" t="e">
        <f t="shared" si="71"/>
        <v>#DIV/0!</v>
      </c>
      <c r="V149" s="97" t="e">
        <f t="shared" si="71"/>
        <v>#DIV/0!</v>
      </c>
      <c r="W149" s="97" t="e">
        <f t="shared" si="71"/>
        <v>#DIV/0!</v>
      </c>
      <c r="X149" s="97" t="e">
        <f t="shared" si="71"/>
        <v>#DIV/0!</v>
      </c>
      <c r="Y149" s="97" t="e">
        <f t="shared" si="71"/>
        <v>#DIV/0!</v>
      </c>
      <c r="Z149" s="97" t="e">
        <f t="shared" si="71"/>
        <v>#DIV/0!</v>
      </c>
      <c r="AA149" s="97" t="e">
        <f t="shared" si="71"/>
        <v>#DIV/0!</v>
      </c>
      <c r="AB149" s="97" t="e">
        <f t="shared" si="71"/>
        <v>#DIV/0!</v>
      </c>
      <c r="AC149" s="97" t="e">
        <f t="shared" si="71"/>
        <v>#DIV/0!</v>
      </c>
      <c r="AD149" s="97" t="e">
        <f t="shared" si="71"/>
        <v>#DIV/0!</v>
      </c>
      <c r="AE149" s="97" t="e">
        <f t="shared" si="71"/>
        <v>#DIV/0!</v>
      </c>
      <c r="AF149" s="97" t="e">
        <f t="shared" si="71"/>
        <v>#DIV/0!</v>
      </c>
      <c r="AG149" s="97" t="e">
        <f t="shared" si="71"/>
        <v>#DIV/0!</v>
      </c>
      <c r="AH149" s="97" t="e">
        <f t="shared" si="71"/>
        <v>#DIV/0!</v>
      </c>
      <c r="AI149" s="97" t="e">
        <f t="shared" si="71"/>
        <v>#DIV/0!</v>
      </c>
      <c r="AJ149" s="542"/>
    </row>
    <row r="150" spans="1:36" ht="20.399999999999999" hidden="1">
      <c r="A150" s="543" t="s">
        <v>186</v>
      </c>
      <c r="B150" s="535"/>
      <c r="C150" s="157" t="s">
        <v>42</v>
      </c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93">
        <f>SUM(D150:AH150)</f>
        <v>0</v>
      </c>
      <c r="AJ150" s="541" t="e">
        <f>AI153</f>
        <v>#DIV/0!</v>
      </c>
    </row>
    <row r="151" spans="1:36" ht="20.399999999999999" hidden="1">
      <c r="A151" s="529"/>
      <c r="B151" s="536"/>
      <c r="C151" s="159" t="s">
        <v>89</v>
      </c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161">
        <f t="shared" ref="AI151:AI152" si="72">SUM(D151:AH151)</f>
        <v>0</v>
      </c>
      <c r="AJ151" s="541"/>
    </row>
    <row r="152" spans="1:36" ht="20.399999999999999" hidden="1">
      <c r="A152" s="529"/>
      <c r="B152" s="536"/>
      <c r="C152" s="160" t="s">
        <v>90</v>
      </c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87">
        <f t="shared" si="72"/>
        <v>0</v>
      </c>
      <c r="AJ152" s="541"/>
    </row>
    <row r="153" spans="1:36" ht="21" hidden="1" thickBot="1">
      <c r="A153" s="530"/>
      <c r="B153" s="537"/>
      <c r="C153" s="154" t="s">
        <v>91</v>
      </c>
      <c r="D153" s="97" t="e">
        <f>(D151+D152)/D150</f>
        <v>#DIV/0!</v>
      </c>
      <c r="E153" s="97" t="e">
        <f>(E151+E152)/E150</f>
        <v>#DIV/0!</v>
      </c>
      <c r="F153" s="97" t="e">
        <f t="shared" ref="F153:AI153" si="73">(F151+F152)/F150</f>
        <v>#DIV/0!</v>
      </c>
      <c r="G153" s="97" t="e">
        <f t="shared" si="73"/>
        <v>#DIV/0!</v>
      </c>
      <c r="H153" s="97" t="e">
        <f t="shared" si="73"/>
        <v>#DIV/0!</v>
      </c>
      <c r="I153" s="97" t="e">
        <f t="shared" si="73"/>
        <v>#DIV/0!</v>
      </c>
      <c r="J153" s="97" t="e">
        <f t="shared" si="73"/>
        <v>#DIV/0!</v>
      </c>
      <c r="K153" s="97" t="e">
        <f t="shared" si="73"/>
        <v>#DIV/0!</v>
      </c>
      <c r="L153" s="97" t="e">
        <f t="shared" si="73"/>
        <v>#DIV/0!</v>
      </c>
      <c r="M153" s="97" t="e">
        <f t="shared" si="73"/>
        <v>#DIV/0!</v>
      </c>
      <c r="N153" s="97" t="e">
        <f t="shared" si="73"/>
        <v>#DIV/0!</v>
      </c>
      <c r="O153" s="97" t="e">
        <f t="shared" si="73"/>
        <v>#DIV/0!</v>
      </c>
      <c r="P153" s="97" t="e">
        <f t="shared" si="73"/>
        <v>#DIV/0!</v>
      </c>
      <c r="Q153" s="97" t="e">
        <f t="shared" si="73"/>
        <v>#DIV/0!</v>
      </c>
      <c r="R153" s="97" t="e">
        <f t="shared" si="73"/>
        <v>#DIV/0!</v>
      </c>
      <c r="S153" s="97" t="e">
        <f t="shared" si="73"/>
        <v>#DIV/0!</v>
      </c>
      <c r="T153" s="97" t="e">
        <f t="shared" si="73"/>
        <v>#DIV/0!</v>
      </c>
      <c r="U153" s="97" t="e">
        <f t="shared" si="73"/>
        <v>#DIV/0!</v>
      </c>
      <c r="V153" s="97" t="e">
        <f t="shared" si="73"/>
        <v>#DIV/0!</v>
      </c>
      <c r="W153" s="97" t="e">
        <f t="shared" si="73"/>
        <v>#DIV/0!</v>
      </c>
      <c r="X153" s="97" t="e">
        <f t="shared" si="73"/>
        <v>#DIV/0!</v>
      </c>
      <c r="Y153" s="97" t="e">
        <f t="shared" si="73"/>
        <v>#DIV/0!</v>
      </c>
      <c r="Z153" s="97" t="e">
        <f t="shared" si="73"/>
        <v>#DIV/0!</v>
      </c>
      <c r="AA153" s="97" t="e">
        <f t="shared" si="73"/>
        <v>#DIV/0!</v>
      </c>
      <c r="AB153" s="97" t="e">
        <f t="shared" si="73"/>
        <v>#DIV/0!</v>
      </c>
      <c r="AC153" s="97" t="e">
        <f t="shared" si="73"/>
        <v>#DIV/0!</v>
      </c>
      <c r="AD153" s="97" t="e">
        <f t="shared" si="73"/>
        <v>#DIV/0!</v>
      </c>
      <c r="AE153" s="97" t="e">
        <f t="shared" si="73"/>
        <v>#DIV/0!</v>
      </c>
      <c r="AF153" s="97" t="e">
        <f t="shared" si="73"/>
        <v>#DIV/0!</v>
      </c>
      <c r="AG153" s="97" t="e">
        <f t="shared" si="73"/>
        <v>#DIV/0!</v>
      </c>
      <c r="AH153" s="97" t="e">
        <f t="shared" si="73"/>
        <v>#DIV/0!</v>
      </c>
      <c r="AI153" s="97" t="e">
        <f t="shared" si="73"/>
        <v>#DIV/0!</v>
      </c>
      <c r="AJ153" s="542"/>
    </row>
    <row r="154" spans="1:36" ht="20.399999999999999" hidden="1">
      <c r="A154" s="528" t="s">
        <v>187</v>
      </c>
      <c r="B154" s="535"/>
      <c r="C154" s="157" t="s">
        <v>42</v>
      </c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93">
        <f>SUM(D154:AH154)</f>
        <v>0</v>
      </c>
      <c r="AJ154" s="541" t="e">
        <f>AI157</f>
        <v>#DIV/0!</v>
      </c>
    </row>
    <row r="155" spans="1:36" ht="20.399999999999999" hidden="1">
      <c r="A155" s="529"/>
      <c r="B155" s="536"/>
      <c r="C155" s="159" t="s">
        <v>89</v>
      </c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161">
        <f t="shared" ref="AI155:AI156" si="74">SUM(D155:AH155)</f>
        <v>0</v>
      </c>
      <c r="AJ155" s="541"/>
    </row>
    <row r="156" spans="1:36" ht="20.399999999999999" hidden="1">
      <c r="A156" s="529"/>
      <c r="B156" s="536"/>
      <c r="C156" s="160" t="s">
        <v>90</v>
      </c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87">
        <f t="shared" si="74"/>
        <v>0</v>
      </c>
      <c r="AJ156" s="541"/>
    </row>
    <row r="157" spans="1:36" ht="21" hidden="1" thickBot="1">
      <c r="A157" s="530"/>
      <c r="B157" s="537"/>
      <c r="C157" s="154" t="s">
        <v>91</v>
      </c>
      <c r="D157" s="97" t="e">
        <f>(D155+D156)/D154</f>
        <v>#DIV/0!</v>
      </c>
      <c r="E157" s="97" t="e">
        <f>(E155+E156)/E154</f>
        <v>#DIV/0!</v>
      </c>
      <c r="F157" s="97" t="e">
        <f t="shared" ref="F157:AI157" si="75">(F155+F156)/F154</f>
        <v>#DIV/0!</v>
      </c>
      <c r="G157" s="97" t="e">
        <f t="shared" si="75"/>
        <v>#DIV/0!</v>
      </c>
      <c r="H157" s="97" t="e">
        <f t="shared" si="75"/>
        <v>#DIV/0!</v>
      </c>
      <c r="I157" s="97" t="e">
        <f t="shared" si="75"/>
        <v>#DIV/0!</v>
      </c>
      <c r="J157" s="97" t="e">
        <f t="shared" si="75"/>
        <v>#DIV/0!</v>
      </c>
      <c r="K157" s="97" t="e">
        <f t="shared" si="75"/>
        <v>#DIV/0!</v>
      </c>
      <c r="L157" s="97" t="e">
        <f t="shared" si="75"/>
        <v>#DIV/0!</v>
      </c>
      <c r="M157" s="97" t="e">
        <f t="shared" si="75"/>
        <v>#DIV/0!</v>
      </c>
      <c r="N157" s="97" t="e">
        <f t="shared" si="75"/>
        <v>#DIV/0!</v>
      </c>
      <c r="O157" s="97" t="e">
        <f t="shared" si="75"/>
        <v>#DIV/0!</v>
      </c>
      <c r="P157" s="97" t="e">
        <f t="shared" si="75"/>
        <v>#DIV/0!</v>
      </c>
      <c r="Q157" s="97" t="e">
        <f t="shared" si="75"/>
        <v>#DIV/0!</v>
      </c>
      <c r="R157" s="97" t="e">
        <f t="shared" si="75"/>
        <v>#DIV/0!</v>
      </c>
      <c r="S157" s="97" t="e">
        <f t="shared" si="75"/>
        <v>#DIV/0!</v>
      </c>
      <c r="T157" s="97" t="e">
        <f t="shared" si="75"/>
        <v>#DIV/0!</v>
      </c>
      <c r="U157" s="97" t="e">
        <f t="shared" si="75"/>
        <v>#DIV/0!</v>
      </c>
      <c r="V157" s="97" t="e">
        <f t="shared" si="75"/>
        <v>#DIV/0!</v>
      </c>
      <c r="W157" s="97" t="e">
        <f t="shared" si="75"/>
        <v>#DIV/0!</v>
      </c>
      <c r="X157" s="97" t="e">
        <f t="shared" si="75"/>
        <v>#DIV/0!</v>
      </c>
      <c r="Y157" s="97" t="e">
        <f t="shared" si="75"/>
        <v>#DIV/0!</v>
      </c>
      <c r="Z157" s="97" t="e">
        <f t="shared" si="75"/>
        <v>#DIV/0!</v>
      </c>
      <c r="AA157" s="97" t="e">
        <f t="shared" si="75"/>
        <v>#DIV/0!</v>
      </c>
      <c r="AB157" s="97" t="e">
        <f t="shared" si="75"/>
        <v>#DIV/0!</v>
      </c>
      <c r="AC157" s="97" t="e">
        <f t="shared" si="75"/>
        <v>#DIV/0!</v>
      </c>
      <c r="AD157" s="97" t="e">
        <f t="shared" si="75"/>
        <v>#DIV/0!</v>
      </c>
      <c r="AE157" s="97" t="e">
        <f t="shared" si="75"/>
        <v>#DIV/0!</v>
      </c>
      <c r="AF157" s="97" t="e">
        <f t="shared" si="75"/>
        <v>#DIV/0!</v>
      </c>
      <c r="AG157" s="97" t="e">
        <f t="shared" si="75"/>
        <v>#DIV/0!</v>
      </c>
      <c r="AH157" s="97" t="e">
        <f t="shared" si="75"/>
        <v>#DIV/0!</v>
      </c>
      <c r="AI157" s="97" t="e">
        <f t="shared" si="75"/>
        <v>#DIV/0!</v>
      </c>
      <c r="AJ157" s="542"/>
    </row>
    <row r="158" spans="1:36" ht="20.399999999999999" hidden="1">
      <c r="A158" s="543" t="s">
        <v>188</v>
      </c>
      <c r="B158" s="535"/>
      <c r="C158" s="157" t="s">
        <v>42</v>
      </c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93">
        <f>SUM(D158:AH158)</f>
        <v>0</v>
      </c>
      <c r="AJ158" s="541" t="e">
        <f>AI161</f>
        <v>#DIV/0!</v>
      </c>
    </row>
    <row r="159" spans="1:36" ht="20.399999999999999" hidden="1">
      <c r="A159" s="529"/>
      <c r="B159" s="536"/>
      <c r="C159" s="159" t="s">
        <v>89</v>
      </c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161">
        <f t="shared" ref="AI159:AI160" si="76">SUM(D159:AH159)</f>
        <v>0</v>
      </c>
      <c r="AJ159" s="541"/>
    </row>
    <row r="160" spans="1:36" ht="20.399999999999999" hidden="1">
      <c r="A160" s="529"/>
      <c r="B160" s="536"/>
      <c r="C160" s="160" t="s">
        <v>90</v>
      </c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87">
        <f t="shared" si="76"/>
        <v>0</v>
      </c>
      <c r="AJ160" s="541"/>
    </row>
    <row r="161" spans="1:36" ht="21" hidden="1" thickBot="1">
      <c r="A161" s="530"/>
      <c r="B161" s="537"/>
      <c r="C161" s="154" t="s">
        <v>91</v>
      </c>
      <c r="D161" s="97" t="e">
        <f>(D159+D160)/D158</f>
        <v>#DIV/0!</v>
      </c>
      <c r="E161" s="97" t="e">
        <f>(E159+E160)/E158</f>
        <v>#DIV/0!</v>
      </c>
      <c r="F161" s="97" t="e">
        <f t="shared" ref="F161:AI161" si="77">(F159+F160)/F158</f>
        <v>#DIV/0!</v>
      </c>
      <c r="G161" s="97" t="e">
        <f t="shared" si="77"/>
        <v>#DIV/0!</v>
      </c>
      <c r="H161" s="97" t="e">
        <f t="shared" si="77"/>
        <v>#DIV/0!</v>
      </c>
      <c r="I161" s="97" t="e">
        <f t="shared" si="77"/>
        <v>#DIV/0!</v>
      </c>
      <c r="J161" s="97" t="e">
        <f t="shared" si="77"/>
        <v>#DIV/0!</v>
      </c>
      <c r="K161" s="97" t="e">
        <f t="shared" si="77"/>
        <v>#DIV/0!</v>
      </c>
      <c r="L161" s="97" t="e">
        <f t="shared" si="77"/>
        <v>#DIV/0!</v>
      </c>
      <c r="M161" s="97" t="e">
        <f t="shared" si="77"/>
        <v>#DIV/0!</v>
      </c>
      <c r="N161" s="97" t="e">
        <f t="shared" si="77"/>
        <v>#DIV/0!</v>
      </c>
      <c r="O161" s="97" t="e">
        <f t="shared" si="77"/>
        <v>#DIV/0!</v>
      </c>
      <c r="P161" s="97" t="e">
        <f t="shared" si="77"/>
        <v>#DIV/0!</v>
      </c>
      <c r="Q161" s="97" t="e">
        <f t="shared" si="77"/>
        <v>#DIV/0!</v>
      </c>
      <c r="R161" s="97" t="e">
        <f t="shared" si="77"/>
        <v>#DIV/0!</v>
      </c>
      <c r="S161" s="97" t="e">
        <f t="shared" si="77"/>
        <v>#DIV/0!</v>
      </c>
      <c r="T161" s="97" t="e">
        <f t="shared" si="77"/>
        <v>#DIV/0!</v>
      </c>
      <c r="U161" s="97" t="e">
        <f t="shared" si="77"/>
        <v>#DIV/0!</v>
      </c>
      <c r="V161" s="97" t="e">
        <f t="shared" si="77"/>
        <v>#DIV/0!</v>
      </c>
      <c r="W161" s="97" t="e">
        <f t="shared" si="77"/>
        <v>#DIV/0!</v>
      </c>
      <c r="X161" s="97" t="e">
        <f t="shared" si="77"/>
        <v>#DIV/0!</v>
      </c>
      <c r="Y161" s="97" t="e">
        <f t="shared" si="77"/>
        <v>#DIV/0!</v>
      </c>
      <c r="Z161" s="97" t="e">
        <f t="shared" si="77"/>
        <v>#DIV/0!</v>
      </c>
      <c r="AA161" s="97" t="e">
        <f t="shared" si="77"/>
        <v>#DIV/0!</v>
      </c>
      <c r="AB161" s="97" t="e">
        <f t="shared" si="77"/>
        <v>#DIV/0!</v>
      </c>
      <c r="AC161" s="97" t="e">
        <f t="shared" si="77"/>
        <v>#DIV/0!</v>
      </c>
      <c r="AD161" s="97" t="e">
        <f t="shared" si="77"/>
        <v>#DIV/0!</v>
      </c>
      <c r="AE161" s="97" t="e">
        <f t="shared" si="77"/>
        <v>#DIV/0!</v>
      </c>
      <c r="AF161" s="97" t="e">
        <f t="shared" si="77"/>
        <v>#DIV/0!</v>
      </c>
      <c r="AG161" s="97" t="e">
        <f t="shared" si="77"/>
        <v>#DIV/0!</v>
      </c>
      <c r="AH161" s="97" t="e">
        <f t="shared" si="77"/>
        <v>#DIV/0!</v>
      </c>
      <c r="AI161" s="97" t="e">
        <f t="shared" si="77"/>
        <v>#DIV/0!</v>
      </c>
      <c r="AJ161" s="542"/>
    </row>
    <row r="162" spans="1:36" ht="20.399999999999999" hidden="1">
      <c r="A162" s="528" t="s">
        <v>189</v>
      </c>
      <c r="B162" s="535"/>
      <c r="C162" s="157" t="s">
        <v>42</v>
      </c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340">
        <f>SUM(D162:AH162)</f>
        <v>0</v>
      </c>
      <c r="AJ162" s="566" t="e">
        <f>AI165</f>
        <v>#DIV/0!</v>
      </c>
    </row>
    <row r="163" spans="1:36" ht="20.399999999999999" hidden="1">
      <c r="A163" s="529"/>
      <c r="B163" s="536"/>
      <c r="C163" s="159" t="s">
        <v>89</v>
      </c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161">
        <f t="shared" ref="AI163:AI164" si="78">SUM(D163:AH163)</f>
        <v>0</v>
      </c>
      <c r="AJ163" s="541"/>
    </row>
    <row r="164" spans="1:36" ht="20.399999999999999" hidden="1">
      <c r="A164" s="529"/>
      <c r="B164" s="536"/>
      <c r="C164" s="160" t="s">
        <v>90</v>
      </c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87">
        <f t="shared" si="78"/>
        <v>0</v>
      </c>
      <c r="AJ164" s="541"/>
    </row>
    <row r="165" spans="1:36" ht="21" hidden="1" thickBot="1">
      <c r="A165" s="564"/>
      <c r="B165" s="565"/>
      <c r="C165" s="341" t="s">
        <v>91</v>
      </c>
      <c r="D165" s="342" t="e">
        <f>(D163+D164)/D162</f>
        <v>#DIV/0!</v>
      </c>
      <c r="E165" s="342" t="e">
        <f>(E163+E164)/E162</f>
        <v>#DIV/0!</v>
      </c>
      <c r="F165" s="342" t="e">
        <f t="shared" ref="F165:AI165" si="79">(F163+F164)/F162</f>
        <v>#DIV/0!</v>
      </c>
      <c r="G165" s="342" t="e">
        <f t="shared" si="79"/>
        <v>#DIV/0!</v>
      </c>
      <c r="H165" s="342" t="e">
        <f t="shared" si="79"/>
        <v>#DIV/0!</v>
      </c>
      <c r="I165" s="342" t="e">
        <f t="shared" si="79"/>
        <v>#DIV/0!</v>
      </c>
      <c r="J165" s="342" t="e">
        <f t="shared" si="79"/>
        <v>#DIV/0!</v>
      </c>
      <c r="K165" s="342" t="e">
        <f t="shared" si="79"/>
        <v>#DIV/0!</v>
      </c>
      <c r="L165" s="342" t="e">
        <f t="shared" si="79"/>
        <v>#DIV/0!</v>
      </c>
      <c r="M165" s="342" t="e">
        <f t="shared" si="79"/>
        <v>#DIV/0!</v>
      </c>
      <c r="N165" s="342" t="e">
        <f t="shared" si="79"/>
        <v>#DIV/0!</v>
      </c>
      <c r="O165" s="342" t="e">
        <f t="shared" si="79"/>
        <v>#DIV/0!</v>
      </c>
      <c r="P165" s="342" t="e">
        <f t="shared" si="79"/>
        <v>#DIV/0!</v>
      </c>
      <c r="Q165" s="342" t="e">
        <f t="shared" si="79"/>
        <v>#DIV/0!</v>
      </c>
      <c r="R165" s="342" t="e">
        <f t="shared" si="79"/>
        <v>#DIV/0!</v>
      </c>
      <c r="S165" s="342" t="e">
        <f t="shared" si="79"/>
        <v>#DIV/0!</v>
      </c>
      <c r="T165" s="342" t="e">
        <f t="shared" si="79"/>
        <v>#DIV/0!</v>
      </c>
      <c r="U165" s="342" t="e">
        <f t="shared" si="79"/>
        <v>#DIV/0!</v>
      </c>
      <c r="V165" s="342" t="e">
        <f t="shared" si="79"/>
        <v>#DIV/0!</v>
      </c>
      <c r="W165" s="342" t="e">
        <f t="shared" si="79"/>
        <v>#DIV/0!</v>
      </c>
      <c r="X165" s="342" t="e">
        <f t="shared" si="79"/>
        <v>#DIV/0!</v>
      </c>
      <c r="Y165" s="342" t="e">
        <f t="shared" si="79"/>
        <v>#DIV/0!</v>
      </c>
      <c r="Z165" s="342" t="e">
        <f t="shared" si="79"/>
        <v>#DIV/0!</v>
      </c>
      <c r="AA165" s="342" t="e">
        <f t="shared" si="79"/>
        <v>#DIV/0!</v>
      </c>
      <c r="AB165" s="342" t="e">
        <f t="shared" si="79"/>
        <v>#DIV/0!</v>
      </c>
      <c r="AC165" s="342" t="e">
        <f t="shared" si="79"/>
        <v>#DIV/0!</v>
      </c>
      <c r="AD165" s="342" t="e">
        <f t="shared" si="79"/>
        <v>#DIV/0!</v>
      </c>
      <c r="AE165" s="342" t="e">
        <f t="shared" si="79"/>
        <v>#DIV/0!</v>
      </c>
      <c r="AF165" s="342" t="e">
        <f t="shared" si="79"/>
        <v>#DIV/0!</v>
      </c>
      <c r="AG165" s="342" t="e">
        <f t="shared" si="79"/>
        <v>#DIV/0!</v>
      </c>
      <c r="AH165" s="342" t="e">
        <f t="shared" si="79"/>
        <v>#DIV/0!</v>
      </c>
      <c r="AI165" s="342" t="e">
        <f t="shared" si="79"/>
        <v>#DIV/0!</v>
      </c>
      <c r="AJ165" s="567"/>
    </row>
    <row r="166" spans="1:36" ht="21.75" customHeight="1">
      <c r="A166" s="520" t="s">
        <v>92</v>
      </c>
      <c r="B166" s="521"/>
      <c r="C166" s="102" t="s">
        <v>42</v>
      </c>
      <c r="D166" s="103">
        <f>D6+D10+D14+D18+D22+D26+D30+D34+D38+D42+D46+D50+D54+D58+D62+D66+D70+D74+D78+D82+D86+D90+D94+D98+D102+D106+D110+D114+D118+D122+D126+D130+D134+D138+D142+D146+D150+D154+D158+D162</f>
        <v>0</v>
      </c>
      <c r="E166" s="103">
        <f t="shared" ref="E166:AI168" si="80">E6+E10+E14+E18+E22+E26+E30+E34+E38+E42+E46+E50+E54+E58+E62+E66+E70+E74+E78+E82+E86+E90+E94+E98+E102+E106+E110+E114+E118+E122+E126+E130+E134+E138+E142+E146+E150+E154+E158+E162</f>
        <v>0</v>
      </c>
      <c r="F166" s="103">
        <f t="shared" si="80"/>
        <v>0</v>
      </c>
      <c r="G166" s="103">
        <f t="shared" si="80"/>
        <v>0</v>
      </c>
      <c r="H166" s="103">
        <f t="shared" si="80"/>
        <v>0</v>
      </c>
      <c r="I166" s="103">
        <f t="shared" si="80"/>
        <v>0</v>
      </c>
      <c r="J166" s="103">
        <f t="shared" si="80"/>
        <v>0</v>
      </c>
      <c r="K166" s="103">
        <f t="shared" si="80"/>
        <v>0</v>
      </c>
      <c r="L166" s="103">
        <f t="shared" si="80"/>
        <v>0</v>
      </c>
      <c r="M166" s="103">
        <f t="shared" si="80"/>
        <v>0</v>
      </c>
      <c r="N166" s="103">
        <f t="shared" si="80"/>
        <v>0</v>
      </c>
      <c r="O166" s="103">
        <f t="shared" si="80"/>
        <v>0</v>
      </c>
      <c r="P166" s="103">
        <f t="shared" si="80"/>
        <v>0</v>
      </c>
      <c r="Q166" s="103">
        <f t="shared" si="80"/>
        <v>0</v>
      </c>
      <c r="R166" s="103">
        <f t="shared" si="80"/>
        <v>0</v>
      </c>
      <c r="S166" s="103">
        <f t="shared" si="80"/>
        <v>0</v>
      </c>
      <c r="T166" s="103">
        <f t="shared" si="80"/>
        <v>0</v>
      </c>
      <c r="U166" s="103">
        <f t="shared" si="80"/>
        <v>0</v>
      </c>
      <c r="V166" s="103">
        <f t="shared" si="80"/>
        <v>0</v>
      </c>
      <c r="W166" s="103">
        <f t="shared" si="80"/>
        <v>0</v>
      </c>
      <c r="X166" s="103">
        <f t="shared" si="80"/>
        <v>0</v>
      </c>
      <c r="Y166" s="103">
        <f t="shared" si="80"/>
        <v>0</v>
      </c>
      <c r="Z166" s="103">
        <f t="shared" si="80"/>
        <v>0</v>
      </c>
      <c r="AA166" s="103">
        <f t="shared" si="80"/>
        <v>0</v>
      </c>
      <c r="AB166" s="103">
        <f t="shared" si="80"/>
        <v>0</v>
      </c>
      <c r="AC166" s="103">
        <f t="shared" si="80"/>
        <v>0</v>
      </c>
      <c r="AD166" s="103">
        <f t="shared" si="80"/>
        <v>0</v>
      </c>
      <c r="AE166" s="103">
        <f t="shared" si="80"/>
        <v>0</v>
      </c>
      <c r="AF166" s="103">
        <f t="shared" si="80"/>
        <v>0</v>
      </c>
      <c r="AG166" s="103">
        <f t="shared" si="80"/>
        <v>0</v>
      </c>
      <c r="AH166" s="103">
        <f t="shared" si="80"/>
        <v>0</v>
      </c>
      <c r="AI166" s="103">
        <f t="shared" si="80"/>
        <v>0</v>
      </c>
      <c r="AJ166" s="524" t="e">
        <f>AI169</f>
        <v>#DIV/0!</v>
      </c>
    </row>
    <row r="167" spans="1:36" ht="21" customHeight="1">
      <c r="A167" s="520"/>
      <c r="B167" s="521"/>
      <c r="C167" s="104" t="s">
        <v>89</v>
      </c>
      <c r="D167" s="111">
        <f t="shared" ref="D167:D168" si="81">D7+D11+D15+D19+D23+D27+D31+D35+D39+D43+D47+D51+D55+D59+D63+D67+D71+D75+D79+D83+D87+D91+D95+D99+D103+D107+D111+D115+D119+D123+D127+D131+D135+D139+D143+D147+D151+D155+D159+D163</f>
        <v>0</v>
      </c>
      <c r="E167" s="111">
        <f t="shared" si="80"/>
        <v>0</v>
      </c>
      <c r="F167" s="111">
        <f t="shared" si="80"/>
        <v>0</v>
      </c>
      <c r="G167" s="111">
        <f t="shared" si="80"/>
        <v>0</v>
      </c>
      <c r="H167" s="111">
        <f t="shared" si="80"/>
        <v>0</v>
      </c>
      <c r="I167" s="111">
        <f t="shared" si="80"/>
        <v>0</v>
      </c>
      <c r="J167" s="111">
        <f t="shared" si="80"/>
        <v>0</v>
      </c>
      <c r="K167" s="111">
        <f t="shared" si="80"/>
        <v>0</v>
      </c>
      <c r="L167" s="111">
        <f t="shared" si="80"/>
        <v>0</v>
      </c>
      <c r="M167" s="111">
        <f t="shared" si="80"/>
        <v>0</v>
      </c>
      <c r="N167" s="111">
        <f t="shared" si="80"/>
        <v>0</v>
      </c>
      <c r="O167" s="111">
        <f t="shared" si="80"/>
        <v>0</v>
      </c>
      <c r="P167" s="111">
        <f t="shared" si="80"/>
        <v>0</v>
      </c>
      <c r="Q167" s="111">
        <f t="shared" si="80"/>
        <v>0</v>
      </c>
      <c r="R167" s="111">
        <f t="shared" si="80"/>
        <v>0</v>
      </c>
      <c r="S167" s="111">
        <f t="shared" si="80"/>
        <v>0</v>
      </c>
      <c r="T167" s="111">
        <f t="shared" si="80"/>
        <v>0</v>
      </c>
      <c r="U167" s="111">
        <f t="shared" si="80"/>
        <v>0</v>
      </c>
      <c r="V167" s="111">
        <f t="shared" si="80"/>
        <v>0</v>
      </c>
      <c r="W167" s="111">
        <f t="shared" si="80"/>
        <v>0</v>
      </c>
      <c r="X167" s="111">
        <f t="shared" si="80"/>
        <v>0</v>
      </c>
      <c r="Y167" s="111">
        <f t="shared" si="80"/>
        <v>0</v>
      </c>
      <c r="Z167" s="111">
        <f t="shared" si="80"/>
        <v>0</v>
      </c>
      <c r="AA167" s="111">
        <f t="shared" si="80"/>
        <v>0</v>
      </c>
      <c r="AB167" s="111">
        <f t="shared" si="80"/>
        <v>0</v>
      </c>
      <c r="AC167" s="111">
        <f t="shared" si="80"/>
        <v>0</v>
      </c>
      <c r="AD167" s="111">
        <f t="shared" si="80"/>
        <v>0</v>
      </c>
      <c r="AE167" s="111">
        <f t="shared" si="80"/>
        <v>0</v>
      </c>
      <c r="AF167" s="111">
        <f t="shared" si="80"/>
        <v>0</v>
      </c>
      <c r="AG167" s="111">
        <f t="shared" si="80"/>
        <v>0</v>
      </c>
      <c r="AH167" s="111">
        <f t="shared" si="80"/>
        <v>0</v>
      </c>
      <c r="AI167" s="111">
        <f t="shared" si="80"/>
        <v>0</v>
      </c>
      <c r="AJ167" s="524"/>
    </row>
    <row r="168" spans="1:36" ht="21" customHeight="1">
      <c r="A168" s="520"/>
      <c r="B168" s="521"/>
      <c r="C168" s="105" t="s">
        <v>90</v>
      </c>
      <c r="D168" s="111">
        <f t="shared" si="81"/>
        <v>0</v>
      </c>
      <c r="E168" s="111">
        <f t="shared" si="80"/>
        <v>0</v>
      </c>
      <c r="F168" s="111">
        <f t="shared" si="80"/>
        <v>0</v>
      </c>
      <c r="G168" s="111">
        <f t="shared" si="80"/>
        <v>0</v>
      </c>
      <c r="H168" s="111">
        <f t="shared" si="80"/>
        <v>0</v>
      </c>
      <c r="I168" s="111">
        <f t="shared" si="80"/>
        <v>0</v>
      </c>
      <c r="J168" s="111">
        <f t="shared" si="80"/>
        <v>0</v>
      </c>
      <c r="K168" s="111">
        <f t="shared" si="80"/>
        <v>0</v>
      </c>
      <c r="L168" s="111">
        <f t="shared" si="80"/>
        <v>0</v>
      </c>
      <c r="M168" s="111">
        <f t="shared" si="80"/>
        <v>0</v>
      </c>
      <c r="N168" s="111">
        <f t="shared" si="80"/>
        <v>0</v>
      </c>
      <c r="O168" s="111">
        <f t="shared" si="80"/>
        <v>0</v>
      </c>
      <c r="P168" s="111">
        <f t="shared" si="80"/>
        <v>0</v>
      </c>
      <c r="Q168" s="111">
        <f t="shared" si="80"/>
        <v>0</v>
      </c>
      <c r="R168" s="111">
        <f t="shared" si="80"/>
        <v>0</v>
      </c>
      <c r="S168" s="111">
        <f t="shared" si="80"/>
        <v>0</v>
      </c>
      <c r="T168" s="111">
        <f t="shared" si="80"/>
        <v>0</v>
      </c>
      <c r="U168" s="111">
        <f t="shared" si="80"/>
        <v>0</v>
      </c>
      <c r="V168" s="111">
        <f t="shared" si="80"/>
        <v>0</v>
      </c>
      <c r="W168" s="111">
        <f t="shared" si="80"/>
        <v>0</v>
      </c>
      <c r="X168" s="111">
        <f t="shared" si="80"/>
        <v>0</v>
      </c>
      <c r="Y168" s="111">
        <f t="shared" si="80"/>
        <v>0</v>
      </c>
      <c r="Z168" s="111">
        <f t="shared" si="80"/>
        <v>0</v>
      </c>
      <c r="AA168" s="111">
        <f t="shared" si="80"/>
        <v>0</v>
      </c>
      <c r="AB168" s="111">
        <f t="shared" si="80"/>
        <v>0</v>
      </c>
      <c r="AC168" s="111">
        <f t="shared" si="80"/>
        <v>0</v>
      </c>
      <c r="AD168" s="111">
        <f t="shared" si="80"/>
        <v>0</v>
      </c>
      <c r="AE168" s="111">
        <f t="shared" si="80"/>
        <v>0</v>
      </c>
      <c r="AF168" s="111">
        <f t="shared" si="80"/>
        <v>0</v>
      </c>
      <c r="AG168" s="111">
        <f t="shared" si="80"/>
        <v>0</v>
      </c>
      <c r="AH168" s="111">
        <f t="shared" si="80"/>
        <v>0</v>
      </c>
      <c r="AI168" s="111">
        <f t="shared" si="80"/>
        <v>0</v>
      </c>
      <c r="AJ168" s="524"/>
    </row>
    <row r="169" spans="1:36" ht="21.75" customHeight="1" thickBot="1">
      <c r="A169" s="520"/>
      <c r="B169" s="521"/>
      <c r="C169" s="96" t="s">
        <v>91</v>
      </c>
      <c r="D169" s="97" t="e">
        <f>(D167+D168)/D166</f>
        <v>#DIV/0!</v>
      </c>
      <c r="E169" s="97" t="e">
        <f t="shared" ref="E169:AI169" si="82">(E167+E168)/E166</f>
        <v>#DIV/0!</v>
      </c>
      <c r="F169" s="97" t="e">
        <f t="shared" si="82"/>
        <v>#DIV/0!</v>
      </c>
      <c r="G169" s="97" t="e">
        <f t="shared" si="82"/>
        <v>#DIV/0!</v>
      </c>
      <c r="H169" s="97" t="e">
        <f t="shared" si="82"/>
        <v>#DIV/0!</v>
      </c>
      <c r="I169" s="97" t="e">
        <f t="shared" si="82"/>
        <v>#DIV/0!</v>
      </c>
      <c r="J169" s="97" t="e">
        <f t="shared" si="82"/>
        <v>#DIV/0!</v>
      </c>
      <c r="K169" s="97" t="e">
        <f t="shared" si="82"/>
        <v>#DIV/0!</v>
      </c>
      <c r="L169" s="97" t="e">
        <f t="shared" si="82"/>
        <v>#DIV/0!</v>
      </c>
      <c r="M169" s="97" t="e">
        <f t="shared" si="82"/>
        <v>#DIV/0!</v>
      </c>
      <c r="N169" s="97" t="e">
        <f t="shared" si="82"/>
        <v>#DIV/0!</v>
      </c>
      <c r="O169" s="97" t="e">
        <f t="shared" si="82"/>
        <v>#DIV/0!</v>
      </c>
      <c r="P169" s="97" t="e">
        <f t="shared" si="82"/>
        <v>#DIV/0!</v>
      </c>
      <c r="Q169" s="97" t="e">
        <f t="shared" si="82"/>
        <v>#DIV/0!</v>
      </c>
      <c r="R169" s="97" t="e">
        <f t="shared" si="82"/>
        <v>#DIV/0!</v>
      </c>
      <c r="S169" s="97" t="e">
        <f t="shared" si="82"/>
        <v>#DIV/0!</v>
      </c>
      <c r="T169" s="97" t="e">
        <f t="shared" si="82"/>
        <v>#DIV/0!</v>
      </c>
      <c r="U169" s="97" t="e">
        <f t="shared" si="82"/>
        <v>#DIV/0!</v>
      </c>
      <c r="V169" s="97" t="e">
        <f t="shared" si="82"/>
        <v>#DIV/0!</v>
      </c>
      <c r="W169" s="97" t="e">
        <f t="shared" si="82"/>
        <v>#DIV/0!</v>
      </c>
      <c r="X169" s="97" t="e">
        <f t="shared" si="82"/>
        <v>#DIV/0!</v>
      </c>
      <c r="Y169" s="97" t="e">
        <f t="shared" si="82"/>
        <v>#DIV/0!</v>
      </c>
      <c r="Z169" s="97" t="e">
        <f t="shared" si="82"/>
        <v>#DIV/0!</v>
      </c>
      <c r="AA169" s="97" t="e">
        <f t="shared" si="82"/>
        <v>#DIV/0!</v>
      </c>
      <c r="AB169" s="97" t="e">
        <f t="shared" si="82"/>
        <v>#DIV/0!</v>
      </c>
      <c r="AC169" s="97" t="e">
        <f t="shared" si="82"/>
        <v>#DIV/0!</v>
      </c>
      <c r="AD169" s="97" t="e">
        <f t="shared" si="82"/>
        <v>#DIV/0!</v>
      </c>
      <c r="AE169" s="97" t="e">
        <f t="shared" si="82"/>
        <v>#DIV/0!</v>
      </c>
      <c r="AF169" s="97" t="e">
        <f t="shared" si="82"/>
        <v>#DIV/0!</v>
      </c>
      <c r="AG169" s="97" t="e">
        <f t="shared" si="82"/>
        <v>#DIV/0!</v>
      </c>
      <c r="AH169" s="97" t="e">
        <f t="shared" si="82"/>
        <v>#DIV/0!</v>
      </c>
      <c r="AI169" s="97" t="e">
        <f t="shared" si="82"/>
        <v>#DIV/0!</v>
      </c>
      <c r="AJ169" s="525"/>
    </row>
    <row r="170" spans="1:36" ht="21.75" customHeight="1" thickBot="1">
      <c r="A170" s="522"/>
      <c r="B170" s="523"/>
      <c r="C170" s="106" t="s">
        <v>93</v>
      </c>
      <c r="D170" s="107">
        <f>D166-D167-D168</f>
        <v>0</v>
      </c>
      <c r="E170" s="107">
        <f t="shared" ref="E170:AI170" si="83">E166-E167-E168</f>
        <v>0</v>
      </c>
      <c r="F170" s="107">
        <f t="shared" si="83"/>
        <v>0</v>
      </c>
      <c r="G170" s="107">
        <f t="shared" si="83"/>
        <v>0</v>
      </c>
      <c r="H170" s="107">
        <f t="shared" si="83"/>
        <v>0</v>
      </c>
      <c r="I170" s="107">
        <f t="shared" si="83"/>
        <v>0</v>
      </c>
      <c r="J170" s="107">
        <f t="shared" si="83"/>
        <v>0</v>
      </c>
      <c r="K170" s="107">
        <f t="shared" si="83"/>
        <v>0</v>
      </c>
      <c r="L170" s="107">
        <f t="shared" si="83"/>
        <v>0</v>
      </c>
      <c r="M170" s="107">
        <f t="shared" si="83"/>
        <v>0</v>
      </c>
      <c r="N170" s="107">
        <f t="shared" si="83"/>
        <v>0</v>
      </c>
      <c r="O170" s="107">
        <f t="shared" si="83"/>
        <v>0</v>
      </c>
      <c r="P170" s="107">
        <f t="shared" si="83"/>
        <v>0</v>
      </c>
      <c r="Q170" s="107">
        <f t="shared" si="83"/>
        <v>0</v>
      </c>
      <c r="R170" s="107">
        <f t="shared" si="83"/>
        <v>0</v>
      </c>
      <c r="S170" s="107">
        <f t="shared" si="83"/>
        <v>0</v>
      </c>
      <c r="T170" s="107">
        <f t="shared" si="83"/>
        <v>0</v>
      </c>
      <c r="U170" s="107">
        <f t="shared" si="83"/>
        <v>0</v>
      </c>
      <c r="V170" s="107">
        <f t="shared" si="83"/>
        <v>0</v>
      </c>
      <c r="W170" s="107">
        <f t="shared" si="83"/>
        <v>0</v>
      </c>
      <c r="X170" s="107">
        <f t="shared" si="83"/>
        <v>0</v>
      </c>
      <c r="Y170" s="107">
        <f t="shared" si="83"/>
        <v>0</v>
      </c>
      <c r="Z170" s="107">
        <f t="shared" si="83"/>
        <v>0</v>
      </c>
      <c r="AA170" s="107">
        <f t="shared" si="83"/>
        <v>0</v>
      </c>
      <c r="AB170" s="107">
        <f t="shared" si="83"/>
        <v>0</v>
      </c>
      <c r="AC170" s="107">
        <f t="shared" si="83"/>
        <v>0</v>
      </c>
      <c r="AD170" s="107">
        <f t="shared" si="83"/>
        <v>0</v>
      </c>
      <c r="AE170" s="107">
        <f t="shared" si="83"/>
        <v>0</v>
      </c>
      <c r="AF170" s="107">
        <f t="shared" si="83"/>
        <v>0</v>
      </c>
      <c r="AG170" s="107">
        <f t="shared" si="83"/>
        <v>0</v>
      </c>
      <c r="AH170" s="107">
        <f t="shared" si="83"/>
        <v>0</v>
      </c>
      <c r="AI170" s="107">
        <f t="shared" si="83"/>
        <v>0</v>
      </c>
      <c r="AJ170" s="165"/>
    </row>
    <row r="171" spans="1:36" ht="21.6" thickTop="1" thickBot="1">
      <c r="A171" s="182"/>
      <c r="B171" s="534"/>
      <c r="C171" s="534"/>
      <c r="D171" s="534"/>
      <c r="E171" s="534"/>
      <c r="F171" s="534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I171" s="184"/>
      <c r="AJ171" s="185"/>
    </row>
    <row r="172" spans="1:36" ht="27" thickTop="1">
      <c r="A172" s="526"/>
      <c r="B172" s="527"/>
      <c r="C172" s="181" t="s">
        <v>42</v>
      </c>
      <c r="D172" s="103">
        <f>D166-D66-D102-D114-D118-D126-D130</f>
        <v>0</v>
      </c>
      <c r="E172" s="103">
        <f t="shared" ref="E172:AI172" si="84">E166-E66-E102-E114-E118-E126-E130</f>
        <v>0</v>
      </c>
      <c r="F172" s="103">
        <f t="shared" si="84"/>
        <v>0</v>
      </c>
      <c r="G172" s="103">
        <f t="shared" si="84"/>
        <v>0</v>
      </c>
      <c r="H172" s="103">
        <f t="shared" si="84"/>
        <v>0</v>
      </c>
      <c r="I172" s="103">
        <f t="shared" si="84"/>
        <v>0</v>
      </c>
      <c r="J172" s="103">
        <f t="shared" si="84"/>
        <v>0</v>
      </c>
      <c r="K172" s="103">
        <f t="shared" si="84"/>
        <v>0</v>
      </c>
      <c r="L172" s="103">
        <f t="shared" si="84"/>
        <v>0</v>
      </c>
      <c r="M172" s="103">
        <f t="shared" si="84"/>
        <v>0</v>
      </c>
      <c r="N172" s="103">
        <f t="shared" si="84"/>
        <v>0</v>
      </c>
      <c r="O172" s="103">
        <f t="shared" si="84"/>
        <v>0</v>
      </c>
      <c r="P172" s="103">
        <f t="shared" si="84"/>
        <v>0</v>
      </c>
      <c r="Q172" s="103">
        <f t="shared" si="84"/>
        <v>0</v>
      </c>
      <c r="R172" s="103">
        <f t="shared" si="84"/>
        <v>0</v>
      </c>
      <c r="S172" s="103">
        <f t="shared" si="84"/>
        <v>0</v>
      </c>
      <c r="T172" s="103">
        <f t="shared" si="84"/>
        <v>0</v>
      </c>
      <c r="U172" s="103">
        <f t="shared" si="84"/>
        <v>0</v>
      </c>
      <c r="V172" s="103">
        <f t="shared" si="84"/>
        <v>0</v>
      </c>
      <c r="W172" s="103">
        <f t="shared" si="84"/>
        <v>0</v>
      </c>
      <c r="X172" s="103">
        <f t="shared" si="84"/>
        <v>0</v>
      </c>
      <c r="Y172" s="103">
        <f t="shared" si="84"/>
        <v>0</v>
      </c>
      <c r="Z172" s="103">
        <f t="shared" si="84"/>
        <v>0</v>
      </c>
      <c r="AA172" s="103">
        <f t="shared" si="84"/>
        <v>0</v>
      </c>
      <c r="AB172" s="103">
        <f t="shared" si="84"/>
        <v>0</v>
      </c>
      <c r="AC172" s="103">
        <f t="shared" si="84"/>
        <v>0</v>
      </c>
      <c r="AD172" s="103">
        <f t="shared" si="84"/>
        <v>0</v>
      </c>
      <c r="AE172" s="103">
        <f t="shared" si="84"/>
        <v>0</v>
      </c>
      <c r="AF172" s="103">
        <f t="shared" si="84"/>
        <v>0</v>
      </c>
      <c r="AG172" s="103">
        <f t="shared" si="84"/>
        <v>0</v>
      </c>
      <c r="AH172" s="103">
        <f t="shared" si="84"/>
        <v>0</v>
      </c>
      <c r="AI172" s="103">
        <f t="shared" si="84"/>
        <v>0</v>
      </c>
      <c r="AJ172" s="531" t="e">
        <f>AI175</f>
        <v>#DIV/0!</v>
      </c>
    </row>
    <row r="173" spans="1:36" ht="26.4">
      <c r="A173" s="526" t="s">
        <v>103</v>
      </c>
      <c r="B173" s="527"/>
      <c r="C173" s="175" t="s">
        <v>89</v>
      </c>
      <c r="D173" s="174">
        <f>D167-D67-D103-D115-D119-D127-D131</f>
        <v>0</v>
      </c>
      <c r="E173" s="174">
        <f t="shared" ref="E173:AI173" si="85">E167-E67-E103-E115-E119-E127-E131</f>
        <v>0</v>
      </c>
      <c r="F173" s="174">
        <f t="shared" si="85"/>
        <v>0</v>
      </c>
      <c r="G173" s="174">
        <f t="shared" si="85"/>
        <v>0</v>
      </c>
      <c r="H173" s="174">
        <f t="shared" si="85"/>
        <v>0</v>
      </c>
      <c r="I173" s="174">
        <f t="shared" si="85"/>
        <v>0</v>
      </c>
      <c r="J173" s="174">
        <f t="shared" si="85"/>
        <v>0</v>
      </c>
      <c r="K173" s="174">
        <f t="shared" si="85"/>
        <v>0</v>
      </c>
      <c r="L173" s="174">
        <f t="shared" si="85"/>
        <v>0</v>
      </c>
      <c r="M173" s="174">
        <f t="shared" si="85"/>
        <v>0</v>
      </c>
      <c r="N173" s="174">
        <f t="shared" si="85"/>
        <v>0</v>
      </c>
      <c r="O173" s="174">
        <f t="shared" si="85"/>
        <v>0</v>
      </c>
      <c r="P173" s="174">
        <f t="shared" si="85"/>
        <v>0</v>
      </c>
      <c r="Q173" s="174">
        <f t="shared" si="85"/>
        <v>0</v>
      </c>
      <c r="R173" s="174">
        <f t="shared" si="85"/>
        <v>0</v>
      </c>
      <c r="S173" s="174">
        <f t="shared" si="85"/>
        <v>0</v>
      </c>
      <c r="T173" s="174">
        <f t="shared" si="85"/>
        <v>0</v>
      </c>
      <c r="U173" s="174">
        <f t="shared" si="85"/>
        <v>0</v>
      </c>
      <c r="V173" s="174">
        <f t="shared" si="85"/>
        <v>0</v>
      </c>
      <c r="W173" s="174">
        <f t="shared" si="85"/>
        <v>0</v>
      </c>
      <c r="X173" s="174">
        <f t="shared" si="85"/>
        <v>0</v>
      </c>
      <c r="Y173" s="174">
        <f t="shared" si="85"/>
        <v>0</v>
      </c>
      <c r="Z173" s="174">
        <f t="shared" si="85"/>
        <v>0</v>
      </c>
      <c r="AA173" s="174">
        <f t="shared" si="85"/>
        <v>0</v>
      </c>
      <c r="AB173" s="174">
        <f t="shared" si="85"/>
        <v>0</v>
      </c>
      <c r="AC173" s="174">
        <f t="shared" si="85"/>
        <v>0</v>
      </c>
      <c r="AD173" s="174">
        <f t="shared" si="85"/>
        <v>0</v>
      </c>
      <c r="AE173" s="174">
        <f t="shared" si="85"/>
        <v>0</v>
      </c>
      <c r="AF173" s="174">
        <f t="shared" si="85"/>
        <v>0</v>
      </c>
      <c r="AG173" s="174">
        <f t="shared" si="85"/>
        <v>0</v>
      </c>
      <c r="AH173" s="174">
        <f t="shared" si="85"/>
        <v>0</v>
      </c>
      <c r="AI173" s="174">
        <f t="shared" si="85"/>
        <v>0</v>
      </c>
      <c r="AJ173" s="532"/>
    </row>
    <row r="174" spans="1:36" ht="26.25" customHeight="1">
      <c r="A174" s="526" t="s">
        <v>104</v>
      </c>
      <c r="B174" s="527"/>
      <c r="C174" s="176" t="s">
        <v>90</v>
      </c>
      <c r="D174" s="103">
        <f>D168-D68-D104-D116-D120-D128-D132</f>
        <v>0</v>
      </c>
      <c r="E174" s="103">
        <f t="shared" ref="E174:AI174" si="86">E168-E68-E104-E116-E120-E128-E132</f>
        <v>0</v>
      </c>
      <c r="F174" s="103">
        <f t="shared" si="86"/>
        <v>0</v>
      </c>
      <c r="G174" s="103">
        <f t="shared" si="86"/>
        <v>0</v>
      </c>
      <c r="H174" s="103">
        <f t="shared" si="86"/>
        <v>0</v>
      </c>
      <c r="I174" s="103">
        <f t="shared" si="86"/>
        <v>0</v>
      </c>
      <c r="J174" s="103">
        <f t="shared" si="86"/>
        <v>0</v>
      </c>
      <c r="K174" s="103">
        <f t="shared" si="86"/>
        <v>0</v>
      </c>
      <c r="L174" s="103">
        <f t="shared" si="86"/>
        <v>0</v>
      </c>
      <c r="M174" s="103">
        <f t="shared" si="86"/>
        <v>0</v>
      </c>
      <c r="N174" s="103">
        <f t="shared" si="86"/>
        <v>0</v>
      </c>
      <c r="O174" s="103">
        <f t="shared" si="86"/>
        <v>0</v>
      </c>
      <c r="P174" s="103">
        <f t="shared" si="86"/>
        <v>0</v>
      </c>
      <c r="Q174" s="103">
        <f t="shared" si="86"/>
        <v>0</v>
      </c>
      <c r="R174" s="103">
        <f t="shared" si="86"/>
        <v>0</v>
      </c>
      <c r="S174" s="103">
        <f t="shared" si="86"/>
        <v>0</v>
      </c>
      <c r="T174" s="103">
        <f t="shared" si="86"/>
        <v>0</v>
      </c>
      <c r="U174" s="103">
        <f t="shared" si="86"/>
        <v>0</v>
      </c>
      <c r="V174" s="103">
        <f t="shared" si="86"/>
        <v>0</v>
      </c>
      <c r="W174" s="103">
        <f t="shared" si="86"/>
        <v>0</v>
      </c>
      <c r="X174" s="103">
        <f t="shared" si="86"/>
        <v>0</v>
      </c>
      <c r="Y174" s="103">
        <f t="shared" si="86"/>
        <v>0</v>
      </c>
      <c r="Z174" s="103">
        <f t="shared" si="86"/>
        <v>0</v>
      </c>
      <c r="AA174" s="103">
        <f t="shared" si="86"/>
        <v>0</v>
      </c>
      <c r="AB174" s="103">
        <f t="shared" si="86"/>
        <v>0</v>
      </c>
      <c r="AC174" s="103">
        <f t="shared" si="86"/>
        <v>0</v>
      </c>
      <c r="AD174" s="103">
        <f t="shared" si="86"/>
        <v>0</v>
      </c>
      <c r="AE174" s="103">
        <f t="shared" si="86"/>
        <v>0</v>
      </c>
      <c r="AF174" s="103">
        <f t="shared" si="86"/>
        <v>0</v>
      </c>
      <c r="AG174" s="103">
        <f t="shared" si="86"/>
        <v>0</v>
      </c>
      <c r="AH174" s="103">
        <f t="shared" si="86"/>
        <v>0</v>
      </c>
      <c r="AI174" s="103">
        <f t="shared" si="86"/>
        <v>0</v>
      </c>
      <c r="AJ174" s="532"/>
    </row>
    <row r="175" spans="1:36" ht="27" customHeight="1" thickBot="1">
      <c r="A175" s="526" t="s">
        <v>105</v>
      </c>
      <c r="B175" s="527"/>
      <c r="C175" s="177" t="s">
        <v>91</v>
      </c>
      <c r="D175" s="155" t="e">
        <f>(D173+D174)/D172</f>
        <v>#DIV/0!</v>
      </c>
      <c r="E175" s="155" t="e">
        <f t="shared" ref="E175:AI175" si="87">(E173+E174)/E172</f>
        <v>#DIV/0!</v>
      </c>
      <c r="F175" s="155" t="e">
        <f t="shared" si="87"/>
        <v>#DIV/0!</v>
      </c>
      <c r="G175" s="155" t="e">
        <f t="shared" si="87"/>
        <v>#DIV/0!</v>
      </c>
      <c r="H175" s="155" t="e">
        <f t="shared" si="87"/>
        <v>#DIV/0!</v>
      </c>
      <c r="I175" s="155" t="e">
        <f t="shared" si="87"/>
        <v>#DIV/0!</v>
      </c>
      <c r="J175" s="155" t="e">
        <f t="shared" si="87"/>
        <v>#DIV/0!</v>
      </c>
      <c r="K175" s="155" t="e">
        <f t="shared" si="87"/>
        <v>#DIV/0!</v>
      </c>
      <c r="L175" s="155" t="e">
        <f t="shared" si="87"/>
        <v>#DIV/0!</v>
      </c>
      <c r="M175" s="155" t="e">
        <f t="shared" si="87"/>
        <v>#DIV/0!</v>
      </c>
      <c r="N175" s="155" t="e">
        <f t="shared" si="87"/>
        <v>#DIV/0!</v>
      </c>
      <c r="O175" s="155" t="e">
        <f t="shared" si="87"/>
        <v>#DIV/0!</v>
      </c>
      <c r="P175" s="155" t="e">
        <f t="shared" si="87"/>
        <v>#DIV/0!</v>
      </c>
      <c r="Q175" s="155" t="e">
        <f t="shared" si="87"/>
        <v>#DIV/0!</v>
      </c>
      <c r="R175" s="155" t="e">
        <f t="shared" si="87"/>
        <v>#DIV/0!</v>
      </c>
      <c r="S175" s="155" t="e">
        <f t="shared" si="87"/>
        <v>#DIV/0!</v>
      </c>
      <c r="T175" s="155" t="e">
        <f t="shared" si="87"/>
        <v>#DIV/0!</v>
      </c>
      <c r="U175" s="155" t="e">
        <f t="shared" si="87"/>
        <v>#DIV/0!</v>
      </c>
      <c r="V175" s="155" t="e">
        <f t="shared" si="87"/>
        <v>#DIV/0!</v>
      </c>
      <c r="W175" s="155" t="e">
        <f t="shared" si="87"/>
        <v>#DIV/0!</v>
      </c>
      <c r="X175" s="155" t="e">
        <f t="shared" si="87"/>
        <v>#DIV/0!</v>
      </c>
      <c r="Y175" s="155" t="e">
        <f t="shared" si="87"/>
        <v>#DIV/0!</v>
      </c>
      <c r="Z175" s="155" t="e">
        <f t="shared" si="87"/>
        <v>#DIV/0!</v>
      </c>
      <c r="AA175" s="155" t="e">
        <f t="shared" si="87"/>
        <v>#DIV/0!</v>
      </c>
      <c r="AB175" s="155" t="e">
        <f t="shared" si="87"/>
        <v>#DIV/0!</v>
      </c>
      <c r="AC175" s="155" t="e">
        <f t="shared" si="87"/>
        <v>#DIV/0!</v>
      </c>
      <c r="AD175" s="155" t="e">
        <f t="shared" si="87"/>
        <v>#DIV/0!</v>
      </c>
      <c r="AE175" s="155" t="e">
        <f t="shared" si="87"/>
        <v>#DIV/0!</v>
      </c>
      <c r="AF175" s="155" t="e">
        <f t="shared" si="87"/>
        <v>#DIV/0!</v>
      </c>
      <c r="AG175" s="155" t="e">
        <f t="shared" si="87"/>
        <v>#DIV/0!</v>
      </c>
      <c r="AH175" s="155" t="e">
        <f t="shared" si="87"/>
        <v>#DIV/0!</v>
      </c>
      <c r="AI175" s="155" t="e">
        <f t="shared" si="87"/>
        <v>#DIV/0!</v>
      </c>
      <c r="AJ175" s="532"/>
    </row>
    <row r="176" spans="1:36" ht="27" thickBot="1">
      <c r="A176" s="179"/>
      <c r="B176" s="180"/>
      <c r="C176" s="178" t="s">
        <v>93</v>
      </c>
      <c r="D176" s="107">
        <f>D172-D173-D174</f>
        <v>0</v>
      </c>
      <c r="E176" s="107">
        <f t="shared" ref="E176:AI176" si="88">E172-E173-E174</f>
        <v>0</v>
      </c>
      <c r="F176" s="107">
        <f t="shared" si="88"/>
        <v>0</v>
      </c>
      <c r="G176" s="107">
        <f t="shared" si="88"/>
        <v>0</v>
      </c>
      <c r="H176" s="107">
        <f t="shared" si="88"/>
        <v>0</v>
      </c>
      <c r="I176" s="107">
        <f t="shared" si="88"/>
        <v>0</v>
      </c>
      <c r="J176" s="107">
        <f t="shared" si="88"/>
        <v>0</v>
      </c>
      <c r="K176" s="107">
        <f t="shared" si="88"/>
        <v>0</v>
      </c>
      <c r="L176" s="107">
        <f t="shared" si="88"/>
        <v>0</v>
      </c>
      <c r="M176" s="107">
        <f t="shared" si="88"/>
        <v>0</v>
      </c>
      <c r="N176" s="107">
        <f t="shared" si="88"/>
        <v>0</v>
      </c>
      <c r="O176" s="107">
        <f t="shared" si="88"/>
        <v>0</v>
      </c>
      <c r="P176" s="107">
        <f t="shared" si="88"/>
        <v>0</v>
      </c>
      <c r="Q176" s="107">
        <f t="shared" si="88"/>
        <v>0</v>
      </c>
      <c r="R176" s="107">
        <f t="shared" si="88"/>
        <v>0</v>
      </c>
      <c r="S176" s="107">
        <f t="shared" si="88"/>
        <v>0</v>
      </c>
      <c r="T176" s="107">
        <f t="shared" si="88"/>
        <v>0</v>
      </c>
      <c r="U176" s="107">
        <f t="shared" si="88"/>
        <v>0</v>
      </c>
      <c r="V176" s="107">
        <f t="shared" si="88"/>
        <v>0</v>
      </c>
      <c r="W176" s="107">
        <f t="shared" si="88"/>
        <v>0</v>
      </c>
      <c r="X176" s="107">
        <f t="shared" si="88"/>
        <v>0</v>
      </c>
      <c r="Y176" s="107">
        <f t="shared" si="88"/>
        <v>0</v>
      </c>
      <c r="Z176" s="107">
        <f t="shared" si="88"/>
        <v>0</v>
      </c>
      <c r="AA176" s="107">
        <f t="shared" si="88"/>
        <v>0</v>
      </c>
      <c r="AB176" s="107">
        <f t="shared" si="88"/>
        <v>0</v>
      </c>
      <c r="AC176" s="107">
        <f t="shared" si="88"/>
        <v>0</v>
      </c>
      <c r="AD176" s="107">
        <f t="shared" si="88"/>
        <v>0</v>
      </c>
      <c r="AE176" s="107">
        <f t="shared" si="88"/>
        <v>0</v>
      </c>
      <c r="AF176" s="107">
        <f t="shared" si="88"/>
        <v>0</v>
      </c>
      <c r="AG176" s="107">
        <f t="shared" si="88"/>
        <v>0</v>
      </c>
      <c r="AH176" s="107">
        <f t="shared" si="88"/>
        <v>0</v>
      </c>
      <c r="AI176" s="107">
        <f t="shared" si="88"/>
        <v>0</v>
      </c>
      <c r="AJ176" s="533"/>
    </row>
    <row r="177" spans="1:36" ht="21" thickTop="1">
      <c r="A177" s="109"/>
      <c r="B177" s="90"/>
      <c r="C177" s="90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13"/>
      <c r="AJ177" s="90"/>
    </row>
    <row r="178" spans="1:36" s="25" customFormat="1" ht="20.399999999999999">
      <c r="A178" s="109"/>
      <c r="B178" s="90"/>
      <c r="C178" s="90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13"/>
      <c r="AJ178" s="90"/>
    </row>
    <row r="179" spans="1:36" s="25" customFormat="1" ht="20.399999999999999">
      <c r="A179" s="109"/>
      <c r="B179" s="90"/>
      <c r="C179" s="90"/>
      <c r="D179" s="109"/>
      <c r="E179" s="186"/>
      <c r="F179" s="109"/>
      <c r="G179" s="109"/>
      <c r="H179" s="114"/>
      <c r="I179" s="166"/>
      <c r="J179" s="167"/>
      <c r="K179" s="167"/>
      <c r="L179" s="167"/>
      <c r="M179" s="167"/>
      <c r="N179" s="167"/>
      <c r="O179" s="167"/>
      <c r="P179" s="167"/>
      <c r="Q179" s="167"/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  <c r="AH179" s="167"/>
      <c r="AI179" s="168"/>
      <c r="AJ179" s="119"/>
    </row>
    <row r="180" spans="1:36" s="25" customFormat="1" ht="20.399999999999999">
      <c r="A180" s="109"/>
      <c r="B180" s="90"/>
      <c r="C180" s="266" t="s">
        <v>145</v>
      </c>
      <c r="D180" s="267" t="s">
        <v>42</v>
      </c>
      <c r="E180" s="267" t="s">
        <v>89</v>
      </c>
      <c r="F180" s="267" t="s">
        <v>91</v>
      </c>
      <c r="G180" s="267" t="s">
        <v>90</v>
      </c>
      <c r="H180" s="120"/>
      <c r="I180" s="169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  <c r="AF180" s="170"/>
      <c r="AG180" s="170"/>
      <c r="AH180" s="170"/>
      <c r="AI180" s="171"/>
      <c r="AJ180" s="125"/>
    </row>
    <row r="181" spans="1:36" s="25" customFormat="1" ht="20.399999999999999">
      <c r="A181" s="109"/>
      <c r="B181" s="90"/>
      <c r="C181" s="259">
        <v>1</v>
      </c>
      <c r="D181" s="258">
        <f>D166</f>
        <v>0</v>
      </c>
      <c r="E181" s="258">
        <f>D167</f>
        <v>0</v>
      </c>
      <c r="F181" s="260" t="e">
        <f>E181/D181</f>
        <v>#DIV/0!</v>
      </c>
      <c r="G181" s="258">
        <f>D168</f>
        <v>0</v>
      </c>
      <c r="H181" s="120"/>
      <c r="I181" s="169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  <c r="AF181" s="170"/>
      <c r="AG181" s="170"/>
      <c r="AH181" s="170"/>
      <c r="AI181" s="171"/>
      <c r="AJ181" s="125"/>
    </row>
    <row r="182" spans="1:36" s="25" customFormat="1" ht="20.399999999999999">
      <c r="A182" s="109"/>
      <c r="B182" s="90"/>
      <c r="C182" s="259">
        <v>2</v>
      </c>
      <c r="D182" s="258">
        <f>E166</f>
        <v>0</v>
      </c>
      <c r="E182" s="258">
        <f>E167</f>
        <v>0</v>
      </c>
      <c r="F182" s="260" t="e">
        <f t="shared" ref="F182:F211" si="89">E182/D182</f>
        <v>#DIV/0!</v>
      </c>
      <c r="G182" s="258">
        <f>E168</f>
        <v>0</v>
      </c>
      <c r="H182" s="126"/>
      <c r="I182" s="172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30"/>
      <c r="AJ182" s="130"/>
    </row>
    <row r="183" spans="1:36" s="25" customFormat="1" ht="20.399999999999999">
      <c r="A183" s="109"/>
      <c r="B183" s="90"/>
      <c r="C183" s="259">
        <v>3</v>
      </c>
      <c r="D183" s="258">
        <f>F166</f>
        <v>0</v>
      </c>
      <c r="E183" s="258">
        <f>F167</f>
        <v>0</v>
      </c>
      <c r="F183" s="260" t="e">
        <f t="shared" si="89"/>
        <v>#DIV/0!</v>
      </c>
      <c r="G183" s="258">
        <f>F168</f>
        <v>0</v>
      </c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13"/>
      <c r="AJ183" s="90"/>
    </row>
    <row r="184" spans="1:36" ht="20.399999999999999">
      <c r="A184" s="109"/>
      <c r="B184" s="90"/>
      <c r="C184" s="259">
        <v>4</v>
      </c>
      <c r="D184" s="258">
        <f>G166</f>
        <v>0</v>
      </c>
      <c r="E184" s="258">
        <f>G167</f>
        <v>0</v>
      </c>
      <c r="F184" s="260" t="e">
        <f t="shared" si="89"/>
        <v>#DIV/0!</v>
      </c>
      <c r="G184" s="258">
        <f>G168</f>
        <v>0</v>
      </c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13"/>
      <c r="AJ184" s="90"/>
    </row>
    <row r="185" spans="1:36" ht="20.399999999999999">
      <c r="A185" s="109"/>
      <c r="B185" s="90"/>
      <c r="C185" s="259">
        <v>5</v>
      </c>
      <c r="D185" s="258">
        <f>H166</f>
        <v>0</v>
      </c>
      <c r="E185" s="258">
        <f>H167</f>
        <v>0</v>
      </c>
      <c r="F185" s="260" t="e">
        <f t="shared" si="89"/>
        <v>#DIV/0!</v>
      </c>
      <c r="G185" s="258">
        <f>H168</f>
        <v>0</v>
      </c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13"/>
      <c r="AJ185" s="90"/>
    </row>
    <row r="186" spans="1:36" ht="20.399999999999999">
      <c r="A186" s="109"/>
      <c r="B186" s="90"/>
      <c r="C186" s="259">
        <v>6</v>
      </c>
      <c r="D186" s="258">
        <f>I166</f>
        <v>0</v>
      </c>
      <c r="E186" s="258">
        <f>I167</f>
        <v>0</v>
      </c>
      <c r="F186" s="260" t="e">
        <f t="shared" si="89"/>
        <v>#DIV/0!</v>
      </c>
      <c r="G186" s="258">
        <f>I168</f>
        <v>0</v>
      </c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13"/>
      <c r="AJ186" s="90"/>
    </row>
    <row r="187" spans="1:36" ht="20.399999999999999">
      <c r="A187" s="109"/>
      <c r="B187" s="90"/>
      <c r="C187" s="259">
        <v>7</v>
      </c>
      <c r="D187" s="258">
        <f>J166</f>
        <v>0</v>
      </c>
      <c r="E187" s="258">
        <f>J167</f>
        <v>0</v>
      </c>
      <c r="F187" s="260" t="e">
        <f t="shared" si="89"/>
        <v>#DIV/0!</v>
      </c>
      <c r="G187" s="258">
        <f>J168</f>
        <v>0</v>
      </c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13"/>
      <c r="AJ187" s="90"/>
    </row>
    <row r="188" spans="1:36" ht="20.399999999999999">
      <c r="A188" s="109"/>
      <c r="B188" s="90"/>
      <c r="C188" s="259">
        <v>8</v>
      </c>
      <c r="D188" s="258">
        <f>K166</f>
        <v>0</v>
      </c>
      <c r="E188" s="258">
        <f>K167</f>
        <v>0</v>
      </c>
      <c r="F188" s="260" t="e">
        <f t="shared" si="89"/>
        <v>#DIV/0!</v>
      </c>
      <c r="G188" s="258">
        <f>K168</f>
        <v>0</v>
      </c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13"/>
      <c r="AJ188" s="90"/>
    </row>
    <row r="189" spans="1:36" ht="20.399999999999999">
      <c r="A189" s="109"/>
      <c r="B189" s="90"/>
      <c r="C189" s="259">
        <v>9</v>
      </c>
      <c r="D189" s="258">
        <f>L166</f>
        <v>0</v>
      </c>
      <c r="E189" s="258">
        <f>L167</f>
        <v>0</v>
      </c>
      <c r="F189" s="260" t="e">
        <f t="shared" si="89"/>
        <v>#DIV/0!</v>
      </c>
      <c r="G189" s="258">
        <f>L168</f>
        <v>0</v>
      </c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13"/>
      <c r="AJ189" s="90"/>
    </row>
    <row r="190" spans="1:36" ht="20.399999999999999">
      <c r="A190" s="109"/>
      <c r="B190" s="90"/>
      <c r="C190" s="259">
        <v>10</v>
      </c>
      <c r="D190" s="258">
        <f>M166</f>
        <v>0</v>
      </c>
      <c r="E190" s="258">
        <f>M167</f>
        <v>0</v>
      </c>
      <c r="F190" s="260" t="e">
        <f t="shared" si="89"/>
        <v>#DIV/0!</v>
      </c>
      <c r="G190" s="258">
        <f>M168</f>
        <v>0</v>
      </c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13"/>
      <c r="AJ190" s="90"/>
    </row>
    <row r="191" spans="1:36" ht="20.399999999999999">
      <c r="A191" s="109"/>
      <c r="B191" s="90"/>
      <c r="C191" s="259">
        <v>11</v>
      </c>
      <c r="D191" s="258">
        <f>N166</f>
        <v>0</v>
      </c>
      <c r="E191" s="258">
        <f>N167</f>
        <v>0</v>
      </c>
      <c r="F191" s="260" t="e">
        <f t="shared" si="89"/>
        <v>#DIV/0!</v>
      </c>
      <c r="G191" s="258">
        <f>N168</f>
        <v>0</v>
      </c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13"/>
      <c r="AJ191" s="90"/>
    </row>
    <row r="192" spans="1:36" ht="20.399999999999999">
      <c r="A192" s="109"/>
      <c r="B192" s="90"/>
      <c r="C192" s="259">
        <v>12</v>
      </c>
      <c r="D192" s="258">
        <f>O166</f>
        <v>0</v>
      </c>
      <c r="E192" s="258">
        <f>O167</f>
        <v>0</v>
      </c>
      <c r="F192" s="260" t="e">
        <f t="shared" si="89"/>
        <v>#DIV/0!</v>
      </c>
      <c r="G192" s="258">
        <f>O168</f>
        <v>0</v>
      </c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13"/>
      <c r="AJ192" s="90"/>
    </row>
    <row r="193" spans="1:36" ht="20.399999999999999">
      <c r="A193" s="109"/>
      <c r="B193" s="90"/>
      <c r="C193" s="259">
        <v>13</v>
      </c>
      <c r="D193" s="258">
        <f>P166</f>
        <v>0</v>
      </c>
      <c r="E193" s="258">
        <f>P167</f>
        <v>0</v>
      </c>
      <c r="F193" s="260" t="e">
        <f t="shared" si="89"/>
        <v>#DIV/0!</v>
      </c>
      <c r="G193" s="258">
        <f>P168</f>
        <v>0</v>
      </c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13"/>
      <c r="AJ193" s="90"/>
    </row>
    <row r="194" spans="1:36" ht="20.399999999999999">
      <c r="A194" s="109"/>
      <c r="B194" s="90"/>
      <c r="C194" s="259">
        <v>14</v>
      </c>
      <c r="D194" s="258">
        <f>Q166</f>
        <v>0</v>
      </c>
      <c r="E194" s="258">
        <f>Q167</f>
        <v>0</v>
      </c>
      <c r="F194" s="260" t="e">
        <f t="shared" si="89"/>
        <v>#DIV/0!</v>
      </c>
      <c r="G194" s="258">
        <f>Q168</f>
        <v>0</v>
      </c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13"/>
      <c r="AJ194" s="90"/>
    </row>
    <row r="195" spans="1:36" ht="20.399999999999999">
      <c r="A195" s="109"/>
      <c r="B195" s="90"/>
      <c r="C195" s="259">
        <v>15</v>
      </c>
      <c r="D195" s="258">
        <f>R166</f>
        <v>0</v>
      </c>
      <c r="E195" s="258">
        <f>R167</f>
        <v>0</v>
      </c>
      <c r="F195" s="260" t="e">
        <f t="shared" si="89"/>
        <v>#DIV/0!</v>
      </c>
      <c r="G195" s="258">
        <f>R168</f>
        <v>0</v>
      </c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13"/>
      <c r="AJ195" s="90"/>
    </row>
    <row r="196" spans="1:36" ht="20.399999999999999">
      <c r="A196" s="109"/>
      <c r="B196" s="90"/>
      <c r="C196" s="259">
        <v>16</v>
      </c>
      <c r="D196" s="258">
        <f>S166</f>
        <v>0</v>
      </c>
      <c r="E196" s="258">
        <f>S167</f>
        <v>0</v>
      </c>
      <c r="F196" s="260" t="e">
        <f t="shared" si="89"/>
        <v>#DIV/0!</v>
      </c>
      <c r="G196" s="258">
        <f>S168</f>
        <v>0</v>
      </c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13"/>
      <c r="AJ196" s="90"/>
    </row>
    <row r="197" spans="1:36" ht="20.399999999999999">
      <c r="A197" s="109"/>
      <c r="B197" s="90"/>
      <c r="C197" s="259">
        <v>17</v>
      </c>
      <c r="D197" s="258">
        <f>T166</f>
        <v>0</v>
      </c>
      <c r="E197" s="258">
        <f>T167</f>
        <v>0</v>
      </c>
      <c r="F197" s="260" t="e">
        <f t="shared" si="89"/>
        <v>#DIV/0!</v>
      </c>
      <c r="G197" s="258">
        <f>T168</f>
        <v>0</v>
      </c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13"/>
      <c r="AJ197" s="90"/>
    </row>
    <row r="198" spans="1:36" ht="20.399999999999999">
      <c r="A198" s="109"/>
      <c r="B198" s="90"/>
      <c r="C198" s="259">
        <v>18</v>
      </c>
      <c r="D198" s="258">
        <f>U166</f>
        <v>0</v>
      </c>
      <c r="E198" s="258">
        <f>U167</f>
        <v>0</v>
      </c>
      <c r="F198" s="260" t="e">
        <f t="shared" si="89"/>
        <v>#DIV/0!</v>
      </c>
      <c r="G198" s="258">
        <f>U168</f>
        <v>0</v>
      </c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13"/>
      <c r="AJ198" s="90"/>
    </row>
    <row r="199" spans="1:36" ht="20.399999999999999">
      <c r="A199" s="109"/>
      <c r="B199" s="90"/>
      <c r="C199" s="259">
        <v>19</v>
      </c>
      <c r="D199" s="258">
        <f>V166</f>
        <v>0</v>
      </c>
      <c r="E199" s="258">
        <f>V167</f>
        <v>0</v>
      </c>
      <c r="F199" s="260" t="e">
        <f t="shared" si="89"/>
        <v>#DIV/0!</v>
      </c>
      <c r="G199" s="258">
        <f>V168</f>
        <v>0</v>
      </c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13"/>
      <c r="AJ199" s="90"/>
    </row>
    <row r="200" spans="1:36" ht="20.399999999999999">
      <c r="A200" s="109"/>
      <c r="B200" s="90"/>
      <c r="C200" s="259">
        <v>20</v>
      </c>
      <c r="D200" s="258">
        <f>W166</f>
        <v>0</v>
      </c>
      <c r="E200" s="258">
        <f>W167</f>
        <v>0</v>
      </c>
      <c r="F200" s="260" t="e">
        <f t="shared" si="89"/>
        <v>#DIV/0!</v>
      </c>
      <c r="G200" s="258">
        <f>W168</f>
        <v>0</v>
      </c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13"/>
      <c r="AJ200" s="90"/>
    </row>
    <row r="201" spans="1:36" ht="20.399999999999999">
      <c r="A201" s="109"/>
      <c r="B201" s="90"/>
      <c r="C201" s="259">
        <v>21</v>
      </c>
      <c r="D201" s="258">
        <f>X166</f>
        <v>0</v>
      </c>
      <c r="E201" s="258">
        <f>X167</f>
        <v>0</v>
      </c>
      <c r="F201" s="260" t="e">
        <f t="shared" si="89"/>
        <v>#DIV/0!</v>
      </c>
      <c r="G201" s="258">
        <f>X168</f>
        <v>0</v>
      </c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13"/>
      <c r="AJ201" s="90"/>
    </row>
    <row r="202" spans="1:36" ht="20.399999999999999">
      <c r="A202" s="109"/>
      <c r="B202" s="90"/>
      <c r="C202" s="259">
        <v>22</v>
      </c>
      <c r="D202" s="258">
        <f>Y166</f>
        <v>0</v>
      </c>
      <c r="E202" s="258">
        <f>Y167</f>
        <v>0</v>
      </c>
      <c r="F202" s="260" t="e">
        <f t="shared" si="89"/>
        <v>#DIV/0!</v>
      </c>
      <c r="G202" s="258">
        <f>Y168</f>
        <v>0</v>
      </c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13"/>
      <c r="AJ202" s="90"/>
    </row>
    <row r="203" spans="1:36" ht="20.399999999999999">
      <c r="A203" s="109"/>
      <c r="B203" s="90"/>
      <c r="C203" s="259">
        <v>23</v>
      </c>
      <c r="D203" s="258">
        <f>Z166</f>
        <v>0</v>
      </c>
      <c r="E203" s="258">
        <f>Z167</f>
        <v>0</v>
      </c>
      <c r="F203" s="260" t="e">
        <f t="shared" si="89"/>
        <v>#DIV/0!</v>
      </c>
      <c r="G203" s="258">
        <f>Z168</f>
        <v>0</v>
      </c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13"/>
      <c r="AJ203" s="90"/>
    </row>
    <row r="204" spans="1:36" ht="20.399999999999999">
      <c r="A204" s="109"/>
      <c r="B204" s="90"/>
      <c r="C204" s="259">
        <v>24</v>
      </c>
      <c r="D204" s="258">
        <f>AA166</f>
        <v>0</v>
      </c>
      <c r="E204" s="258">
        <f>AA167</f>
        <v>0</v>
      </c>
      <c r="F204" s="260" t="e">
        <f t="shared" si="89"/>
        <v>#DIV/0!</v>
      </c>
      <c r="G204" s="258">
        <f>AA168</f>
        <v>0</v>
      </c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13"/>
      <c r="AJ204" s="90"/>
    </row>
    <row r="205" spans="1:36" ht="20.399999999999999">
      <c r="A205" s="109"/>
      <c r="B205" s="90"/>
      <c r="C205" s="259">
        <v>25</v>
      </c>
      <c r="D205" s="258">
        <f>AB166</f>
        <v>0</v>
      </c>
      <c r="E205" s="258">
        <f>AB167</f>
        <v>0</v>
      </c>
      <c r="F205" s="260" t="e">
        <f t="shared" si="89"/>
        <v>#DIV/0!</v>
      </c>
      <c r="G205" s="258">
        <f>AB168</f>
        <v>0</v>
      </c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13"/>
      <c r="AJ205" s="90"/>
    </row>
    <row r="206" spans="1:36" ht="20.399999999999999">
      <c r="A206" s="109"/>
      <c r="B206" s="90"/>
      <c r="C206" s="259">
        <v>26</v>
      </c>
      <c r="D206" s="258">
        <f>AC166</f>
        <v>0</v>
      </c>
      <c r="E206" s="258">
        <f>AC167</f>
        <v>0</v>
      </c>
      <c r="F206" s="260" t="e">
        <f t="shared" si="89"/>
        <v>#DIV/0!</v>
      </c>
      <c r="G206" s="258">
        <f>AC168</f>
        <v>0</v>
      </c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13"/>
      <c r="AJ206" s="90"/>
    </row>
    <row r="207" spans="1:36" ht="20.399999999999999">
      <c r="A207" s="109"/>
      <c r="B207" s="90"/>
      <c r="C207" s="259">
        <v>27</v>
      </c>
      <c r="D207" s="258">
        <f>AD166</f>
        <v>0</v>
      </c>
      <c r="E207" s="258">
        <f>AD167</f>
        <v>0</v>
      </c>
      <c r="F207" s="260" t="e">
        <f t="shared" si="89"/>
        <v>#DIV/0!</v>
      </c>
      <c r="G207" s="258">
        <f>AD168</f>
        <v>0</v>
      </c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13"/>
      <c r="AJ207" s="90"/>
    </row>
    <row r="208" spans="1:36" ht="20.399999999999999">
      <c r="A208" s="109"/>
      <c r="B208" s="90"/>
      <c r="C208" s="259">
        <v>28</v>
      </c>
      <c r="D208" s="258">
        <f>AE166</f>
        <v>0</v>
      </c>
      <c r="E208" s="258">
        <f>AE167</f>
        <v>0</v>
      </c>
      <c r="F208" s="260" t="e">
        <f t="shared" si="89"/>
        <v>#DIV/0!</v>
      </c>
      <c r="G208" s="258">
        <f>AE168</f>
        <v>0</v>
      </c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13"/>
      <c r="AJ208" s="90"/>
    </row>
    <row r="209" spans="1:36" ht="20.399999999999999">
      <c r="A209" s="109"/>
      <c r="B209" s="90"/>
      <c r="C209" s="259">
        <v>29</v>
      </c>
      <c r="D209" s="258">
        <f>AF166</f>
        <v>0</v>
      </c>
      <c r="E209" s="258">
        <f>AF167</f>
        <v>0</v>
      </c>
      <c r="F209" s="260" t="e">
        <f t="shared" si="89"/>
        <v>#DIV/0!</v>
      </c>
      <c r="G209" s="258">
        <f>AF168</f>
        <v>0</v>
      </c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13"/>
      <c r="AJ209" s="90"/>
    </row>
    <row r="210" spans="1:36" ht="20.399999999999999">
      <c r="A210" s="109"/>
      <c r="B210" s="90"/>
      <c r="C210" s="259">
        <v>30</v>
      </c>
      <c r="D210" s="258">
        <f>AG166</f>
        <v>0</v>
      </c>
      <c r="E210" s="258">
        <f>AG167</f>
        <v>0</v>
      </c>
      <c r="F210" s="260" t="e">
        <f t="shared" si="89"/>
        <v>#DIV/0!</v>
      </c>
      <c r="G210" s="258">
        <f>AG168</f>
        <v>0</v>
      </c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13"/>
      <c r="AJ210" s="90"/>
    </row>
    <row r="211" spans="1:36" ht="21" thickBot="1">
      <c r="A211" s="109"/>
      <c r="B211" s="90"/>
      <c r="C211" s="261">
        <v>31</v>
      </c>
      <c r="D211" s="262">
        <f>AH166</f>
        <v>0</v>
      </c>
      <c r="E211" s="262">
        <f>AH167</f>
        <v>0</v>
      </c>
      <c r="F211" s="263" t="e">
        <f t="shared" si="89"/>
        <v>#DIV/0!</v>
      </c>
      <c r="G211" s="262">
        <f>AH168</f>
        <v>0</v>
      </c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13"/>
      <c r="AJ211" s="90"/>
    </row>
    <row r="212" spans="1:36" ht="21.6" thickTop="1" thickBot="1">
      <c r="A212" s="109"/>
      <c r="B212" s="90"/>
      <c r="C212" s="264" t="s">
        <v>41</v>
      </c>
      <c r="D212" s="265">
        <f>SUM(D181:D211)</f>
        <v>0</v>
      </c>
      <c r="E212" s="265">
        <f>SUM(E181:E211)</f>
        <v>0</v>
      </c>
      <c r="F212" s="268" t="e">
        <f>E212/D212</f>
        <v>#DIV/0!</v>
      </c>
      <c r="G212" s="265">
        <f>SUM(G181:G211)</f>
        <v>0</v>
      </c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13"/>
      <c r="AJ212" s="90"/>
    </row>
    <row r="213" spans="1:36" ht="21" thickTop="1">
      <c r="A213" s="109"/>
      <c r="B213" s="90"/>
      <c r="C213" s="90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13"/>
      <c r="AJ213" s="90"/>
    </row>
    <row r="214" spans="1:36" ht="20.399999999999999">
      <c r="A214" s="109"/>
      <c r="B214" s="90"/>
      <c r="C214" s="90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13"/>
      <c r="AJ214" s="90"/>
    </row>
    <row r="215" spans="1:36" ht="20.399999999999999">
      <c r="A215" s="109"/>
      <c r="B215" s="90"/>
      <c r="C215" s="90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13"/>
      <c r="AJ215" s="90"/>
    </row>
    <row r="216" spans="1:36" ht="20.399999999999999">
      <c r="A216" s="109"/>
      <c r="B216" s="90"/>
      <c r="C216" s="90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13"/>
      <c r="AJ216" s="90"/>
    </row>
    <row r="217" spans="1:36" ht="20.399999999999999">
      <c r="A217" s="109"/>
      <c r="B217" s="90"/>
      <c r="C217" s="90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13"/>
      <c r="AJ217" s="90"/>
    </row>
    <row r="218" spans="1:36" ht="20.399999999999999">
      <c r="A218" s="109"/>
      <c r="B218" s="90"/>
      <c r="C218" s="90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13"/>
      <c r="AJ218" s="90"/>
    </row>
    <row r="219" spans="1:36" ht="20.399999999999999">
      <c r="A219" s="109"/>
      <c r="B219" s="90"/>
      <c r="C219" s="90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13"/>
      <c r="AJ219" s="90"/>
    </row>
    <row r="220" spans="1:36" ht="20.399999999999999">
      <c r="A220" s="109"/>
      <c r="B220" s="90"/>
      <c r="C220" s="90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13"/>
      <c r="AJ220" s="90"/>
    </row>
    <row r="221" spans="1:36" ht="20.399999999999999">
      <c r="A221" s="109"/>
      <c r="B221" s="90"/>
      <c r="C221" s="90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13"/>
      <c r="AJ221" s="90"/>
    </row>
    <row r="222" spans="1:36" ht="20.399999999999999">
      <c r="A222" s="109"/>
      <c r="B222" s="90"/>
      <c r="C222" s="90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13"/>
      <c r="AJ222" s="90"/>
    </row>
    <row r="223" spans="1:36" ht="20.399999999999999">
      <c r="A223" s="109"/>
      <c r="B223" s="90"/>
      <c r="C223" s="90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13"/>
      <c r="AJ223" s="90"/>
    </row>
    <row r="224" spans="1:36" ht="20.399999999999999">
      <c r="A224" s="109"/>
      <c r="B224" s="90"/>
      <c r="C224" s="90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13"/>
      <c r="AJ224" s="90"/>
    </row>
    <row r="225" spans="1:36" ht="20.399999999999999">
      <c r="A225" s="109"/>
      <c r="B225" s="90"/>
      <c r="C225" s="90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13"/>
      <c r="AJ225" s="90"/>
    </row>
    <row r="226" spans="1:36" ht="20.399999999999999">
      <c r="A226" s="109"/>
      <c r="B226" s="90"/>
      <c r="C226" s="90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13"/>
      <c r="AJ226" s="90"/>
    </row>
    <row r="227" spans="1:36" ht="20.399999999999999">
      <c r="A227" s="109"/>
      <c r="B227" s="90"/>
      <c r="C227" s="90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13"/>
      <c r="AJ227" s="90"/>
    </row>
    <row r="228" spans="1:36" ht="20.399999999999999">
      <c r="A228" s="109"/>
      <c r="B228" s="90"/>
      <c r="C228" s="90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13"/>
      <c r="AJ228" s="90"/>
    </row>
    <row r="229" spans="1:36" ht="20.399999999999999">
      <c r="A229" s="109"/>
      <c r="B229" s="90"/>
      <c r="C229" s="90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13"/>
      <c r="AJ229" s="90"/>
    </row>
    <row r="230" spans="1:36" ht="20.399999999999999">
      <c r="A230" s="109"/>
      <c r="B230" s="90"/>
      <c r="C230" s="90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13"/>
      <c r="AJ230" s="90"/>
    </row>
    <row r="231" spans="1:36" ht="20.399999999999999">
      <c r="A231" s="109"/>
      <c r="B231" s="90"/>
      <c r="C231" s="90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13"/>
      <c r="AJ231" s="90"/>
    </row>
    <row r="232" spans="1:36" ht="20.399999999999999">
      <c r="A232" s="109"/>
      <c r="B232" s="90"/>
      <c r="C232" s="90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13"/>
      <c r="AJ232" s="90"/>
    </row>
    <row r="233" spans="1:36" ht="20.399999999999999">
      <c r="A233" s="109"/>
      <c r="B233" s="90"/>
      <c r="C233" s="90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13"/>
      <c r="AJ233" s="90"/>
    </row>
    <row r="234" spans="1:36" ht="20.399999999999999">
      <c r="A234" s="109"/>
      <c r="B234" s="90"/>
      <c r="C234" s="90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13"/>
      <c r="AJ234" s="90"/>
    </row>
    <row r="235" spans="1:36" ht="20.399999999999999">
      <c r="A235" s="109"/>
      <c r="B235" s="90"/>
      <c r="C235" s="90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13"/>
      <c r="AJ235" s="90"/>
    </row>
    <row r="236" spans="1:36" ht="20.399999999999999">
      <c r="A236" s="109"/>
      <c r="B236" s="90"/>
      <c r="C236" s="90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13"/>
      <c r="AJ236" s="90"/>
    </row>
    <row r="237" spans="1:36" ht="20.399999999999999">
      <c r="A237" s="109"/>
      <c r="B237" s="90"/>
      <c r="C237" s="90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13"/>
      <c r="AJ237" s="90"/>
    </row>
    <row r="238" spans="1:36" ht="20.399999999999999">
      <c r="A238" s="109"/>
      <c r="B238" s="90"/>
      <c r="C238" s="90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13"/>
      <c r="AJ238" s="90"/>
    </row>
    <row r="239" spans="1:36" ht="20.399999999999999">
      <c r="A239" s="109"/>
      <c r="B239" s="90"/>
      <c r="C239" s="90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13"/>
      <c r="AJ239" s="90"/>
    </row>
    <row r="240" spans="1:36" ht="20.399999999999999">
      <c r="A240" s="109"/>
      <c r="B240" s="90"/>
      <c r="C240" s="90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13"/>
      <c r="AJ240" s="90"/>
    </row>
    <row r="241" spans="1:36" ht="20.399999999999999">
      <c r="A241" s="109"/>
      <c r="B241" s="90"/>
      <c r="C241" s="90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13"/>
      <c r="AJ241" s="90"/>
    </row>
    <row r="242" spans="1:36" ht="20.399999999999999">
      <c r="A242" s="109"/>
      <c r="B242" s="90"/>
      <c r="C242" s="90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13"/>
      <c r="AJ242" s="90"/>
    </row>
    <row r="243" spans="1:36" ht="20.399999999999999">
      <c r="A243" s="109"/>
      <c r="B243" s="90"/>
      <c r="C243" s="90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13"/>
      <c r="AJ243" s="90"/>
    </row>
    <row r="244" spans="1:36" ht="20.399999999999999">
      <c r="A244" s="109"/>
      <c r="B244" s="90"/>
      <c r="C244" s="90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13"/>
      <c r="AJ244" s="90"/>
    </row>
    <row r="245" spans="1:36" ht="20.399999999999999">
      <c r="A245" s="109"/>
      <c r="B245" s="90"/>
      <c r="C245" s="90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13"/>
      <c r="AJ245" s="90"/>
    </row>
    <row r="246" spans="1:36" ht="20.399999999999999">
      <c r="A246" s="109"/>
      <c r="B246" s="90"/>
      <c r="C246" s="90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13"/>
      <c r="AJ246" s="90"/>
    </row>
    <row r="247" spans="1:36" ht="20.399999999999999">
      <c r="A247" s="109"/>
      <c r="B247" s="90"/>
      <c r="C247" s="90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13"/>
      <c r="AJ247" s="90"/>
    </row>
    <row r="248" spans="1:36" ht="20.399999999999999">
      <c r="A248" s="109"/>
      <c r="B248" s="90"/>
      <c r="C248" s="90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13"/>
      <c r="AJ248" s="90"/>
    </row>
    <row r="249" spans="1:36" ht="20.399999999999999">
      <c r="A249" s="109"/>
      <c r="B249" s="90"/>
      <c r="C249" s="90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13"/>
      <c r="AJ249" s="90"/>
    </row>
    <row r="250" spans="1:36" ht="20.399999999999999">
      <c r="A250" s="109"/>
      <c r="B250" s="90"/>
      <c r="C250" s="90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13"/>
      <c r="AJ250" s="90"/>
    </row>
    <row r="251" spans="1:36" ht="20.399999999999999">
      <c r="A251" s="109"/>
      <c r="B251" s="90"/>
      <c r="C251" s="90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13"/>
      <c r="AJ251" s="90"/>
    </row>
    <row r="252" spans="1:36" ht="20.399999999999999">
      <c r="A252" s="109"/>
      <c r="B252" s="90"/>
      <c r="C252" s="90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13"/>
      <c r="AJ252" s="90"/>
    </row>
    <row r="253" spans="1:36" ht="20.399999999999999">
      <c r="A253" s="109"/>
      <c r="B253" s="90"/>
      <c r="C253" s="90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13"/>
      <c r="AJ253" s="90"/>
    </row>
    <row r="254" spans="1:36" ht="20.399999999999999">
      <c r="A254" s="109"/>
      <c r="B254" s="90"/>
      <c r="C254" s="90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13"/>
      <c r="AJ254" s="90"/>
    </row>
    <row r="255" spans="1:36" ht="20.399999999999999">
      <c r="A255" s="109"/>
      <c r="B255" s="90"/>
      <c r="C255" s="90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13"/>
      <c r="AJ255" s="90"/>
    </row>
    <row r="256" spans="1:36" ht="20.399999999999999">
      <c r="B256" s="90"/>
      <c r="C256" s="90"/>
      <c r="AJ256" s="90"/>
    </row>
    <row r="257" spans="2:36" ht="20.399999999999999">
      <c r="B257" s="90"/>
      <c r="C257" s="90"/>
      <c r="AJ257" s="90"/>
    </row>
    <row r="258" spans="2:36" ht="20.399999999999999">
      <c r="B258" s="90"/>
      <c r="C258" s="90"/>
      <c r="AJ258" s="90"/>
    </row>
    <row r="259" spans="2:36" ht="20.399999999999999">
      <c r="B259" s="90"/>
      <c r="C259" s="90"/>
      <c r="AJ259" s="90"/>
    </row>
    <row r="260" spans="2:36" ht="20.399999999999999">
      <c r="B260" s="90"/>
      <c r="C260" s="90"/>
      <c r="AJ260" s="90"/>
    </row>
    <row r="261" spans="2:36" ht="20.399999999999999">
      <c r="B261" s="90"/>
      <c r="C261" s="90"/>
      <c r="AJ261" s="90"/>
    </row>
    <row r="262" spans="2:36" ht="20.399999999999999">
      <c r="B262" s="90"/>
      <c r="C262" s="90"/>
      <c r="AJ262" s="90"/>
    </row>
    <row r="263" spans="2:36" ht="20.399999999999999">
      <c r="B263" s="90"/>
      <c r="C263" s="90"/>
      <c r="AJ263" s="90"/>
    </row>
    <row r="264" spans="2:36" ht="20.399999999999999">
      <c r="B264" s="90"/>
      <c r="C264" s="90"/>
      <c r="AJ264" s="90"/>
    </row>
    <row r="265" spans="2:36" ht="20.399999999999999">
      <c r="B265" s="90"/>
      <c r="C265" s="90"/>
      <c r="AJ265" s="90"/>
    </row>
    <row r="266" spans="2:36" ht="20.399999999999999">
      <c r="B266" s="90"/>
      <c r="C266" s="90"/>
      <c r="AJ266" s="90"/>
    </row>
    <row r="267" spans="2:36" ht="20.399999999999999">
      <c r="B267" s="90"/>
      <c r="C267" s="90"/>
      <c r="AJ267" s="90"/>
    </row>
    <row r="268" spans="2:36" ht="20.399999999999999">
      <c r="B268" s="90"/>
      <c r="C268" s="90"/>
      <c r="AJ268" s="90"/>
    </row>
    <row r="269" spans="2:36" ht="20.399999999999999">
      <c r="B269" s="90"/>
      <c r="C269" s="90"/>
      <c r="AJ269" s="90"/>
    </row>
    <row r="270" spans="2:36" ht="20.399999999999999">
      <c r="B270" s="90"/>
      <c r="C270" s="90"/>
      <c r="AJ270" s="90"/>
    </row>
    <row r="271" spans="2:36" ht="20.399999999999999">
      <c r="B271" s="90"/>
      <c r="C271" s="90"/>
      <c r="AJ271" s="90"/>
    </row>
    <row r="272" spans="2:36" ht="20.399999999999999">
      <c r="B272" s="90"/>
      <c r="C272" s="90"/>
      <c r="AJ272" s="90"/>
    </row>
    <row r="273" spans="2:36" ht="20.399999999999999">
      <c r="B273" s="90"/>
      <c r="C273" s="90"/>
      <c r="AJ273" s="90"/>
    </row>
    <row r="274" spans="2:36" ht="20.399999999999999">
      <c r="B274" s="90"/>
      <c r="C274" s="90"/>
      <c r="AJ274" s="90"/>
    </row>
    <row r="275" spans="2:36" ht="20.399999999999999">
      <c r="B275" s="90"/>
      <c r="C275" s="90"/>
      <c r="AJ275" s="90"/>
    </row>
    <row r="276" spans="2:36" ht="20.399999999999999">
      <c r="B276" s="90"/>
      <c r="C276" s="90"/>
      <c r="AJ276" s="90"/>
    </row>
    <row r="277" spans="2:36" ht="20.399999999999999">
      <c r="B277" s="90"/>
      <c r="C277" s="90"/>
      <c r="AJ277" s="90"/>
    </row>
    <row r="278" spans="2:36" ht="20.399999999999999">
      <c r="B278" s="90"/>
      <c r="C278" s="90"/>
      <c r="AJ278" s="90"/>
    </row>
    <row r="279" spans="2:36" ht="20.399999999999999">
      <c r="B279" s="90"/>
      <c r="C279" s="90"/>
      <c r="AJ279" s="90"/>
    </row>
    <row r="280" spans="2:36" ht="20.399999999999999">
      <c r="B280" s="90"/>
      <c r="C280" s="90"/>
      <c r="AJ280" s="90"/>
    </row>
    <row r="281" spans="2:36" ht="20.399999999999999">
      <c r="B281" s="90"/>
      <c r="C281" s="90"/>
      <c r="AJ281" s="90"/>
    </row>
    <row r="282" spans="2:36" ht="20.399999999999999">
      <c r="B282" s="90"/>
      <c r="C282" s="90"/>
      <c r="AJ282" s="90"/>
    </row>
    <row r="283" spans="2:36" ht="20.399999999999999">
      <c r="B283" s="90"/>
      <c r="C283" s="90"/>
      <c r="AJ283" s="90"/>
    </row>
    <row r="284" spans="2:36" ht="20.399999999999999">
      <c r="B284" s="90"/>
      <c r="C284" s="90"/>
      <c r="AJ284" s="90"/>
    </row>
    <row r="285" spans="2:36" ht="20.399999999999999">
      <c r="B285" s="90"/>
      <c r="C285" s="90"/>
      <c r="AJ285" s="90"/>
    </row>
    <row r="286" spans="2:36" ht="20.399999999999999">
      <c r="B286" s="90"/>
      <c r="C286" s="90"/>
      <c r="AJ286" s="90"/>
    </row>
    <row r="287" spans="2:36" ht="20.399999999999999">
      <c r="B287" s="90"/>
      <c r="C287" s="90"/>
      <c r="AJ287" s="90"/>
    </row>
    <row r="288" spans="2:36" ht="20.399999999999999">
      <c r="B288" s="90"/>
      <c r="C288" s="90"/>
      <c r="AJ288" s="90"/>
    </row>
    <row r="289" spans="2:36" ht="20.399999999999999">
      <c r="B289" s="90"/>
      <c r="C289" s="90"/>
      <c r="AJ289" s="90"/>
    </row>
    <row r="290" spans="2:36" ht="20.399999999999999">
      <c r="B290" s="90"/>
      <c r="C290" s="90"/>
      <c r="AJ290" s="90"/>
    </row>
    <row r="291" spans="2:36" ht="20.399999999999999">
      <c r="B291" s="90"/>
      <c r="C291" s="90"/>
      <c r="AJ291" s="90"/>
    </row>
    <row r="292" spans="2:36" ht="20.399999999999999">
      <c r="B292" s="90"/>
      <c r="C292" s="90"/>
      <c r="AJ292" s="90"/>
    </row>
    <row r="293" spans="2:36" ht="20.399999999999999">
      <c r="B293" s="90"/>
      <c r="C293" s="90"/>
      <c r="AJ293" s="90"/>
    </row>
    <row r="294" spans="2:36" ht="20.399999999999999">
      <c r="B294" s="90"/>
      <c r="C294" s="90"/>
      <c r="AJ294" s="90"/>
    </row>
    <row r="295" spans="2:36" ht="20.399999999999999">
      <c r="B295" s="90"/>
      <c r="C295" s="90"/>
      <c r="AJ295" s="90"/>
    </row>
    <row r="296" spans="2:36" ht="20.399999999999999">
      <c r="B296" s="90"/>
      <c r="C296" s="90"/>
      <c r="AJ296" s="90"/>
    </row>
    <row r="297" spans="2:36" ht="20.399999999999999">
      <c r="B297" s="90"/>
      <c r="C297" s="90"/>
      <c r="AJ297" s="90"/>
    </row>
    <row r="298" spans="2:36" ht="20.399999999999999">
      <c r="B298" s="90"/>
      <c r="C298" s="90"/>
      <c r="AJ298" s="90"/>
    </row>
    <row r="299" spans="2:36" ht="20.399999999999999">
      <c r="B299" s="90"/>
      <c r="C299" s="90"/>
      <c r="AJ299" s="90"/>
    </row>
    <row r="300" spans="2:36" ht="20.399999999999999">
      <c r="B300" s="90"/>
      <c r="C300" s="90"/>
      <c r="AJ300" s="90"/>
    </row>
    <row r="301" spans="2:36" ht="20.399999999999999">
      <c r="B301" s="90"/>
      <c r="C301" s="90"/>
      <c r="AJ301" s="90"/>
    </row>
    <row r="302" spans="2:36" ht="20.399999999999999">
      <c r="B302" s="90"/>
      <c r="C302" s="90"/>
      <c r="AJ302" s="90"/>
    </row>
    <row r="303" spans="2:36" ht="20.399999999999999">
      <c r="B303" s="90"/>
      <c r="C303" s="90"/>
      <c r="AJ303" s="90"/>
    </row>
    <row r="304" spans="2:36" ht="20.399999999999999">
      <c r="B304" s="90"/>
      <c r="C304" s="90"/>
      <c r="AJ304" s="90"/>
    </row>
    <row r="305" spans="2:36" ht="20.399999999999999">
      <c r="B305" s="90"/>
      <c r="C305" s="90"/>
      <c r="AJ305" s="90"/>
    </row>
    <row r="306" spans="2:36" ht="20.399999999999999">
      <c r="B306" s="90"/>
      <c r="C306" s="90"/>
      <c r="AJ306" s="90"/>
    </row>
    <row r="307" spans="2:36" ht="20.399999999999999">
      <c r="B307" s="90"/>
      <c r="C307" s="90"/>
      <c r="AJ307" s="90"/>
    </row>
    <row r="308" spans="2:36" ht="20.399999999999999">
      <c r="B308" s="90"/>
      <c r="C308" s="90"/>
      <c r="AJ308" s="90"/>
    </row>
    <row r="309" spans="2:36" ht="20.399999999999999">
      <c r="B309" s="90"/>
      <c r="C309" s="90"/>
      <c r="AJ309" s="90"/>
    </row>
    <row r="310" spans="2:36" ht="20.399999999999999">
      <c r="B310" s="90"/>
      <c r="C310" s="90"/>
      <c r="AJ310" s="90"/>
    </row>
    <row r="311" spans="2:36" ht="20.399999999999999">
      <c r="B311" s="90"/>
      <c r="C311" s="90"/>
      <c r="AJ311" s="90"/>
    </row>
    <row r="312" spans="2:36" ht="20.399999999999999">
      <c r="B312" s="90"/>
      <c r="C312" s="90"/>
      <c r="AJ312" s="90"/>
    </row>
    <row r="313" spans="2:36" ht="20.399999999999999">
      <c r="B313" s="90"/>
      <c r="C313" s="90"/>
      <c r="AJ313" s="90"/>
    </row>
    <row r="314" spans="2:36" ht="20.399999999999999">
      <c r="B314" s="90"/>
      <c r="C314" s="90"/>
      <c r="AJ314" s="90"/>
    </row>
    <row r="315" spans="2:36" ht="20.399999999999999">
      <c r="B315" s="90"/>
      <c r="C315" s="90"/>
      <c r="AJ315" s="90"/>
    </row>
    <row r="316" spans="2:36" ht="20.399999999999999">
      <c r="B316" s="90"/>
      <c r="C316" s="90"/>
      <c r="AJ316" s="90"/>
    </row>
    <row r="317" spans="2:36" ht="20.399999999999999">
      <c r="B317" s="90"/>
      <c r="C317" s="90"/>
      <c r="AJ317" s="90"/>
    </row>
    <row r="318" spans="2:36" ht="20.399999999999999">
      <c r="B318" s="90"/>
      <c r="C318" s="90"/>
      <c r="AJ318" s="90"/>
    </row>
    <row r="319" spans="2:36" ht="20.399999999999999">
      <c r="B319" s="90"/>
      <c r="C319" s="90"/>
      <c r="AJ319" s="90"/>
    </row>
    <row r="320" spans="2:36" ht="20.399999999999999">
      <c r="B320" s="90"/>
      <c r="C320" s="90"/>
      <c r="AJ320" s="90"/>
    </row>
    <row r="321" spans="2:36" ht="20.399999999999999">
      <c r="B321" s="90"/>
      <c r="C321" s="90"/>
      <c r="AJ321" s="90"/>
    </row>
    <row r="322" spans="2:36" ht="20.399999999999999">
      <c r="B322" s="90"/>
      <c r="C322" s="90"/>
      <c r="AJ322" s="90"/>
    </row>
    <row r="323" spans="2:36" ht="20.399999999999999">
      <c r="B323" s="90"/>
      <c r="C323" s="90"/>
      <c r="AJ323" s="90"/>
    </row>
    <row r="324" spans="2:36" ht="20.399999999999999">
      <c r="B324" s="90"/>
      <c r="C324" s="90"/>
      <c r="AJ324" s="90"/>
    </row>
    <row r="325" spans="2:36" ht="20.399999999999999">
      <c r="B325" s="90"/>
      <c r="C325" s="90"/>
      <c r="AJ325" s="90"/>
    </row>
    <row r="326" spans="2:36" ht="20.399999999999999">
      <c r="B326" s="90"/>
      <c r="C326" s="90"/>
      <c r="AJ326" s="90"/>
    </row>
    <row r="327" spans="2:36" ht="20.399999999999999">
      <c r="B327" s="90"/>
      <c r="C327" s="90"/>
      <c r="AJ327" s="90"/>
    </row>
    <row r="328" spans="2:36" ht="20.399999999999999">
      <c r="B328" s="90"/>
      <c r="C328" s="90"/>
      <c r="AJ328" s="90"/>
    </row>
    <row r="329" spans="2:36" ht="20.399999999999999">
      <c r="B329" s="90"/>
      <c r="C329" s="90"/>
      <c r="AJ329" s="90"/>
    </row>
    <row r="330" spans="2:36" ht="20.399999999999999">
      <c r="B330" s="90"/>
      <c r="C330" s="90"/>
      <c r="AJ330" s="90"/>
    </row>
    <row r="331" spans="2:36" ht="20.399999999999999">
      <c r="B331" s="90"/>
      <c r="C331" s="90"/>
      <c r="AJ331" s="90"/>
    </row>
    <row r="332" spans="2:36" ht="20.399999999999999">
      <c r="B332" s="90"/>
      <c r="C332" s="90"/>
      <c r="AJ332" s="90"/>
    </row>
    <row r="333" spans="2:36" ht="20.399999999999999">
      <c r="B333" s="90"/>
      <c r="C333" s="90"/>
      <c r="AJ333" s="90"/>
    </row>
    <row r="334" spans="2:36" ht="20.399999999999999">
      <c r="B334" s="90"/>
      <c r="C334" s="90"/>
      <c r="AJ334" s="90"/>
    </row>
    <row r="335" spans="2:36" ht="20.399999999999999">
      <c r="B335" s="90"/>
      <c r="C335" s="90"/>
      <c r="AJ335" s="90"/>
    </row>
    <row r="336" spans="2:36" ht="20.399999999999999">
      <c r="B336" s="90"/>
      <c r="C336" s="90"/>
      <c r="AJ336" s="90"/>
    </row>
    <row r="337" spans="2:36" ht="20.399999999999999">
      <c r="B337" s="90"/>
      <c r="C337" s="90"/>
      <c r="AJ337" s="90"/>
    </row>
    <row r="338" spans="2:36" ht="20.399999999999999">
      <c r="B338" s="90"/>
      <c r="C338" s="90"/>
      <c r="AJ338" s="90"/>
    </row>
    <row r="339" spans="2:36" ht="20.399999999999999">
      <c r="B339" s="90"/>
      <c r="C339" s="90"/>
      <c r="AJ339" s="90"/>
    </row>
    <row r="340" spans="2:36" ht="20.399999999999999">
      <c r="B340" s="90"/>
      <c r="C340" s="90"/>
      <c r="AJ340" s="90"/>
    </row>
    <row r="341" spans="2:36" ht="20.399999999999999">
      <c r="B341" s="90"/>
      <c r="C341" s="90"/>
      <c r="AJ341" s="90"/>
    </row>
    <row r="342" spans="2:36" ht="20.399999999999999">
      <c r="B342" s="90"/>
      <c r="C342" s="90"/>
      <c r="AJ342" s="90"/>
    </row>
    <row r="343" spans="2:36" ht="20.399999999999999">
      <c r="B343" s="90"/>
      <c r="C343" s="90"/>
      <c r="AJ343" s="90"/>
    </row>
    <row r="344" spans="2:36" ht="20.399999999999999">
      <c r="B344" s="90"/>
      <c r="C344" s="90"/>
      <c r="AJ344" s="90"/>
    </row>
    <row r="345" spans="2:36" ht="20.399999999999999">
      <c r="B345" s="90"/>
      <c r="C345" s="90"/>
      <c r="AJ345" s="90"/>
    </row>
    <row r="346" spans="2:36" ht="20.399999999999999">
      <c r="B346" s="90"/>
      <c r="C346" s="90"/>
      <c r="AJ346" s="90"/>
    </row>
    <row r="347" spans="2:36" ht="20.399999999999999">
      <c r="B347" s="90"/>
      <c r="C347" s="90"/>
      <c r="AJ347" s="90"/>
    </row>
    <row r="348" spans="2:36" ht="20.399999999999999">
      <c r="B348" s="90"/>
      <c r="C348" s="90"/>
      <c r="AJ348" s="90"/>
    </row>
    <row r="349" spans="2:36" ht="20.399999999999999">
      <c r="B349" s="90"/>
      <c r="C349" s="90"/>
      <c r="AJ349" s="90"/>
    </row>
    <row r="350" spans="2:36" ht="20.399999999999999">
      <c r="B350" s="90"/>
      <c r="C350" s="90"/>
      <c r="AJ350" s="90"/>
    </row>
    <row r="351" spans="2:36" ht="20.399999999999999">
      <c r="B351" s="90"/>
      <c r="C351" s="90"/>
      <c r="AJ351" s="90"/>
    </row>
    <row r="352" spans="2:36" ht="20.399999999999999">
      <c r="B352" s="90"/>
      <c r="C352" s="90"/>
      <c r="AJ352" s="90"/>
    </row>
    <row r="353" spans="2:36" ht="20.399999999999999">
      <c r="B353" s="90"/>
      <c r="C353" s="90"/>
      <c r="AJ353" s="90"/>
    </row>
    <row r="354" spans="2:36" ht="20.399999999999999">
      <c r="B354" s="90"/>
      <c r="C354" s="90"/>
      <c r="AJ354" s="90"/>
    </row>
    <row r="355" spans="2:36" ht="20.399999999999999">
      <c r="B355" s="90"/>
      <c r="C355" s="90"/>
      <c r="AJ355" s="90"/>
    </row>
    <row r="356" spans="2:36" ht="20.399999999999999">
      <c r="B356" s="90"/>
      <c r="C356" s="90"/>
      <c r="AJ356" s="90"/>
    </row>
    <row r="357" spans="2:36" ht="20.399999999999999">
      <c r="B357" s="90"/>
      <c r="C357" s="90"/>
      <c r="AJ357" s="90"/>
    </row>
    <row r="358" spans="2:36" ht="20.399999999999999">
      <c r="B358" s="90"/>
      <c r="C358" s="90"/>
      <c r="AJ358" s="90"/>
    </row>
    <row r="359" spans="2:36" ht="20.399999999999999">
      <c r="B359" s="90"/>
      <c r="C359" s="90"/>
      <c r="AJ359" s="90"/>
    </row>
    <row r="360" spans="2:36" ht="20.399999999999999">
      <c r="B360" s="90"/>
      <c r="C360" s="90"/>
      <c r="AJ360" s="90"/>
    </row>
    <row r="361" spans="2:36" ht="20.399999999999999">
      <c r="B361" s="90"/>
      <c r="C361" s="90"/>
      <c r="AJ361" s="90"/>
    </row>
    <row r="362" spans="2:36" ht="20.399999999999999">
      <c r="B362" s="90"/>
      <c r="C362" s="90"/>
      <c r="AJ362" s="90"/>
    </row>
    <row r="363" spans="2:36" ht="20.399999999999999">
      <c r="B363" s="90"/>
      <c r="C363" s="90"/>
      <c r="AJ363" s="90"/>
    </row>
    <row r="364" spans="2:36" ht="20.399999999999999">
      <c r="B364" s="90"/>
      <c r="C364" s="90"/>
      <c r="AJ364" s="90"/>
    </row>
    <row r="365" spans="2:36" ht="20.399999999999999">
      <c r="B365" s="90"/>
      <c r="C365" s="90"/>
      <c r="AJ365" s="90"/>
    </row>
    <row r="366" spans="2:36" ht="20.399999999999999">
      <c r="B366" s="90"/>
      <c r="C366" s="90"/>
      <c r="AJ366" s="90"/>
    </row>
    <row r="367" spans="2:36" ht="20.399999999999999">
      <c r="B367" s="90"/>
      <c r="C367" s="90"/>
      <c r="AJ367" s="90"/>
    </row>
    <row r="368" spans="2:36" ht="20.399999999999999">
      <c r="B368" s="90"/>
      <c r="C368" s="90"/>
      <c r="AJ368" s="90"/>
    </row>
    <row r="369" spans="2:36" ht="20.399999999999999">
      <c r="B369" s="90"/>
      <c r="C369" s="90"/>
      <c r="AJ369" s="90"/>
    </row>
    <row r="370" spans="2:36" ht="20.399999999999999">
      <c r="B370" s="90"/>
      <c r="C370" s="90"/>
      <c r="AJ370" s="90"/>
    </row>
    <row r="371" spans="2:36" ht="20.399999999999999">
      <c r="B371" s="90"/>
      <c r="C371" s="90"/>
      <c r="AJ371" s="90"/>
    </row>
    <row r="372" spans="2:36" ht="20.399999999999999">
      <c r="B372" s="90"/>
      <c r="C372" s="90"/>
      <c r="AJ372" s="90"/>
    </row>
    <row r="373" spans="2:36" ht="20.399999999999999">
      <c r="B373" s="90"/>
      <c r="C373" s="90"/>
      <c r="AJ373" s="90"/>
    </row>
    <row r="374" spans="2:36" ht="20.399999999999999">
      <c r="B374" s="90"/>
      <c r="C374" s="90"/>
      <c r="AJ374" s="90"/>
    </row>
    <row r="375" spans="2:36" ht="20.399999999999999">
      <c r="B375" s="90"/>
      <c r="C375" s="90"/>
      <c r="AJ375" s="90"/>
    </row>
    <row r="376" spans="2:36" ht="20.399999999999999">
      <c r="B376" s="90"/>
      <c r="C376" s="90"/>
      <c r="AJ376" s="90"/>
    </row>
    <row r="377" spans="2:36" ht="20.399999999999999">
      <c r="B377" s="90"/>
      <c r="C377" s="90"/>
      <c r="AJ377" s="90"/>
    </row>
    <row r="378" spans="2:36" ht="20.399999999999999">
      <c r="B378" s="90"/>
      <c r="C378" s="90"/>
      <c r="AJ378" s="90"/>
    </row>
    <row r="379" spans="2:36" ht="20.399999999999999">
      <c r="B379" s="90"/>
      <c r="C379" s="90"/>
      <c r="AJ379" s="90"/>
    </row>
    <row r="380" spans="2:36" ht="20.399999999999999">
      <c r="B380" s="90"/>
      <c r="C380" s="90"/>
      <c r="AJ380" s="90"/>
    </row>
    <row r="381" spans="2:36" ht="20.399999999999999">
      <c r="B381" s="90"/>
      <c r="C381" s="90"/>
      <c r="AJ381" s="90"/>
    </row>
    <row r="382" spans="2:36" ht="20.399999999999999">
      <c r="B382" s="90"/>
      <c r="C382" s="90"/>
      <c r="AJ382" s="90"/>
    </row>
    <row r="383" spans="2:36" ht="20.399999999999999">
      <c r="B383" s="90"/>
      <c r="C383" s="90"/>
      <c r="AJ383" s="90"/>
    </row>
    <row r="384" spans="2:36" ht="20.399999999999999">
      <c r="B384" s="90"/>
      <c r="C384" s="90"/>
      <c r="AJ384" s="90"/>
    </row>
    <row r="385" spans="2:36" ht="20.399999999999999">
      <c r="B385" s="90"/>
      <c r="C385" s="90"/>
      <c r="AJ385" s="90"/>
    </row>
    <row r="386" spans="2:36" ht="20.399999999999999">
      <c r="B386" s="90"/>
      <c r="C386" s="90"/>
      <c r="AJ386" s="90"/>
    </row>
    <row r="387" spans="2:36" ht="20.399999999999999">
      <c r="B387" s="90"/>
      <c r="C387" s="90"/>
      <c r="AJ387" s="90"/>
    </row>
    <row r="388" spans="2:36" ht="20.399999999999999">
      <c r="B388" s="90"/>
      <c r="C388" s="90"/>
      <c r="AJ388" s="90"/>
    </row>
    <row r="389" spans="2:36" ht="20.399999999999999">
      <c r="B389" s="90"/>
      <c r="C389" s="90"/>
      <c r="AJ389" s="90"/>
    </row>
    <row r="390" spans="2:36" ht="20.399999999999999">
      <c r="B390" s="90"/>
      <c r="C390" s="90"/>
      <c r="AJ390" s="90"/>
    </row>
    <row r="391" spans="2:36" ht="20.399999999999999">
      <c r="B391" s="90"/>
      <c r="C391" s="90"/>
      <c r="AJ391" s="90"/>
    </row>
    <row r="392" spans="2:36" ht="20.399999999999999">
      <c r="B392" s="90"/>
      <c r="C392" s="90"/>
      <c r="AJ392" s="90"/>
    </row>
    <row r="393" spans="2:36" ht="20.399999999999999">
      <c r="B393" s="90"/>
      <c r="C393" s="90"/>
      <c r="AJ393" s="90"/>
    </row>
    <row r="394" spans="2:36" ht="20.399999999999999">
      <c r="B394" s="90"/>
      <c r="C394" s="90"/>
      <c r="AJ394" s="90"/>
    </row>
    <row r="395" spans="2:36" ht="20.399999999999999">
      <c r="B395" s="90"/>
      <c r="C395" s="90"/>
      <c r="AJ395" s="90"/>
    </row>
    <row r="396" spans="2:36" ht="20.399999999999999">
      <c r="B396" s="90"/>
      <c r="C396" s="90"/>
      <c r="AJ396" s="90"/>
    </row>
    <row r="397" spans="2:36" ht="20.399999999999999">
      <c r="B397" s="90"/>
      <c r="C397" s="90"/>
      <c r="AJ397" s="90"/>
    </row>
    <row r="398" spans="2:36" ht="20.399999999999999">
      <c r="B398" s="90"/>
      <c r="C398" s="90"/>
      <c r="AJ398" s="90"/>
    </row>
    <row r="399" spans="2:36" ht="20.399999999999999">
      <c r="B399" s="90"/>
      <c r="C399" s="90"/>
      <c r="AJ399" s="90"/>
    </row>
    <row r="400" spans="2:36" ht="20.399999999999999">
      <c r="B400" s="90"/>
      <c r="C400" s="90"/>
      <c r="AJ400" s="90"/>
    </row>
    <row r="401" spans="2:36" ht="20.399999999999999">
      <c r="B401" s="90"/>
      <c r="C401" s="90"/>
      <c r="AJ401" s="90"/>
    </row>
    <row r="402" spans="2:36" ht="20.399999999999999">
      <c r="B402" s="90"/>
      <c r="C402" s="90"/>
      <c r="AJ402" s="90"/>
    </row>
    <row r="403" spans="2:36" ht="20.399999999999999">
      <c r="B403" s="90"/>
      <c r="C403" s="90"/>
      <c r="AJ403" s="90"/>
    </row>
    <row r="404" spans="2:36" ht="20.399999999999999">
      <c r="B404" s="90"/>
      <c r="C404" s="90"/>
      <c r="AJ404" s="90"/>
    </row>
    <row r="405" spans="2:36" ht="20.399999999999999">
      <c r="B405" s="90"/>
      <c r="C405" s="90"/>
      <c r="AJ405" s="90"/>
    </row>
    <row r="406" spans="2:36" ht="20.399999999999999">
      <c r="B406" s="90"/>
      <c r="C406" s="90"/>
      <c r="AJ406" s="90"/>
    </row>
    <row r="407" spans="2:36" ht="20.399999999999999">
      <c r="B407" s="90"/>
      <c r="C407" s="90"/>
      <c r="AJ407" s="90"/>
    </row>
    <row r="408" spans="2:36" ht="20.399999999999999">
      <c r="B408" s="90"/>
      <c r="C408" s="90"/>
      <c r="AJ408" s="90"/>
    </row>
    <row r="409" spans="2:36" ht="20.399999999999999">
      <c r="B409" s="90"/>
      <c r="C409" s="90"/>
      <c r="AJ409" s="90"/>
    </row>
    <row r="410" spans="2:36" ht="20.399999999999999">
      <c r="B410" s="90"/>
      <c r="C410" s="90"/>
      <c r="AJ410" s="90"/>
    </row>
    <row r="411" spans="2:36" ht="20.399999999999999">
      <c r="B411" s="90"/>
      <c r="C411" s="90"/>
      <c r="AJ411" s="90"/>
    </row>
    <row r="412" spans="2:36" ht="20.399999999999999">
      <c r="B412" s="90"/>
      <c r="C412" s="90"/>
      <c r="AJ412" s="90"/>
    </row>
    <row r="413" spans="2:36" ht="20.399999999999999">
      <c r="B413" s="90"/>
      <c r="C413" s="90"/>
      <c r="AJ413" s="90"/>
    </row>
    <row r="414" spans="2:36" ht="20.399999999999999">
      <c r="B414" s="90"/>
      <c r="C414" s="90"/>
      <c r="AJ414" s="90"/>
    </row>
    <row r="415" spans="2:36" ht="20.399999999999999">
      <c r="B415" s="90"/>
      <c r="C415" s="90"/>
      <c r="AJ415" s="90"/>
    </row>
    <row r="416" spans="2:36" ht="20.399999999999999">
      <c r="B416" s="90"/>
      <c r="C416" s="90"/>
      <c r="AJ416" s="90"/>
    </row>
    <row r="417" spans="2:36" ht="20.399999999999999">
      <c r="B417" s="90"/>
      <c r="C417" s="90"/>
      <c r="AJ417" s="90"/>
    </row>
    <row r="418" spans="2:36" ht="20.399999999999999">
      <c r="B418" s="90"/>
      <c r="C418" s="90"/>
      <c r="AJ418" s="90"/>
    </row>
    <row r="419" spans="2:36" ht="20.399999999999999">
      <c r="B419" s="90"/>
      <c r="C419" s="90"/>
      <c r="AJ419" s="90"/>
    </row>
    <row r="420" spans="2:36" ht="20.399999999999999">
      <c r="B420" s="90"/>
      <c r="C420" s="90"/>
      <c r="AJ420" s="90"/>
    </row>
    <row r="421" spans="2:36" ht="20.399999999999999">
      <c r="B421" s="90"/>
      <c r="C421" s="90"/>
      <c r="AJ421" s="90"/>
    </row>
    <row r="422" spans="2:36" ht="20.399999999999999">
      <c r="B422" s="90"/>
      <c r="C422" s="90"/>
      <c r="AJ422" s="90"/>
    </row>
    <row r="423" spans="2:36" ht="20.399999999999999">
      <c r="B423" s="90"/>
      <c r="C423" s="90"/>
      <c r="AJ423" s="90"/>
    </row>
    <row r="424" spans="2:36" ht="20.399999999999999">
      <c r="B424" s="90"/>
      <c r="C424" s="90"/>
      <c r="AJ424" s="90"/>
    </row>
    <row r="425" spans="2:36" ht="20.399999999999999">
      <c r="B425" s="90"/>
      <c r="C425" s="90"/>
      <c r="AJ425" s="90"/>
    </row>
    <row r="426" spans="2:36" ht="20.399999999999999">
      <c r="B426" s="90"/>
      <c r="C426" s="90"/>
      <c r="AJ426" s="90"/>
    </row>
    <row r="427" spans="2:36" ht="20.399999999999999">
      <c r="B427" s="90"/>
      <c r="C427" s="90"/>
      <c r="AJ427" s="90"/>
    </row>
    <row r="428" spans="2:36" ht="20.399999999999999">
      <c r="B428" s="90"/>
      <c r="C428" s="90"/>
      <c r="AJ428" s="90"/>
    </row>
    <row r="429" spans="2:36" ht="20.399999999999999">
      <c r="B429" s="90"/>
      <c r="C429" s="90"/>
      <c r="AJ429" s="90"/>
    </row>
    <row r="430" spans="2:36" ht="20.399999999999999">
      <c r="B430" s="90"/>
      <c r="C430" s="90"/>
      <c r="AJ430" s="90"/>
    </row>
    <row r="431" spans="2:36" ht="20.399999999999999">
      <c r="B431" s="90"/>
      <c r="C431" s="90"/>
      <c r="AJ431" s="90"/>
    </row>
    <row r="432" spans="2:36" ht="20.399999999999999">
      <c r="B432" s="90"/>
      <c r="C432" s="90"/>
      <c r="AJ432" s="90"/>
    </row>
    <row r="433" spans="2:36" ht="20.399999999999999">
      <c r="B433" s="90"/>
      <c r="C433" s="90"/>
      <c r="AJ433" s="90"/>
    </row>
    <row r="434" spans="2:36" ht="20.399999999999999">
      <c r="B434" s="90"/>
      <c r="C434" s="90"/>
      <c r="AJ434" s="90"/>
    </row>
    <row r="435" spans="2:36" ht="20.399999999999999">
      <c r="B435" s="90"/>
      <c r="C435" s="90"/>
      <c r="AJ435" s="90"/>
    </row>
    <row r="436" spans="2:36" ht="20.399999999999999">
      <c r="B436" s="90"/>
      <c r="C436" s="90"/>
      <c r="AJ436" s="90"/>
    </row>
    <row r="437" spans="2:36" ht="20.399999999999999">
      <c r="B437" s="90"/>
      <c r="C437" s="90"/>
      <c r="AJ437" s="90"/>
    </row>
    <row r="438" spans="2:36" ht="20.399999999999999">
      <c r="B438" s="90"/>
      <c r="C438" s="90"/>
      <c r="AJ438" s="90"/>
    </row>
    <row r="439" spans="2:36" ht="20.399999999999999">
      <c r="B439" s="90"/>
      <c r="C439" s="90"/>
      <c r="AJ439" s="90"/>
    </row>
    <row r="440" spans="2:36" ht="20.399999999999999">
      <c r="B440" s="90"/>
      <c r="C440" s="90"/>
      <c r="AJ440" s="90"/>
    </row>
    <row r="441" spans="2:36" ht="20.399999999999999">
      <c r="B441" s="90"/>
      <c r="C441" s="90"/>
      <c r="AJ441" s="90"/>
    </row>
    <row r="442" spans="2:36" ht="20.399999999999999">
      <c r="B442" s="90"/>
      <c r="C442" s="90"/>
      <c r="AJ442" s="90"/>
    </row>
    <row r="443" spans="2:36" ht="20.399999999999999">
      <c r="B443" s="90"/>
      <c r="C443" s="90"/>
      <c r="AJ443" s="90"/>
    </row>
    <row r="444" spans="2:36" ht="20.399999999999999">
      <c r="B444" s="90"/>
      <c r="C444" s="90"/>
      <c r="AJ444" s="90"/>
    </row>
    <row r="445" spans="2:36" ht="20.399999999999999">
      <c r="B445" s="90"/>
      <c r="C445" s="90"/>
      <c r="AJ445" s="90"/>
    </row>
    <row r="446" spans="2:36" ht="20.399999999999999">
      <c r="B446" s="90"/>
      <c r="C446" s="90"/>
      <c r="AJ446" s="90"/>
    </row>
    <row r="447" spans="2:36" ht="20.399999999999999">
      <c r="B447" s="90"/>
      <c r="C447" s="90"/>
      <c r="AJ447" s="90"/>
    </row>
    <row r="448" spans="2:36" ht="20.399999999999999">
      <c r="B448" s="90"/>
      <c r="C448" s="90"/>
      <c r="AJ448" s="90"/>
    </row>
    <row r="449" spans="2:36" ht="20.399999999999999">
      <c r="B449" s="90"/>
      <c r="C449" s="90"/>
      <c r="AJ449" s="90"/>
    </row>
    <row r="450" spans="2:36" ht="20.399999999999999">
      <c r="B450" s="90"/>
      <c r="C450" s="90"/>
      <c r="AJ450" s="90"/>
    </row>
    <row r="451" spans="2:36" ht="20.399999999999999">
      <c r="B451" s="90"/>
      <c r="C451" s="90"/>
      <c r="AJ451" s="90"/>
    </row>
    <row r="452" spans="2:36" ht="20.399999999999999">
      <c r="B452" s="90"/>
      <c r="C452" s="90"/>
      <c r="AJ452" s="90"/>
    </row>
    <row r="453" spans="2:36" ht="20.399999999999999">
      <c r="B453" s="90"/>
      <c r="C453" s="90"/>
      <c r="AJ453" s="90"/>
    </row>
    <row r="454" spans="2:36" ht="20.399999999999999">
      <c r="B454" s="90"/>
      <c r="C454" s="90"/>
      <c r="AJ454" s="90"/>
    </row>
    <row r="455" spans="2:36" ht="20.399999999999999">
      <c r="B455" s="90"/>
      <c r="C455" s="90"/>
      <c r="AJ455" s="90"/>
    </row>
    <row r="456" spans="2:36" ht="20.399999999999999">
      <c r="B456" s="90"/>
      <c r="C456" s="90"/>
      <c r="AJ456" s="90"/>
    </row>
    <row r="457" spans="2:36" ht="20.399999999999999">
      <c r="B457" s="90"/>
      <c r="C457" s="90"/>
      <c r="AJ457" s="90"/>
    </row>
    <row r="458" spans="2:36" ht="20.399999999999999">
      <c r="B458" s="90"/>
      <c r="C458" s="90"/>
      <c r="AJ458" s="90"/>
    </row>
    <row r="459" spans="2:36" ht="20.399999999999999">
      <c r="B459" s="90"/>
      <c r="C459" s="90"/>
      <c r="AJ459" s="90"/>
    </row>
    <row r="460" spans="2:36" ht="20.399999999999999">
      <c r="B460" s="90"/>
      <c r="C460" s="90"/>
      <c r="AJ460" s="90"/>
    </row>
    <row r="461" spans="2:36" ht="20.399999999999999">
      <c r="B461" s="90"/>
      <c r="C461" s="90"/>
      <c r="AJ461" s="90"/>
    </row>
    <row r="462" spans="2:36" ht="20.399999999999999">
      <c r="B462" s="90"/>
      <c r="C462" s="90"/>
      <c r="AJ462" s="90"/>
    </row>
    <row r="463" spans="2:36" ht="20.399999999999999">
      <c r="B463" s="90"/>
      <c r="C463" s="90"/>
      <c r="AJ463" s="90"/>
    </row>
    <row r="464" spans="2:36" ht="20.399999999999999">
      <c r="B464" s="90"/>
      <c r="C464" s="90"/>
      <c r="AJ464" s="90"/>
    </row>
    <row r="465" spans="2:36" ht="20.399999999999999">
      <c r="B465" s="90"/>
      <c r="C465" s="90"/>
      <c r="AJ465" s="90"/>
    </row>
    <row r="466" spans="2:36" ht="20.399999999999999">
      <c r="B466" s="90"/>
      <c r="C466" s="90"/>
      <c r="AJ466" s="90"/>
    </row>
    <row r="467" spans="2:36" ht="20.399999999999999">
      <c r="B467" s="90"/>
      <c r="C467" s="90"/>
      <c r="AJ467" s="90"/>
    </row>
    <row r="468" spans="2:36" ht="20.399999999999999">
      <c r="B468" s="90"/>
      <c r="C468" s="90"/>
      <c r="AJ468" s="90"/>
    </row>
    <row r="469" spans="2:36" ht="20.399999999999999">
      <c r="B469" s="90"/>
      <c r="C469" s="90"/>
      <c r="AJ469" s="90"/>
    </row>
    <row r="470" spans="2:36" ht="20.399999999999999">
      <c r="B470" s="90"/>
      <c r="C470" s="90"/>
      <c r="AJ470" s="90"/>
    </row>
    <row r="471" spans="2:36" ht="20.399999999999999">
      <c r="B471" s="90"/>
      <c r="C471" s="90"/>
      <c r="AJ471" s="90"/>
    </row>
    <row r="472" spans="2:36" ht="20.399999999999999">
      <c r="B472" s="90"/>
      <c r="C472" s="90"/>
      <c r="AJ472" s="90"/>
    </row>
    <row r="473" spans="2:36" ht="20.399999999999999">
      <c r="B473" s="90"/>
      <c r="C473" s="90"/>
      <c r="AJ473" s="90"/>
    </row>
    <row r="474" spans="2:36" ht="20.399999999999999">
      <c r="B474" s="90"/>
      <c r="C474" s="90"/>
      <c r="AJ474" s="90"/>
    </row>
    <row r="475" spans="2:36" ht="20.399999999999999">
      <c r="B475" s="90"/>
      <c r="C475" s="90"/>
      <c r="AJ475" s="90"/>
    </row>
    <row r="476" spans="2:36" ht="20.399999999999999">
      <c r="B476" s="90"/>
      <c r="C476" s="90"/>
      <c r="AJ476" s="90"/>
    </row>
    <row r="477" spans="2:36" ht="20.399999999999999">
      <c r="B477" s="90"/>
      <c r="C477" s="90"/>
      <c r="AJ477" s="90"/>
    </row>
    <row r="478" spans="2:36" ht="20.399999999999999">
      <c r="B478" s="90"/>
      <c r="C478" s="90"/>
      <c r="AJ478" s="90"/>
    </row>
    <row r="479" spans="2:36" ht="20.399999999999999">
      <c r="B479" s="90"/>
      <c r="C479" s="90"/>
      <c r="AJ479" s="90"/>
    </row>
    <row r="480" spans="2:36" ht="20.399999999999999">
      <c r="B480" s="90"/>
      <c r="C480" s="90"/>
      <c r="AJ480" s="90"/>
    </row>
    <row r="481" spans="2:36" ht="20.399999999999999">
      <c r="B481" s="90"/>
      <c r="C481" s="90"/>
      <c r="AJ481" s="90"/>
    </row>
    <row r="482" spans="2:36" ht="20.399999999999999">
      <c r="B482" s="90"/>
      <c r="C482" s="90"/>
      <c r="AJ482" s="90"/>
    </row>
    <row r="483" spans="2:36" ht="20.399999999999999">
      <c r="B483" s="90"/>
      <c r="C483" s="90"/>
      <c r="AJ483" s="90"/>
    </row>
    <row r="484" spans="2:36" ht="20.399999999999999">
      <c r="B484" s="90"/>
      <c r="C484" s="90"/>
      <c r="AJ484" s="90"/>
    </row>
    <row r="485" spans="2:36" ht="20.399999999999999">
      <c r="B485" s="90"/>
      <c r="C485" s="90"/>
      <c r="AJ485" s="90"/>
    </row>
    <row r="486" spans="2:36" ht="20.399999999999999">
      <c r="B486" s="90"/>
      <c r="C486" s="90"/>
      <c r="AJ486" s="90"/>
    </row>
    <row r="487" spans="2:36" ht="20.399999999999999">
      <c r="B487" s="90"/>
      <c r="C487" s="90"/>
      <c r="AJ487" s="90"/>
    </row>
    <row r="488" spans="2:36" ht="20.399999999999999">
      <c r="B488" s="90"/>
      <c r="C488" s="90"/>
      <c r="AJ488" s="90"/>
    </row>
    <row r="489" spans="2:36" ht="20.399999999999999">
      <c r="B489" s="90"/>
      <c r="C489" s="90"/>
      <c r="AJ489" s="90"/>
    </row>
    <row r="490" spans="2:36" ht="20.399999999999999">
      <c r="B490" s="90"/>
      <c r="C490" s="90"/>
      <c r="AJ490" s="90"/>
    </row>
    <row r="491" spans="2:36" ht="20.399999999999999">
      <c r="B491" s="90"/>
      <c r="C491" s="90"/>
      <c r="AJ491" s="90"/>
    </row>
    <row r="492" spans="2:36" ht="20.399999999999999">
      <c r="B492" s="90"/>
      <c r="C492" s="90"/>
      <c r="AJ492" s="90"/>
    </row>
    <row r="493" spans="2:36" ht="20.399999999999999">
      <c r="B493" s="90"/>
      <c r="C493" s="90"/>
      <c r="AJ493" s="90"/>
    </row>
    <row r="494" spans="2:36" ht="20.399999999999999">
      <c r="B494" s="90"/>
      <c r="C494" s="90"/>
      <c r="AJ494" s="90"/>
    </row>
    <row r="495" spans="2:36" ht="20.399999999999999">
      <c r="B495" s="90"/>
      <c r="C495" s="90"/>
      <c r="AJ495" s="90"/>
    </row>
    <row r="496" spans="2:36" ht="20.399999999999999">
      <c r="B496" s="90"/>
      <c r="C496" s="90"/>
      <c r="AJ496" s="90"/>
    </row>
    <row r="497" spans="2:36" ht="20.399999999999999">
      <c r="B497" s="90"/>
      <c r="C497" s="90"/>
      <c r="AJ497" s="90"/>
    </row>
    <row r="498" spans="2:36" ht="20.399999999999999">
      <c r="B498" s="90"/>
      <c r="C498" s="90"/>
      <c r="AJ498" s="90"/>
    </row>
    <row r="499" spans="2:36" ht="20.399999999999999">
      <c r="B499" s="90"/>
      <c r="C499" s="90"/>
      <c r="AJ499" s="90"/>
    </row>
    <row r="500" spans="2:36" ht="20.399999999999999">
      <c r="B500" s="90"/>
      <c r="C500" s="90"/>
      <c r="AJ500" s="90"/>
    </row>
    <row r="501" spans="2:36" ht="20.399999999999999">
      <c r="B501" s="90"/>
      <c r="C501" s="90"/>
      <c r="AJ501" s="90"/>
    </row>
    <row r="502" spans="2:36" ht="20.399999999999999">
      <c r="B502" s="90"/>
      <c r="C502" s="90"/>
      <c r="AJ502" s="90"/>
    </row>
    <row r="503" spans="2:36" ht="20.399999999999999">
      <c r="B503" s="90"/>
      <c r="C503" s="90"/>
      <c r="AJ503" s="90"/>
    </row>
    <row r="504" spans="2:36" ht="20.399999999999999">
      <c r="B504" s="90"/>
      <c r="C504" s="90"/>
      <c r="AJ504" s="90"/>
    </row>
    <row r="505" spans="2:36" ht="20.399999999999999">
      <c r="B505" s="90"/>
      <c r="C505" s="90"/>
      <c r="AJ505" s="90"/>
    </row>
    <row r="506" spans="2:36" ht="20.399999999999999">
      <c r="B506" s="90"/>
      <c r="C506" s="90"/>
      <c r="AJ506" s="90"/>
    </row>
    <row r="507" spans="2:36" ht="20.399999999999999">
      <c r="B507" s="90"/>
      <c r="C507" s="90"/>
      <c r="AJ507" s="90"/>
    </row>
    <row r="508" spans="2:36" ht="20.399999999999999">
      <c r="B508" s="90"/>
      <c r="C508" s="90"/>
      <c r="AJ508" s="90"/>
    </row>
    <row r="509" spans="2:36" ht="20.399999999999999">
      <c r="B509" s="90"/>
      <c r="C509" s="90"/>
      <c r="AJ509" s="90"/>
    </row>
    <row r="510" spans="2:36" ht="20.399999999999999">
      <c r="B510" s="90"/>
      <c r="C510" s="90"/>
      <c r="AJ510" s="90"/>
    </row>
    <row r="511" spans="2:36" ht="20.399999999999999">
      <c r="B511" s="90"/>
      <c r="C511" s="90"/>
      <c r="AJ511" s="90"/>
    </row>
    <row r="512" spans="2:36" ht="20.399999999999999">
      <c r="B512" s="90"/>
      <c r="C512" s="90"/>
      <c r="AJ512" s="90"/>
    </row>
    <row r="513" spans="2:36" ht="20.399999999999999">
      <c r="B513" s="90"/>
      <c r="C513" s="90"/>
      <c r="AJ513" s="90"/>
    </row>
    <row r="514" spans="2:36" ht="20.399999999999999">
      <c r="B514" s="90"/>
      <c r="C514" s="90"/>
      <c r="AJ514" s="90"/>
    </row>
    <row r="515" spans="2:36" ht="20.399999999999999">
      <c r="B515" s="90"/>
      <c r="C515" s="90"/>
      <c r="AJ515" s="90"/>
    </row>
    <row r="516" spans="2:36" ht="20.399999999999999">
      <c r="B516" s="90"/>
      <c r="C516" s="90"/>
      <c r="AJ516" s="90"/>
    </row>
    <row r="517" spans="2:36" ht="20.399999999999999">
      <c r="B517" s="90"/>
      <c r="C517" s="90"/>
      <c r="AJ517" s="90"/>
    </row>
    <row r="518" spans="2:36" ht="20.399999999999999">
      <c r="B518" s="90"/>
      <c r="C518" s="90"/>
      <c r="AJ518" s="90"/>
    </row>
    <row r="519" spans="2:36" ht="20.399999999999999">
      <c r="B519" s="90"/>
      <c r="C519" s="90"/>
      <c r="AJ519" s="90"/>
    </row>
    <row r="520" spans="2:36" ht="20.399999999999999">
      <c r="B520" s="90"/>
      <c r="C520" s="90"/>
      <c r="AJ520" s="90"/>
    </row>
    <row r="521" spans="2:36" ht="20.399999999999999">
      <c r="B521" s="90"/>
      <c r="C521" s="90"/>
      <c r="AJ521" s="90"/>
    </row>
    <row r="522" spans="2:36" ht="20.399999999999999">
      <c r="B522" s="90"/>
      <c r="C522" s="90"/>
      <c r="AJ522" s="90"/>
    </row>
    <row r="523" spans="2:36" ht="20.399999999999999">
      <c r="B523" s="90"/>
      <c r="C523" s="90"/>
      <c r="AJ523" s="90"/>
    </row>
    <row r="524" spans="2:36" ht="20.399999999999999">
      <c r="B524" s="90"/>
      <c r="C524" s="90"/>
      <c r="AJ524" s="90"/>
    </row>
    <row r="525" spans="2:36" ht="20.399999999999999">
      <c r="B525" s="90"/>
      <c r="C525" s="90"/>
      <c r="AJ525" s="90"/>
    </row>
    <row r="526" spans="2:36" ht="20.399999999999999">
      <c r="B526" s="90"/>
      <c r="C526" s="90"/>
      <c r="AJ526" s="90"/>
    </row>
    <row r="527" spans="2:36" ht="20.399999999999999">
      <c r="B527" s="90"/>
      <c r="C527" s="90"/>
      <c r="AJ527" s="90"/>
    </row>
    <row r="528" spans="2:36" ht="20.399999999999999">
      <c r="B528" s="90"/>
      <c r="C528" s="90"/>
      <c r="AJ528" s="90"/>
    </row>
    <row r="529" spans="2:36" ht="20.399999999999999">
      <c r="B529" s="90"/>
      <c r="C529" s="90"/>
      <c r="AJ529" s="90"/>
    </row>
    <row r="530" spans="2:36" ht="20.399999999999999">
      <c r="B530" s="90"/>
      <c r="C530" s="90"/>
      <c r="AJ530" s="90"/>
    </row>
    <row r="531" spans="2:36" ht="20.399999999999999">
      <c r="B531" s="90"/>
      <c r="C531" s="90"/>
      <c r="AJ531" s="90"/>
    </row>
    <row r="532" spans="2:36" ht="20.399999999999999">
      <c r="B532" s="90"/>
      <c r="C532" s="90"/>
      <c r="AJ532" s="90"/>
    </row>
    <row r="533" spans="2:36" ht="20.399999999999999">
      <c r="B533" s="90"/>
      <c r="C533" s="90"/>
      <c r="AJ533" s="90"/>
    </row>
    <row r="534" spans="2:36" ht="20.399999999999999">
      <c r="B534" s="90"/>
      <c r="C534" s="90"/>
      <c r="AJ534" s="90"/>
    </row>
    <row r="535" spans="2:36" ht="20.399999999999999">
      <c r="B535" s="90"/>
      <c r="C535" s="90"/>
      <c r="AJ535" s="90"/>
    </row>
    <row r="536" spans="2:36" ht="20.399999999999999">
      <c r="B536" s="90"/>
      <c r="C536" s="90"/>
      <c r="AJ536" s="90"/>
    </row>
    <row r="537" spans="2:36" ht="20.399999999999999">
      <c r="B537" s="90"/>
      <c r="C537" s="90"/>
      <c r="AJ537" s="90"/>
    </row>
    <row r="538" spans="2:36" ht="20.399999999999999">
      <c r="B538" s="90"/>
      <c r="C538" s="90"/>
      <c r="AJ538" s="90"/>
    </row>
    <row r="539" spans="2:36" ht="20.399999999999999">
      <c r="B539" s="90"/>
      <c r="C539" s="90"/>
      <c r="AJ539" s="90"/>
    </row>
    <row r="540" spans="2:36" ht="20.399999999999999">
      <c r="B540" s="90"/>
      <c r="C540" s="90"/>
      <c r="AJ540" s="90"/>
    </row>
    <row r="541" spans="2:36" ht="20.399999999999999">
      <c r="B541" s="90"/>
      <c r="C541" s="90"/>
      <c r="AJ541" s="90"/>
    </row>
    <row r="542" spans="2:36" ht="20.399999999999999">
      <c r="B542" s="90"/>
      <c r="C542" s="90"/>
      <c r="AJ542" s="90"/>
    </row>
    <row r="543" spans="2:36" ht="20.399999999999999">
      <c r="B543" s="90"/>
      <c r="C543" s="90"/>
      <c r="AJ543" s="90"/>
    </row>
    <row r="544" spans="2:36" ht="20.399999999999999">
      <c r="B544" s="90"/>
      <c r="C544" s="90"/>
      <c r="AJ544" s="90"/>
    </row>
    <row r="545" spans="2:36" ht="20.399999999999999">
      <c r="B545" s="90"/>
      <c r="C545" s="90"/>
      <c r="AJ545" s="90"/>
    </row>
    <row r="546" spans="2:36" ht="20.399999999999999">
      <c r="B546" s="90"/>
      <c r="C546" s="90"/>
      <c r="AJ546" s="90"/>
    </row>
    <row r="547" spans="2:36" ht="20.399999999999999">
      <c r="B547" s="90"/>
      <c r="C547" s="90"/>
      <c r="AJ547" s="90"/>
    </row>
    <row r="548" spans="2:36" ht="20.399999999999999">
      <c r="B548" s="90"/>
      <c r="C548" s="90"/>
      <c r="AJ548" s="90"/>
    </row>
    <row r="549" spans="2:36" ht="20.399999999999999">
      <c r="B549" s="90"/>
      <c r="C549" s="90"/>
      <c r="AJ549" s="90"/>
    </row>
    <row r="550" spans="2:36" ht="20.399999999999999">
      <c r="B550" s="90"/>
      <c r="C550" s="90"/>
      <c r="AJ550" s="90"/>
    </row>
    <row r="551" spans="2:36" ht="20.399999999999999">
      <c r="B551" s="90"/>
      <c r="C551" s="90"/>
      <c r="AJ551" s="90"/>
    </row>
    <row r="552" spans="2:36" ht="20.399999999999999">
      <c r="B552" s="90"/>
      <c r="C552" s="90"/>
      <c r="AJ552" s="90"/>
    </row>
    <row r="553" spans="2:36" ht="20.399999999999999">
      <c r="B553" s="90"/>
      <c r="C553" s="90"/>
      <c r="AJ553" s="90"/>
    </row>
    <row r="554" spans="2:36" ht="20.399999999999999">
      <c r="B554" s="90"/>
      <c r="C554" s="90"/>
      <c r="AJ554" s="90"/>
    </row>
    <row r="555" spans="2:36" ht="20.399999999999999">
      <c r="B555" s="90"/>
      <c r="C555" s="90"/>
      <c r="AJ555" s="90"/>
    </row>
    <row r="556" spans="2:36" ht="20.399999999999999">
      <c r="B556" s="90"/>
      <c r="C556" s="90"/>
      <c r="AJ556" s="90"/>
    </row>
    <row r="557" spans="2:36" ht="20.399999999999999">
      <c r="B557" s="90"/>
      <c r="C557" s="90"/>
      <c r="AJ557" s="90"/>
    </row>
    <row r="558" spans="2:36" ht="20.399999999999999">
      <c r="B558" s="90"/>
      <c r="C558" s="90"/>
      <c r="AJ558" s="90"/>
    </row>
    <row r="559" spans="2:36" ht="20.399999999999999">
      <c r="B559" s="90"/>
      <c r="C559" s="90"/>
      <c r="AJ559" s="90"/>
    </row>
    <row r="560" spans="2:36" ht="20.399999999999999">
      <c r="B560" s="90"/>
      <c r="C560" s="90"/>
      <c r="AJ560" s="90"/>
    </row>
    <row r="561" spans="2:36" ht="20.399999999999999">
      <c r="B561" s="90"/>
      <c r="C561" s="90"/>
      <c r="AJ561" s="90"/>
    </row>
    <row r="562" spans="2:36" ht="20.399999999999999">
      <c r="B562" s="90"/>
      <c r="C562" s="90"/>
      <c r="AJ562" s="90"/>
    </row>
    <row r="563" spans="2:36" ht="20.399999999999999">
      <c r="B563" s="90"/>
      <c r="C563" s="90"/>
      <c r="AJ563" s="90"/>
    </row>
    <row r="564" spans="2:36" ht="20.399999999999999">
      <c r="B564" s="90"/>
      <c r="C564" s="90"/>
      <c r="AJ564" s="90"/>
    </row>
    <row r="565" spans="2:36" ht="20.399999999999999">
      <c r="B565" s="90"/>
      <c r="C565" s="90"/>
      <c r="AJ565" s="90"/>
    </row>
    <row r="566" spans="2:36" ht="20.399999999999999">
      <c r="B566" s="90"/>
      <c r="C566" s="90"/>
      <c r="AJ566" s="90"/>
    </row>
    <row r="567" spans="2:36" ht="20.399999999999999">
      <c r="B567" s="90"/>
      <c r="C567" s="90"/>
      <c r="AJ567" s="90"/>
    </row>
    <row r="568" spans="2:36" ht="20.399999999999999">
      <c r="B568" s="90"/>
      <c r="C568" s="90"/>
      <c r="AJ568" s="90"/>
    </row>
    <row r="569" spans="2:36" ht="20.399999999999999">
      <c r="B569" s="90"/>
      <c r="C569" s="90"/>
      <c r="AJ569" s="90"/>
    </row>
    <row r="570" spans="2:36" ht="20.399999999999999">
      <c r="B570" s="90"/>
      <c r="C570" s="90"/>
      <c r="AJ570" s="90"/>
    </row>
    <row r="571" spans="2:36" ht="20.399999999999999">
      <c r="B571" s="90"/>
      <c r="C571" s="90"/>
      <c r="AJ571" s="90"/>
    </row>
    <row r="572" spans="2:36" ht="20.399999999999999">
      <c r="B572" s="90"/>
      <c r="C572" s="90"/>
      <c r="AJ572" s="90"/>
    </row>
    <row r="573" spans="2:36" ht="20.399999999999999">
      <c r="B573" s="90"/>
      <c r="C573" s="90"/>
      <c r="AJ573" s="90"/>
    </row>
    <row r="574" spans="2:36" ht="20.399999999999999">
      <c r="B574" s="90"/>
      <c r="C574" s="90"/>
      <c r="AJ574" s="90"/>
    </row>
    <row r="575" spans="2:36" ht="20.399999999999999">
      <c r="B575" s="90"/>
      <c r="C575" s="90"/>
      <c r="AJ575" s="90"/>
    </row>
    <row r="576" spans="2:36" ht="20.399999999999999">
      <c r="B576" s="90"/>
      <c r="C576" s="90"/>
      <c r="AJ576" s="90"/>
    </row>
    <row r="577" spans="2:36" ht="20.399999999999999">
      <c r="B577" s="90"/>
      <c r="C577" s="90"/>
      <c r="AJ577" s="90"/>
    </row>
    <row r="578" spans="2:36" ht="20.399999999999999">
      <c r="B578" s="90"/>
      <c r="C578" s="90"/>
      <c r="AJ578" s="90"/>
    </row>
    <row r="579" spans="2:36" ht="20.399999999999999">
      <c r="B579" s="90"/>
      <c r="C579" s="90"/>
      <c r="AJ579" s="90"/>
    </row>
    <row r="580" spans="2:36" ht="20.399999999999999">
      <c r="B580" s="90"/>
      <c r="C580" s="90"/>
      <c r="AJ580" s="90"/>
    </row>
    <row r="581" spans="2:36" ht="20.399999999999999">
      <c r="B581" s="90"/>
      <c r="C581" s="90"/>
      <c r="AJ581" s="90"/>
    </row>
    <row r="582" spans="2:36" ht="20.399999999999999">
      <c r="B582" s="90"/>
      <c r="C582" s="90"/>
      <c r="AJ582" s="90"/>
    </row>
    <row r="583" spans="2:36" ht="20.399999999999999">
      <c r="B583" s="90"/>
      <c r="C583" s="90"/>
      <c r="AJ583" s="90"/>
    </row>
    <row r="584" spans="2:36" ht="21" thickBot="1">
      <c r="AJ584" s="131"/>
    </row>
    <row r="585" spans="2:36" ht="20.399999999999999">
      <c r="G585" s="132"/>
      <c r="H585" s="133"/>
      <c r="I585" s="134" t="s">
        <v>95</v>
      </c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  <c r="AG585" s="135"/>
      <c r="AH585" s="135"/>
      <c r="AI585" s="136" t="s">
        <v>96</v>
      </c>
    </row>
    <row r="586" spans="2:36" ht="20.399999999999999">
      <c r="G586" s="132"/>
      <c r="H586" s="133"/>
      <c r="I586" s="137" t="s">
        <v>97</v>
      </c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133"/>
      <c r="AF586" s="133"/>
      <c r="AG586" s="133"/>
      <c r="AH586" s="133"/>
      <c r="AI586" s="138" t="s">
        <v>96</v>
      </c>
    </row>
    <row r="587" spans="2:36" ht="20.399999999999999">
      <c r="G587" s="132"/>
      <c r="H587" s="133"/>
      <c r="I587" s="137" t="s">
        <v>90</v>
      </c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133"/>
      <c r="AF587" s="133"/>
      <c r="AG587" s="133"/>
      <c r="AH587" s="133"/>
      <c r="AI587" s="138" t="s">
        <v>96</v>
      </c>
    </row>
    <row r="588" spans="2:36" ht="21" thickBot="1">
      <c r="G588" s="132"/>
      <c r="H588" s="133"/>
      <c r="I588" s="139" t="s">
        <v>98</v>
      </c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  <c r="Y588" s="140"/>
      <c r="Z588" s="140"/>
      <c r="AA588" s="140"/>
      <c r="AB588" s="140"/>
      <c r="AC588" s="140"/>
      <c r="AD588" s="140"/>
      <c r="AE588" s="140"/>
      <c r="AF588" s="140"/>
      <c r="AG588" s="140"/>
      <c r="AH588" s="140"/>
      <c r="AI588" s="141" t="s">
        <v>91</v>
      </c>
    </row>
  </sheetData>
  <mergeCells count="128">
    <mergeCell ref="A162:A165"/>
    <mergeCell ref="B162:B165"/>
    <mergeCell ref="AJ162:AJ165"/>
    <mergeCell ref="B146:B149"/>
    <mergeCell ref="AJ146:AJ149"/>
    <mergeCell ref="A150:A153"/>
    <mergeCell ref="B150:B153"/>
    <mergeCell ref="AJ150:AJ153"/>
    <mergeCell ref="A154:A157"/>
    <mergeCell ref="B154:B157"/>
    <mergeCell ref="AJ154:AJ157"/>
    <mergeCell ref="A158:A161"/>
    <mergeCell ref="B158:B161"/>
    <mergeCell ref="AJ158:AJ161"/>
    <mergeCell ref="A6:A9"/>
    <mergeCell ref="B6:B9"/>
    <mergeCell ref="AJ6:AJ9"/>
    <mergeCell ref="A10:A13"/>
    <mergeCell ref="B10:B13"/>
    <mergeCell ref="AJ10:AJ13"/>
    <mergeCell ref="A22:A25"/>
    <mergeCell ref="B22:B25"/>
    <mergeCell ref="AJ22:AJ25"/>
    <mergeCell ref="A26:A29"/>
    <mergeCell ref="B26:B29"/>
    <mergeCell ref="AJ26:AJ29"/>
    <mergeCell ref="A14:A17"/>
    <mergeCell ref="B14:B17"/>
    <mergeCell ref="AJ14:AJ17"/>
    <mergeCell ref="A18:A21"/>
    <mergeCell ref="B18:B21"/>
    <mergeCell ref="AJ18:AJ21"/>
    <mergeCell ref="A38:A41"/>
    <mergeCell ref="B38:B41"/>
    <mergeCell ref="AJ38:AJ41"/>
    <mergeCell ref="A42:A45"/>
    <mergeCell ref="B42:B45"/>
    <mergeCell ref="AJ42:AJ45"/>
    <mergeCell ref="A30:A33"/>
    <mergeCell ref="B30:B33"/>
    <mergeCell ref="AJ30:AJ33"/>
    <mergeCell ref="A34:A37"/>
    <mergeCell ref="B34:B37"/>
    <mergeCell ref="AJ34:AJ37"/>
    <mergeCell ref="A54:A57"/>
    <mergeCell ref="B54:B57"/>
    <mergeCell ref="AJ54:AJ57"/>
    <mergeCell ref="A58:A61"/>
    <mergeCell ref="B58:B61"/>
    <mergeCell ref="AJ58:AJ61"/>
    <mergeCell ref="A46:A49"/>
    <mergeCell ref="B46:B49"/>
    <mergeCell ref="AJ46:AJ49"/>
    <mergeCell ref="A50:A53"/>
    <mergeCell ref="B50:B53"/>
    <mergeCell ref="AJ50:AJ53"/>
    <mergeCell ref="A70:A73"/>
    <mergeCell ref="B70:B73"/>
    <mergeCell ref="AJ70:AJ73"/>
    <mergeCell ref="A74:A77"/>
    <mergeCell ref="B74:B77"/>
    <mergeCell ref="AJ74:AJ77"/>
    <mergeCell ref="A62:A65"/>
    <mergeCell ref="B62:B65"/>
    <mergeCell ref="AJ62:AJ65"/>
    <mergeCell ref="A66:A69"/>
    <mergeCell ref="B66:B69"/>
    <mergeCell ref="AJ66:AJ69"/>
    <mergeCell ref="A86:A89"/>
    <mergeCell ref="B86:B89"/>
    <mergeCell ref="AJ86:AJ89"/>
    <mergeCell ref="A90:A93"/>
    <mergeCell ref="B90:B93"/>
    <mergeCell ref="AJ90:AJ93"/>
    <mergeCell ref="A78:A81"/>
    <mergeCell ref="B78:B81"/>
    <mergeCell ref="AJ78:AJ81"/>
    <mergeCell ref="A82:A85"/>
    <mergeCell ref="B82:B85"/>
    <mergeCell ref="AJ82:AJ85"/>
    <mergeCell ref="A102:A105"/>
    <mergeCell ref="B102:B105"/>
    <mergeCell ref="AJ102:AJ105"/>
    <mergeCell ref="A106:A109"/>
    <mergeCell ref="B106:B109"/>
    <mergeCell ref="AJ106:AJ109"/>
    <mergeCell ref="A94:A97"/>
    <mergeCell ref="B94:B97"/>
    <mergeCell ref="AJ94:AJ97"/>
    <mergeCell ref="A98:A101"/>
    <mergeCell ref="B98:B101"/>
    <mergeCell ref="AJ98:AJ101"/>
    <mergeCell ref="A118:A121"/>
    <mergeCell ref="B118:B121"/>
    <mergeCell ref="AJ118:AJ121"/>
    <mergeCell ref="A122:A125"/>
    <mergeCell ref="B122:B125"/>
    <mergeCell ref="AJ122:AJ125"/>
    <mergeCell ref="A110:A113"/>
    <mergeCell ref="B110:B113"/>
    <mergeCell ref="AJ110:AJ113"/>
    <mergeCell ref="A114:A117"/>
    <mergeCell ref="B114:B117"/>
    <mergeCell ref="AJ114:AJ117"/>
    <mergeCell ref="A166:B170"/>
    <mergeCell ref="AJ166:AJ169"/>
    <mergeCell ref="B171:F171"/>
    <mergeCell ref="A172:B172"/>
    <mergeCell ref="AJ172:AJ176"/>
    <mergeCell ref="A173:B173"/>
    <mergeCell ref="A174:B174"/>
    <mergeCell ref="A175:B175"/>
    <mergeCell ref="A126:A129"/>
    <mergeCell ref="B126:B129"/>
    <mergeCell ref="AJ126:AJ129"/>
    <mergeCell ref="A130:A133"/>
    <mergeCell ref="B130:B133"/>
    <mergeCell ref="AJ130:AJ133"/>
    <mergeCell ref="A134:A137"/>
    <mergeCell ref="B134:B137"/>
    <mergeCell ref="AJ134:AJ137"/>
    <mergeCell ref="A138:A141"/>
    <mergeCell ref="B138:B141"/>
    <mergeCell ref="AJ138:AJ141"/>
    <mergeCell ref="A142:A145"/>
    <mergeCell ref="B142:B145"/>
    <mergeCell ref="AJ142:AJ145"/>
    <mergeCell ref="A146:A14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88"/>
  <sheetViews>
    <sheetView topLeftCell="S133" workbookViewId="0">
      <selection activeCell="AJ177" sqref="AJ177"/>
    </sheetView>
  </sheetViews>
  <sheetFormatPr defaultColWidth="9" defaultRowHeight="14.4"/>
  <cols>
    <col min="1" max="1" width="9" style="79"/>
    <col min="2" max="2" width="35.33203125" style="79" bestFit="1" customWidth="1"/>
    <col min="3" max="3" width="9" style="79"/>
    <col min="4" max="4" width="9.88671875" style="79" bestFit="1" customWidth="1"/>
    <col min="5" max="34" width="9" style="79"/>
    <col min="35" max="35" width="9.88671875" style="79" bestFit="1" customWidth="1"/>
    <col min="36" max="16384" width="9" style="79"/>
  </cols>
  <sheetData>
    <row r="1" spans="1:36" ht="23.4">
      <c r="A1" s="191" t="s">
        <v>45</v>
      </c>
      <c r="B1" s="189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</row>
    <row r="2" spans="1:36" ht="23.4">
      <c r="A2" s="191" t="s">
        <v>250</v>
      </c>
      <c r="B2" s="189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</row>
    <row r="3" spans="1:36" ht="23.4">
      <c r="A3" s="192" t="s">
        <v>149</v>
      </c>
      <c r="B3" s="190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</row>
    <row r="4" spans="1:36" ht="21" thickBot="1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</row>
    <row r="5" spans="1:36" ht="21.6" thickTop="1" thickBot="1">
      <c r="A5" s="84" t="s">
        <v>99</v>
      </c>
      <c r="B5" s="83" t="s">
        <v>0</v>
      </c>
      <c r="C5" s="83" t="s">
        <v>1</v>
      </c>
      <c r="D5" s="84">
        <v>1</v>
      </c>
      <c r="E5" s="84">
        <v>2</v>
      </c>
      <c r="F5" s="84">
        <v>3</v>
      </c>
      <c r="G5" s="84">
        <v>4</v>
      </c>
      <c r="H5" s="84">
        <v>5</v>
      </c>
      <c r="I5" s="84">
        <v>6</v>
      </c>
      <c r="J5" s="84">
        <v>7</v>
      </c>
      <c r="K5" s="84">
        <v>8</v>
      </c>
      <c r="L5" s="84">
        <v>9</v>
      </c>
      <c r="M5" s="84">
        <v>10</v>
      </c>
      <c r="N5" s="84">
        <v>11</v>
      </c>
      <c r="O5" s="84">
        <v>12</v>
      </c>
      <c r="P5" s="84">
        <v>13</v>
      </c>
      <c r="Q5" s="84">
        <v>14</v>
      </c>
      <c r="R5" s="84">
        <v>15</v>
      </c>
      <c r="S5" s="84">
        <v>16</v>
      </c>
      <c r="T5" s="84">
        <v>17</v>
      </c>
      <c r="U5" s="84">
        <v>18</v>
      </c>
      <c r="V5" s="84">
        <v>19</v>
      </c>
      <c r="W5" s="84">
        <v>20</v>
      </c>
      <c r="X5" s="84">
        <v>21</v>
      </c>
      <c r="Y5" s="84">
        <v>22</v>
      </c>
      <c r="Z5" s="84">
        <v>23</v>
      </c>
      <c r="AA5" s="84">
        <v>24</v>
      </c>
      <c r="AB5" s="84">
        <v>25</v>
      </c>
      <c r="AC5" s="84">
        <v>26</v>
      </c>
      <c r="AD5" s="84">
        <v>27</v>
      </c>
      <c r="AE5" s="84">
        <v>28</v>
      </c>
      <c r="AF5" s="84">
        <v>29</v>
      </c>
      <c r="AG5" s="84">
        <v>30</v>
      </c>
      <c r="AH5" s="84">
        <v>31</v>
      </c>
      <c r="AI5" s="85" t="s">
        <v>41</v>
      </c>
      <c r="AJ5" s="83" t="s">
        <v>88</v>
      </c>
    </row>
    <row r="6" spans="1:36" ht="21" thickTop="1">
      <c r="A6" s="544" t="s">
        <v>2</v>
      </c>
      <c r="B6" s="545" t="s">
        <v>53</v>
      </c>
      <c r="C6" s="86" t="s">
        <v>42</v>
      </c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89">
        <f>SUM(D6:AH6)</f>
        <v>0</v>
      </c>
      <c r="AJ6" s="541" t="e">
        <f>AI9</f>
        <v>#DIV/0!</v>
      </c>
    </row>
    <row r="7" spans="1:36" ht="20.399999999999999">
      <c r="A7" s="529"/>
      <c r="B7" s="546"/>
      <c r="C7" s="91" t="s">
        <v>89</v>
      </c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161">
        <f t="shared" ref="AI7:AI8" si="0">SUM(D7:AH7)</f>
        <v>0</v>
      </c>
      <c r="AJ7" s="541"/>
    </row>
    <row r="8" spans="1:36" ht="20.399999999999999">
      <c r="A8" s="529"/>
      <c r="B8" s="546"/>
      <c r="C8" s="94" t="s">
        <v>90</v>
      </c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87">
        <f t="shared" si="0"/>
        <v>0</v>
      </c>
      <c r="AJ8" s="541"/>
    </row>
    <row r="9" spans="1:36" ht="21" thickBot="1">
      <c r="A9" s="530"/>
      <c r="B9" s="547"/>
      <c r="C9" s="96" t="s">
        <v>91</v>
      </c>
      <c r="D9" s="97" t="e">
        <f>(D7+D8)/D6</f>
        <v>#DIV/0!</v>
      </c>
      <c r="E9" s="97" t="e">
        <f>(E7+E8)/E6</f>
        <v>#DIV/0!</v>
      </c>
      <c r="F9" s="97" t="e">
        <f t="shared" ref="F9:AI9" si="1">(F7+F8)/F6</f>
        <v>#DIV/0!</v>
      </c>
      <c r="G9" s="97" t="e">
        <f t="shared" si="1"/>
        <v>#DIV/0!</v>
      </c>
      <c r="H9" s="97" t="e">
        <f t="shared" si="1"/>
        <v>#DIV/0!</v>
      </c>
      <c r="I9" s="97" t="e">
        <f t="shared" si="1"/>
        <v>#DIV/0!</v>
      </c>
      <c r="J9" s="97" t="e">
        <f t="shared" si="1"/>
        <v>#DIV/0!</v>
      </c>
      <c r="K9" s="97" t="e">
        <f t="shared" si="1"/>
        <v>#DIV/0!</v>
      </c>
      <c r="L9" s="97" t="e">
        <f t="shared" si="1"/>
        <v>#DIV/0!</v>
      </c>
      <c r="M9" s="97" t="e">
        <f t="shared" si="1"/>
        <v>#DIV/0!</v>
      </c>
      <c r="N9" s="97" t="e">
        <f t="shared" si="1"/>
        <v>#DIV/0!</v>
      </c>
      <c r="O9" s="97" t="e">
        <f t="shared" si="1"/>
        <v>#DIV/0!</v>
      </c>
      <c r="P9" s="97" t="e">
        <f t="shared" si="1"/>
        <v>#DIV/0!</v>
      </c>
      <c r="Q9" s="97" t="e">
        <f t="shared" si="1"/>
        <v>#DIV/0!</v>
      </c>
      <c r="R9" s="97" t="e">
        <f t="shared" si="1"/>
        <v>#DIV/0!</v>
      </c>
      <c r="S9" s="97" t="e">
        <f t="shared" si="1"/>
        <v>#DIV/0!</v>
      </c>
      <c r="T9" s="97" t="e">
        <f t="shared" si="1"/>
        <v>#DIV/0!</v>
      </c>
      <c r="U9" s="97" t="e">
        <f t="shared" si="1"/>
        <v>#DIV/0!</v>
      </c>
      <c r="V9" s="97" t="e">
        <f t="shared" si="1"/>
        <v>#DIV/0!</v>
      </c>
      <c r="W9" s="97" t="e">
        <f t="shared" si="1"/>
        <v>#DIV/0!</v>
      </c>
      <c r="X9" s="97" t="e">
        <f t="shared" si="1"/>
        <v>#DIV/0!</v>
      </c>
      <c r="Y9" s="97" t="e">
        <f t="shared" si="1"/>
        <v>#DIV/0!</v>
      </c>
      <c r="Z9" s="97" t="e">
        <f t="shared" si="1"/>
        <v>#DIV/0!</v>
      </c>
      <c r="AA9" s="97" t="e">
        <f t="shared" si="1"/>
        <v>#DIV/0!</v>
      </c>
      <c r="AB9" s="97" t="e">
        <f t="shared" si="1"/>
        <v>#DIV/0!</v>
      </c>
      <c r="AC9" s="97" t="e">
        <f t="shared" si="1"/>
        <v>#DIV/0!</v>
      </c>
      <c r="AD9" s="97" t="e">
        <f t="shared" si="1"/>
        <v>#DIV/0!</v>
      </c>
      <c r="AE9" s="97" t="e">
        <f t="shared" si="1"/>
        <v>#DIV/0!</v>
      </c>
      <c r="AF9" s="97" t="e">
        <f t="shared" si="1"/>
        <v>#DIV/0!</v>
      </c>
      <c r="AG9" s="97" t="e">
        <f t="shared" si="1"/>
        <v>#DIV/0!</v>
      </c>
      <c r="AH9" s="97" t="e">
        <f t="shared" si="1"/>
        <v>#DIV/0!</v>
      </c>
      <c r="AI9" s="97" t="e">
        <f t="shared" si="1"/>
        <v>#DIV/0!</v>
      </c>
      <c r="AJ9" s="542"/>
    </row>
    <row r="10" spans="1:36" ht="20.399999999999999">
      <c r="A10" s="528" t="s">
        <v>3</v>
      </c>
      <c r="B10" s="548" t="s">
        <v>54</v>
      </c>
      <c r="C10" s="86" t="s">
        <v>42</v>
      </c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93">
        <f>SUM(D10:AH10)</f>
        <v>0</v>
      </c>
      <c r="AJ10" s="541" t="e">
        <f>AI13</f>
        <v>#DIV/0!</v>
      </c>
    </row>
    <row r="11" spans="1:36" ht="20.399999999999999">
      <c r="A11" s="529"/>
      <c r="B11" s="546"/>
      <c r="C11" s="91" t="s">
        <v>89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161">
        <f t="shared" ref="AI11:AI12" si="2">SUM(D11:AH11)</f>
        <v>0</v>
      </c>
      <c r="AJ11" s="541"/>
    </row>
    <row r="12" spans="1:36" ht="20.399999999999999">
      <c r="A12" s="529"/>
      <c r="B12" s="546"/>
      <c r="C12" s="94" t="s">
        <v>90</v>
      </c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87">
        <f t="shared" si="2"/>
        <v>0</v>
      </c>
      <c r="AJ12" s="541"/>
    </row>
    <row r="13" spans="1:36" ht="21" thickBot="1">
      <c r="A13" s="530"/>
      <c r="B13" s="547"/>
      <c r="C13" s="96" t="s">
        <v>91</v>
      </c>
      <c r="D13" s="97" t="e">
        <f>(D11+D12)/D10</f>
        <v>#DIV/0!</v>
      </c>
      <c r="E13" s="97" t="e">
        <f>(E11+E12)/E10</f>
        <v>#DIV/0!</v>
      </c>
      <c r="F13" s="97" t="e">
        <f t="shared" ref="F13:AI13" si="3">(F11+F12)/F10</f>
        <v>#DIV/0!</v>
      </c>
      <c r="G13" s="97" t="e">
        <f t="shared" si="3"/>
        <v>#DIV/0!</v>
      </c>
      <c r="H13" s="97" t="e">
        <f t="shared" si="3"/>
        <v>#DIV/0!</v>
      </c>
      <c r="I13" s="97" t="e">
        <f t="shared" si="3"/>
        <v>#DIV/0!</v>
      </c>
      <c r="J13" s="97" t="e">
        <f t="shared" si="3"/>
        <v>#DIV/0!</v>
      </c>
      <c r="K13" s="97" t="e">
        <f t="shared" si="3"/>
        <v>#DIV/0!</v>
      </c>
      <c r="L13" s="97" t="e">
        <f t="shared" si="3"/>
        <v>#DIV/0!</v>
      </c>
      <c r="M13" s="97" t="e">
        <f t="shared" si="3"/>
        <v>#DIV/0!</v>
      </c>
      <c r="N13" s="97" t="e">
        <f t="shared" si="3"/>
        <v>#DIV/0!</v>
      </c>
      <c r="O13" s="97" t="e">
        <f t="shared" si="3"/>
        <v>#DIV/0!</v>
      </c>
      <c r="P13" s="97" t="e">
        <f t="shared" si="3"/>
        <v>#DIV/0!</v>
      </c>
      <c r="Q13" s="97" t="e">
        <f t="shared" si="3"/>
        <v>#DIV/0!</v>
      </c>
      <c r="R13" s="97" t="e">
        <f t="shared" si="3"/>
        <v>#DIV/0!</v>
      </c>
      <c r="S13" s="97" t="e">
        <f t="shared" si="3"/>
        <v>#DIV/0!</v>
      </c>
      <c r="T13" s="97" t="e">
        <f t="shared" si="3"/>
        <v>#DIV/0!</v>
      </c>
      <c r="U13" s="97" t="e">
        <f t="shared" si="3"/>
        <v>#DIV/0!</v>
      </c>
      <c r="V13" s="97" t="e">
        <f t="shared" si="3"/>
        <v>#DIV/0!</v>
      </c>
      <c r="W13" s="97" t="e">
        <f t="shared" si="3"/>
        <v>#DIV/0!</v>
      </c>
      <c r="X13" s="97" t="e">
        <f t="shared" si="3"/>
        <v>#DIV/0!</v>
      </c>
      <c r="Y13" s="97" t="e">
        <f t="shared" si="3"/>
        <v>#DIV/0!</v>
      </c>
      <c r="Z13" s="97" t="e">
        <f t="shared" si="3"/>
        <v>#DIV/0!</v>
      </c>
      <c r="AA13" s="97" t="e">
        <f t="shared" si="3"/>
        <v>#DIV/0!</v>
      </c>
      <c r="AB13" s="97" t="e">
        <f t="shared" si="3"/>
        <v>#DIV/0!</v>
      </c>
      <c r="AC13" s="97" t="e">
        <f t="shared" si="3"/>
        <v>#DIV/0!</v>
      </c>
      <c r="AD13" s="97" t="e">
        <f t="shared" si="3"/>
        <v>#DIV/0!</v>
      </c>
      <c r="AE13" s="97" t="e">
        <f t="shared" si="3"/>
        <v>#DIV/0!</v>
      </c>
      <c r="AF13" s="97" t="e">
        <f t="shared" si="3"/>
        <v>#DIV/0!</v>
      </c>
      <c r="AG13" s="97" t="e">
        <f t="shared" si="3"/>
        <v>#DIV/0!</v>
      </c>
      <c r="AH13" s="97" t="e">
        <f t="shared" si="3"/>
        <v>#DIV/0!</v>
      </c>
      <c r="AI13" s="97" t="e">
        <f t="shared" si="3"/>
        <v>#DIV/0!</v>
      </c>
      <c r="AJ13" s="542"/>
    </row>
    <row r="14" spans="1:36" ht="20.399999999999999">
      <c r="A14" s="528" t="s">
        <v>100</v>
      </c>
      <c r="B14" s="548" t="s">
        <v>55</v>
      </c>
      <c r="C14" s="86" t="s">
        <v>42</v>
      </c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93">
        <f>SUM(D14:AH14)</f>
        <v>0</v>
      </c>
      <c r="AJ14" s="541" t="e">
        <f>AI17</f>
        <v>#DIV/0!</v>
      </c>
    </row>
    <row r="15" spans="1:36" ht="20.399999999999999">
      <c r="A15" s="529"/>
      <c r="B15" s="546"/>
      <c r="C15" s="91" t="s">
        <v>89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161">
        <f t="shared" ref="AI15:AI16" si="4">SUM(D15:AH15)</f>
        <v>0</v>
      </c>
      <c r="AJ15" s="541"/>
    </row>
    <row r="16" spans="1:36" ht="20.399999999999999">
      <c r="A16" s="529"/>
      <c r="B16" s="546"/>
      <c r="C16" s="94" t="s">
        <v>90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87">
        <f t="shared" si="4"/>
        <v>0</v>
      </c>
      <c r="AJ16" s="541"/>
    </row>
    <row r="17" spans="1:36" ht="21" thickBot="1">
      <c r="A17" s="530"/>
      <c r="B17" s="547"/>
      <c r="C17" s="96" t="s">
        <v>91</v>
      </c>
      <c r="D17" s="97" t="e">
        <f>(D15+D16)/D14</f>
        <v>#DIV/0!</v>
      </c>
      <c r="E17" s="97" t="e">
        <f>(E15+E16)/E14</f>
        <v>#DIV/0!</v>
      </c>
      <c r="F17" s="97" t="e">
        <f t="shared" ref="F17:AI17" si="5">(F15+F16)/F14</f>
        <v>#DIV/0!</v>
      </c>
      <c r="G17" s="97" t="e">
        <f t="shared" si="5"/>
        <v>#DIV/0!</v>
      </c>
      <c r="H17" s="97" t="e">
        <f t="shared" si="5"/>
        <v>#DIV/0!</v>
      </c>
      <c r="I17" s="97" t="e">
        <f t="shared" si="5"/>
        <v>#DIV/0!</v>
      </c>
      <c r="J17" s="97" t="e">
        <f t="shared" si="5"/>
        <v>#DIV/0!</v>
      </c>
      <c r="K17" s="97" t="e">
        <f t="shared" si="5"/>
        <v>#DIV/0!</v>
      </c>
      <c r="L17" s="97" t="e">
        <f t="shared" si="5"/>
        <v>#DIV/0!</v>
      </c>
      <c r="M17" s="97" t="e">
        <f t="shared" si="5"/>
        <v>#DIV/0!</v>
      </c>
      <c r="N17" s="97" t="e">
        <f t="shared" si="5"/>
        <v>#DIV/0!</v>
      </c>
      <c r="O17" s="97" t="e">
        <f t="shared" si="5"/>
        <v>#DIV/0!</v>
      </c>
      <c r="P17" s="97" t="e">
        <f t="shared" si="5"/>
        <v>#DIV/0!</v>
      </c>
      <c r="Q17" s="97" t="e">
        <f t="shared" si="5"/>
        <v>#DIV/0!</v>
      </c>
      <c r="R17" s="97" t="e">
        <f t="shared" si="5"/>
        <v>#DIV/0!</v>
      </c>
      <c r="S17" s="97" t="e">
        <f t="shared" si="5"/>
        <v>#DIV/0!</v>
      </c>
      <c r="T17" s="97" t="e">
        <f t="shared" si="5"/>
        <v>#DIV/0!</v>
      </c>
      <c r="U17" s="97" t="e">
        <f t="shared" si="5"/>
        <v>#DIV/0!</v>
      </c>
      <c r="V17" s="97" t="e">
        <f t="shared" si="5"/>
        <v>#DIV/0!</v>
      </c>
      <c r="W17" s="97" t="e">
        <f t="shared" si="5"/>
        <v>#DIV/0!</v>
      </c>
      <c r="X17" s="97" t="e">
        <f t="shared" si="5"/>
        <v>#DIV/0!</v>
      </c>
      <c r="Y17" s="97" t="e">
        <f t="shared" si="5"/>
        <v>#DIV/0!</v>
      </c>
      <c r="Z17" s="97" t="e">
        <f t="shared" si="5"/>
        <v>#DIV/0!</v>
      </c>
      <c r="AA17" s="97" t="e">
        <f t="shared" si="5"/>
        <v>#DIV/0!</v>
      </c>
      <c r="AB17" s="97" t="e">
        <f t="shared" si="5"/>
        <v>#DIV/0!</v>
      </c>
      <c r="AC17" s="97" t="e">
        <f t="shared" si="5"/>
        <v>#DIV/0!</v>
      </c>
      <c r="AD17" s="97" t="e">
        <f t="shared" si="5"/>
        <v>#DIV/0!</v>
      </c>
      <c r="AE17" s="97" t="e">
        <f t="shared" si="5"/>
        <v>#DIV/0!</v>
      </c>
      <c r="AF17" s="97" t="e">
        <f t="shared" si="5"/>
        <v>#DIV/0!</v>
      </c>
      <c r="AG17" s="97" t="e">
        <f t="shared" si="5"/>
        <v>#DIV/0!</v>
      </c>
      <c r="AH17" s="97" t="e">
        <f t="shared" si="5"/>
        <v>#DIV/0!</v>
      </c>
      <c r="AI17" s="97" t="e">
        <f t="shared" si="5"/>
        <v>#DIV/0!</v>
      </c>
      <c r="AJ17" s="542"/>
    </row>
    <row r="18" spans="1:36" ht="20.399999999999999">
      <c r="A18" s="528" t="s">
        <v>4</v>
      </c>
      <c r="B18" s="548" t="s">
        <v>56</v>
      </c>
      <c r="C18" s="86" t="s">
        <v>42</v>
      </c>
      <c r="D18" s="142"/>
      <c r="E18" s="142"/>
      <c r="F18" s="142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93">
        <f>SUM(D18:AH18)</f>
        <v>0</v>
      </c>
      <c r="AJ18" s="541" t="e">
        <f>AI21</f>
        <v>#DIV/0!</v>
      </c>
    </row>
    <row r="19" spans="1:36" ht="20.399999999999999">
      <c r="A19" s="529"/>
      <c r="B19" s="546"/>
      <c r="C19" s="91" t="s">
        <v>89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161">
        <f t="shared" ref="AI19:AI20" si="6">SUM(D19:AH19)</f>
        <v>0</v>
      </c>
      <c r="AJ19" s="541"/>
    </row>
    <row r="20" spans="1:36" ht="20.399999999999999">
      <c r="A20" s="529"/>
      <c r="B20" s="546"/>
      <c r="C20" s="94" t="s">
        <v>90</v>
      </c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87">
        <f t="shared" si="6"/>
        <v>0</v>
      </c>
      <c r="AJ20" s="541"/>
    </row>
    <row r="21" spans="1:36" ht="21" thickBot="1">
      <c r="A21" s="530"/>
      <c r="B21" s="547"/>
      <c r="C21" s="96" t="s">
        <v>91</v>
      </c>
      <c r="D21" s="97" t="e">
        <f>(D19+D20)/D18</f>
        <v>#DIV/0!</v>
      </c>
      <c r="E21" s="97" t="e">
        <f>(E19+E20)/E18</f>
        <v>#DIV/0!</v>
      </c>
      <c r="F21" s="97" t="e">
        <f t="shared" ref="F21:AI21" si="7">(F19+F20)/F18</f>
        <v>#DIV/0!</v>
      </c>
      <c r="G21" s="97" t="e">
        <f t="shared" si="7"/>
        <v>#DIV/0!</v>
      </c>
      <c r="H21" s="97" t="e">
        <f t="shared" si="7"/>
        <v>#DIV/0!</v>
      </c>
      <c r="I21" s="97" t="e">
        <f t="shared" si="7"/>
        <v>#DIV/0!</v>
      </c>
      <c r="J21" s="97" t="e">
        <f t="shared" si="7"/>
        <v>#DIV/0!</v>
      </c>
      <c r="K21" s="97" t="e">
        <f t="shared" si="7"/>
        <v>#DIV/0!</v>
      </c>
      <c r="L21" s="97" t="e">
        <f t="shared" si="7"/>
        <v>#DIV/0!</v>
      </c>
      <c r="M21" s="97" t="e">
        <f t="shared" si="7"/>
        <v>#DIV/0!</v>
      </c>
      <c r="N21" s="97" t="e">
        <f t="shared" si="7"/>
        <v>#DIV/0!</v>
      </c>
      <c r="O21" s="97" t="e">
        <f t="shared" si="7"/>
        <v>#DIV/0!</v>
      </c>
      <c r="P21" s="97" t="e">
        <f t="shared" si="7"/>
        <v>#DIV/0!</v>
      </c>
      <c r="Q21" s="97" t="e">
        <f t="shared" si="7"/>
        <v>#DIV/0!</v>
      </c>
      <c r="R21" s="97" t="e">
        <f t="shared" si="7"/>
        <v>#DIV/0!</v>
      </c>
      <c r="S21" s="97" t="e">
        <f t="shared" si="7"/>
        <v>#DIV/0!</v>
      </c>
      <c r="T21" s="97" t="e">
        <f t="shared" si="7"/>
        <v>#DIV/0!</v>
      </c>
      <c r="U21" s="97" t="e">
        <f t="shared" si="7"/>
        <v>#DIV/0!</v>
      </c>
      <c r="V21" s="97" t="e">
        <f t="shared" si="7"/>
        <v>#DIV/0!</v>
      </c>
      <c r="W21" s="97" t="e">
        <f t="shared" si="7"/>
        <v>#DIV/0!</v>
      </c>
      <c r="X21" s="97" t="e">
        <f t="shared" si="7"/>
        <v>#DIV/0!</v>
      </c>
      <c r="Y21" s="97" t="e">
        <f t="shared" si="7"/>
        <v>#DIV/0!</v>
      </c>
      <c r="Z21" s="97" t="e">
        <f t="shared" si="7"/>
        <v>#DIV/0!</v>
      </c>
      <c r="AA21" s="97" t="e">
        <f t="shared" si="7"/>
        <v>#DIV/0!</v>
      </c>
      <c r="AB21" s="97" t="e">
        <f t="shared" si="7"/>
        <v>#DIV/0!</v>
      </c>
      <c r="AC21" s="97" t="e">
        <f t="shared" si="7"/>
        <v>#DIV/0!</v>
      </c>
      <c r="AD21" s="97" t="e">
        <f t="shared" si="7"/>
        <v>#DIV/0!</v>
      </c>
      <c r="AE21" s="97" t="e">
        <f t="shared" si="7"/>
        <v>#DIV/0!</v>
      </c>
      <c r="AF21" s="97" t="e">
        <f t="shared" si="7"/>
        <v>#DIV/0!</v>
      </c>
      <c r="AG21" s="97" t="e">
        <f t="shared" si="7"/>
        <v>#DIV/0!</v>
      </c>
      <c r="AH21" s="97" t="e">
        <f t="shared" si="7"/>
        <v>#DIV/0!</v>
      </c>
      <c r="AI21" s="97" t="e">
        <f t="shared" si="7"/>
        <v>#DIV/0!</v>
      </c>
      <c r="AJ21" s="542"/>
    </row>
    <row r="22" spans="1:36" ht="20.399999999999999">
      <c r="A22" s="528" t="s">
        <v>5</v>
      </c>
      <c r="B22" s="548" t="s">
        <v>57</v>
      </c>
      <c r="C22" s="86" t="s">
        <v>42</v>
      </c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93">
        <f>SUM(D22:AH22)</f>
        <v>0</v>
      </c>
      <c r="AJ22" s="541" t="e">
        <f>AI25</f>
        <v>#DIV/0!</v>
      </c>
    </row>
    <row r="23" spans="1:36" ht="20.399999999999999">
      <c r="A23" s="529"/>
      <c r="B23" s="546"/>
      <c r="C23" s="91" t="s">
        <v>89</v>
      </c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161">
        <f t="shared" ref="AI23:AI24" si="8">SUM(D23:AH23)</f>
        <v>0</v>
      </c>
      <c r="AJ23" s="541"/>
    </row>
    <row r="24" spans="1:36" ht="20.399999999999999">
      <c r="A24" s="529"/>
      <c r="B24" s="546"/>
      <c r="C24" s="94" t="s">
        <v>90</v>
      </c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87">
        <f t="shared" si="8"/>
        <v>0</v>
      </c>
      <c r="AJ24" s="541"/>
    </row>
    <row r="25" spans="1:36" ht="21" thickBot="1">
      <c r="A25" s="530"/>
      <c r="B25" s="547"/>
      <c r="C25" s="96" t="s">
        <v>91</v>
      </c>
      <c r="D25" s="97" t="e">
        <f>(D23+D24)/D22</f>
        <v>#DIV/0!</v>
      </c>
      <c r="E25" s="97" t="e">
        <f>(E23+E24)/E22</f>
        <v>#DIV/0!</v>
      </c>
      <c r="F25" s="97" t="e">
        <f t="shared" ref="F25:AI25" si="9">(F23+F24)/F22</f>
        <v>#DIV/0!</v>
      </c>
      <c r="G25" s="97" t="e">
        <f t="shared" si="9"/>
        <v>#DIV/0!</v>
      </c>
      <c r="H25" s="97" t="e">
        <f t="shared" si="9"/>
        <v>#DIV/0!</v>
      </c>
      <c r="I25" s="97" t="e">
        <f t="shared" si="9"/>
        <v>#DIV/0!</v>
      </c>
      <c r="J25" s="97" t="e">
        <f t="shared" si="9"/>
        <v>#DIV/0!</v>
      </c>
      <c r="K25" s="97" t="e">
        <f t="shared" si="9"/>
        <v>#DIV/0!</v>
      </c>
      <c r="L25" s="97" t="e">
        <f t="shared" si="9"/>
        <v>#DIV/0!</v>
      </c>
      <c r="M25" s="97" t="e">
        <f t="shared" si="9"/>
        <v>#DIV/0!</v>
      </c>
      <c r="N25" s="97" t="e">
        <f t="shared" si="9"/>
        <v>#DIV/0!</v>
      </c>
      <c r="O25" s="97" t="e">
        <f t="shared" si="9"/>
        <v>#DIV/0!</v>
      </c>
      <c r="P25" s="97" t="e">
        <f t="shared" si="9"/>
        <v>#DIV/0!</v>
      </c>
      <c r="Q25" s="97" t="e">
        <f t="shared" si="9"/>
        <v>#DIV/0!</v>
      </c>
      <c r="R25" s="97" t="e">
        <f t="shared" si="9"/>
        <v>#DIV/0!</v>
      </c>
      <c r="S25" s="97" t="e">
        <f t="shared" si="9"/>
        <v>#DIV/0!</v>
      </c>
      <c r="T25" s="97" t="e">
        <f t="shared" si="9"/>
        <v>#DIV/0!</v>
      </c>
      <c r="U25" s="97" t="e">
        <f t="shared" si="9"/>
        <v>#DIV/0!</v>
      </c>
      <c r="V25" s="97" t="e">
        <f t="shared" si="9"/>
        <v>#DIV/0!</v>
      </c>
      <c r="W25" s="97" t="e">
        <f t="shared" si="9"/>
        <v>#DIV/0!</v>
      </c>
      <c r="X25" s="97" t="e">
        <f t="shared" si="9"/>
        <v>#DIV/0!</v>
      </c>
      <c r="Y25" s="97" t="e">
        <f t="shared" si="9"/>
        <v>#DIV/0!</v>
      </c>
      <c r="Z25" s="97" t="e">
        <f t="shared" si="9"/>
        <v>#DIV/0!</v>
      </c>
      <c r="AA25" s="97" t="e">
        <f t="shared" si="9"/>
        <v>#DIV/0!</v>
      </c>
      <c r="AB25" s="97" t="e">
        <f t="shared" si="9"/>
        <v>#DIV/0!</v>
      </c>
      <c r="AC25" s="97" t="e">
        <f t="shared" si="9"/>
        <v>#DIV/0!</v>
      </c>
      <c r="AD25" s="97" t="e">
        <f t="shared" si="9"/>
        <v>#DIV/0!</v>
      </c>
      <c r="AE25" s="97" t="e">
        <f t="shared" si="9"/>
        <v>#DIV/0!</v>
      </c>
      <c r="AF25" s="97" t="e">
        <f t="shared" si="9"/>
        <v>#DIV/0!</v>
      </c>
      <c r="AG25" s="97" t="e">
        <f t="shared" si="9"/>
        <v>#DIV/0!</v>
      </c>
      <c r="AH25" s="97" t="e">
        <f t="shared" si="9"/>
        <v>#DIV/0!</v>
      </c>
      <c r="AI25" s="97" t="e">
        <f t="shared" si="9"/>
        <v>#DIV/0!</v>
      </c>
      <c r="AJ25" s="542"/>
    </row>
    <row r="26" spans="1:36" ht="20.399999999999999">
      <c r="A26" s="528" t="s">
        <v>6</v>
      </c>
      <c r="B26" s="548" t="s">
        <v>58</v>
      </c>
      <c r="C26" s="86" t="s">
        <v>42</v>
      </c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93">
        <f>SUM(D26:AH26)</f>
        <v>0</v>
      </c>
      <c r="AJ26" s="541" t="e">
        <f>AI29</f>
        <v>#DIV/0!</v>
      </c>
    </row>
    <row r="27" spans="1:36" ht="20.399999999999999">
      <c r="A27" s="529"/>
      <c r="B27" s="546"/>
      <c r="C27" s="91" t="s">
        <v>89</v>
      </c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161">
        <f t="shared" ref="AI27:AI28" si="10">SUM(D27:AH27)</f>
        <v>0</v>
      </c>
      <c r="AJ27" s="541"/>
    </row>
    <row r="28" spans="1:36" ht="20.399999999999999">
      <c r="A28" s="529"/>
      <c r="B28" s="546"/>
      <c r="C28" s="94" t="s">
        <v>90</v>
      </c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87">
        <f t="shared" si="10"/>
        <v>0</v>
      </c>
      <c r="AJ28" s="541"/>
    </row>
    <row r="29" spans="1:36" ht="21" thickBot="1">
      <c r="A29" s="530"/>
      <c r="B29" s="547"/>
      <c r="C29" s="96" t="s">
        <v>91</v>
      </c>
      <c r="D29" s="97" t="e">
        <f>(D27+D28)/D26</f>
        <v>#DIV/0!</v>
      </c>
      <c r="E29" s="97" t="e">
        <f>(E27+E28)/E26</f>
        <v>#DIV/0!</v>
      </c>
      <c r="F29" s="97" t="e">
        <f t="shared" ref="F29:AI29" si="11">(F27+F28)/F26</f>
        <v>#DIV/0!</v>
      </c>
      <c r="G29" s="97" t="e">
        <f t="shared" si="11"/>
        <v>#DIV/0!</v>
      </c>
      <c r="H29" s="97" t="e">
        <f t="shared" si="11"/>
        <v>#DIV/0!</v>
      </c>
      <c r="I29" s="97" t="e">
        <f t="shared" si="11"/>
        <v>#DIV/0!</v>
      </c>
      <c r="J29" s="97" t="e">
        <f t="shared" si="11"/>
        <v>#DIV/0!</v>
      </c>
      <c r="K29" s="97" t="e">
        <f t="shared" si="11"/>
        <v>#DIV/0!</v>
      </c>
      <c r="L29" s="97" t="e">
        <f t="shared" si="11"/>
        <v>#DIV/0!</v>
      </c>
      <c r="M29" s="97" t="e">
        <f t="shared" si="11"/>
        <v>#DIV/0!</v>
      </c>
      <c r="N29" s="97" t="e">
        <f t="shared" si="11"/>
        <v>#DIV/0!</v>
      </c>
      <c r="O29" s="97" t="e">
        <f t="shared" si="11"/>
        <v>#DIV/0!</v>
      </c>
      <c r="P29" s="97" t="e">
        <f t="shared" si="11"/>
        <v>#DIV/0!</v>
      </c>
      <c r="Q29" s="97" t="e">
        <f t="shared" si="11"/>
        <v>#DIV/0!</v>
      </c>
      <c r="R29" s="97" t="e">
        <f t="shared" si="11"/>
        <v>#DIV/0!</v>
      </c>
      <c r="S29" s="97" t="e">
        <f t="shared" si="11"/>
        <v>#DIV/0!</v>
      </c>
      <c r="T29" s="97" t="e">
        <f t="shared" si="11"/>
        <v>#DIV/0!</v>
      </c>
      <c r="U29" s="97" t="e">
        <f t="shared" si="11"/>
        <v>#DIV/0!</v>
      </c>
      <c r="V29" s="97" t="e">
        <f t="shared" si="11"/>
        <v>#DIV/0!</v>
      </c>
      <c r="W29" s="97" t="e">
        <f t="shared" si="11"/>
        <v>#DIV/0!</v>
      </c>
      <c r="X29" s="97" t="e">
        <f t="shared" si="11"/>
        <v>#DIV/0!</v>
      </c>
      <c r="Y29" s="97" t="e">
        <f t="shared" si="11"/>
        <v>#DIV/0!</v>
      </c>
      <c r="Z29" s="97" t="e">
        <f t="shared" si="11"/>
        <v>#DIV/0!</v>
      </c>
      <c r="AA29" s="97" t="e">
        <f t="shared" si="11"/>
        <v>#DIV/0!</v>
      </c>
      <c r="AB29" s="97" t="e">
        <f t="shared" si="11"/>
        <v>#DIV/0!</v>
      </c>
      <c r="AC29" s="97" t="e">
        <f t="shared" si="11"/>
        <v>#DIV/0!</v>
      </c>
      <c r="AD29" s="97" t="e">
        <f t="shared" si="11"/>
        <v>#DIV/0!</v>
      </c>
      <c r="AE29" s="97" t="e">
        <f t="shared" si="11"/>
        <v>#DIV/0!</v>
      </c>
      <c r="AF29" s="97" t="e">
        <f t="shared" si="11"/>
        <v>#DIV/0!</v>
      </c>
      <c r="AG29" s="97" t="e">
        <f t="shared" si="11"/>
        <v>#DIV/0!</v>
      </c>
      <c r="AH29" s="97" t="e">
        <f t="shared" si="11"/>
        <v>#DIV/0!</v>
      </c>
      <c r="AI29" s="97" t="e">
        <f t="shared" si="11"/>
        <v>#DIV/0!</v>
      </c>
      <c r="AJ29" s="542"/>
    </row>
    <row r="30" spans="1:36" ht="20.399999999999999">
      <c r="A30" s="528" t="s">
        <v>7</v>
      </c>
      <c r="B30" s="548" t="s">
        <v>59</v>
      </c>
      <c r="C30" s="86" t="s">
        <v>42</v>
      </c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93">
        <f>SUM(D30:AH30)</f>
        <v>0</v>
      </c>
      <c r="AJ30" s="541" t="e">
        <f>AI33</f>
        <v>#DIV/0!</v>
      </c>
    </row>
    <row r="31" spans="1:36" ht="20.399999999999999">
      <c r="A31" s="529"/>
      <c r="B31" s="546"/>
      <c r="C31" s="91" t="s">
        <v>89</v>
      </c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161">
        <f t="shared" ref="AI31:AI32" si="12">SUM(D31:AH31)</f>
        <v>0</v>
      </c>
      <c r="AJ31" s="541"/>
    </row>
    <row r="32" spans="1:36" ht="20.399999999999999">
      <c r="A32" s="529"/>
      <c r="B32" s="546"/>
      <c r="C32" s="94" t="s">
        <v>90</v>
      </c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87">
        <f t="shared" si="12"/>
        <v>0</v>
      </c>
      <c r="AJ32" s="541"/>
    </row>
    <row r="33" spans="1:36" ht="21" thickBot="1">
      <c r="A33" s="530"/>
      <c r="B33" s="547"/>
      <c r="C33" s="96" t="s">
        <v>91</v>
      </c>
      <c r="D33" s="97" t="e">
        <f>(D31+D32)/D30</f>
        <v>#DIV/0!</v>
      </c>
      <c r="E33" s="97" t="e">
        <f>(E31+E32)/E30</f>
        <v>#DIV/0!</v>
      </c>
      <c r="F33" s="97" t="e">
        <f t="shared" ref="F33:AI33" si="13">(F31+F32)/F30</f>
        <v>#DIV/0!</v>
      </c>
      <c r="G33" s="97" t="e">
        <f t="shared" si="13"/>
        <v>#DIV/0!</v>
      </c>
      <c r="H33" s="97" t="e">
        <f t="shared" si="13"/>
        <v>#DIV/0!</v>
      </c>
      <c r="I33" s="97" t="e">
        <f t="shared" si="13"/>
        <v>#DIV/0!</v>
      </c>
      <c r="J33" s="97" t="e">
        <f t="shared" si="13"/>
        <v>#DIV/0!</v>
      </c>
      <c r="K33" s="97" t="e">
        <f t="shared" si="13"/>
        <v>#DIV/0!</v>
      </c>
      <c r="L33" s="97" t="e">
        <f t="shared" si="13"/>
        <v>#DIV/0!</v>
      </c>
      <c r="M33" s="97" t="e">
        <f t="shared" si="13"/>
        <v>#DIV/0!</v>
      </c>
      <c r="N33" s="97" t="e">
        <f t="shared" si="13"/>
        <v>#DIV/0!</v>
      </c>
      <c r="O33" s="97" t="e">
        <f t="shared" si="13"/>
        <v>#DIV/0!</v>
      </c>
      <c r="P33" s="97" t="e">
        <f t="shared" si="13"/>
        <v>#DIV/0!</v>
      </c>
      <c r="Q33" s="97" t="e">
        <f t="shared" si="13"/>
        <v>#DIV/0!</v>
      </c>
      <c r="R33" s="97" t="e">
        <f t="shared" si="13"/>
        <v>#DIV/0!</v>
      </c>
      <c r="S33" s="97" t="e">
        <f t="shared" si="13"/>
        <v>#DIV/0!</v>
      </c>
      <c r="T33" s="97" t="e">
        <f t="shared" si="13"/>
        <v>#DIV/0!</v>
      </c>
      <c r="U33" s="97" t="e">
        <f t="shared" si="13"/>
        <v>#DIV/0!</v>
      </c>
      <c r="V33" s="97" t="e">
        <f t="shared" si="13"/>
        <v>#DIV/0!</v>
      </c>
      <c r="W33" s="97" t="e">
        <f t="shared" si="13"/>
        <v>#DIV/0!</v>
      </c>
      <c r="X33" s="97" t="e">
        <f t="shared" si="13"/>
        <v>#DIV/0!</v>
      </c>
      <c r="Y33" s="97" t="e">
        <f t="shared" si="13"/>
        <v>#DIV/0!</v>
      </c>
      <c r="Z33" s="97" t="e">
        <f t="shared" si="13"/>
        <v>#DIV/0!</v>
      </c>
      <c r="AA33" s="97" t="e">
        <f t="shared" si="13"/>
        <v>#DIV/0!</v>
      </c>
      <c r="AB33" s="97" t="e">
        <f t="shared" si="13"/>
        <v>#DIV/0!</v>
      </c>
      <c r="AC33" s="97" t="e">
        <f t="shared" si="13"/>
        <v>#DIV/0!</v>
      </c>
      <c r="AD33" s="97" t="e">
        <f t="shared" si="13"/>
        <v>#DIV/0!</v>
      </c>
      <c r="AE33" s="97" t="e">
        <f t="shared" si="13"/>
        <v>#DIV/0!</v>
      </c>
      <c r="AF33" s="97" t="e">
        <f t="shared" si="13"/>
        <v>#DIV/0!</v>
      </c>
      <c r="AG33" s="97" t="e">
        <f t="shared" si="13"/>
        <v>#DIV/0!</v>
      </c>
      <c r="AH33" s="97" t="e">
        <f t="shared" si="13"/>
        <v>#DIV/0!</v>
      </c>
      <c r="AI33" s="97" t="e">
        <f t="shared" si="13"/>
        <v>#DIV/0!</v>
      </c>
      <c r="AJ33" s="542"/>
    </row>
    <row r="34" spans="1:36" ht="20.399999999999999">
      <c r="A34" s="528" t="s">
        <v>8</v>
      </c>
      <c r="B34" s="548" t="s">
        <v>32</v>
      </c>
      <c r="C34" s="86" t="s">
        <v>42</v>
      </c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93">
        <f>SUM(D34:AH34)</f>
        <v>0</v>
      </c>
      <c r="AJ34" s="541" t="e">
        <f>AI37</f>
        <v>#DIV/0!</v>
      </c>
    </row>
    <row r="35" spans="1:36" ht="20.399999999999999">
      <c r="A35" s="529"/>
      <c r="B35" s="546"/>
      <c r="C35" s="91" t="s">
        <v>89</v>
      </c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161">
        <f t="shared" ref="AI35:AI36" si="14">SUM(D35:AH35)</f>
        <v>0</v>
      </c>
      <c r="AJ35" s="541"/>
    </row>
    <row r="36" spans="1:36" ht="20.399999999999999">
      <c r="A36" s="529"/>
      <c r="B36" s="546"/>
      <c r="C36" s="94" t="s">
        <v>90</v>
      </c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87">
        <f t="shared" si="14"/>
        <v>0</v>
      </c>
      <c r="AJ36" s="541"/>
    </row>
    <row r="37" spans="1:36" ht="21" thickBot="1">
      <c r="A37" s="530"/>
      <c r="B37" s="547"/>
      <c r="C37" s="96" t="s">
        <v>91</v>
      </c>
      <c r="D37" s="97" t="e">
        <f>(D35+D36)/D34</f>
        <v>#DIV/0!</v>
      </c>
      <c r="E37" s="97" t="e">
        <f>(E35+E36)/E34</f>
        <v>#DIV/0!</v>
      </c>
      <c r="F37" s="97" t="e">
        <f t="shared" ref="F37:AI37" si="15">(F35+F36)/F34</f>
        <v>#DIV/0!</v>
      </c>
      <c r="G37" s="97" t="e">
        <f t="shared" si="15"/>
        <v>#DIV/0!</v>
      </c>
      <c r="H37" s="97" t="e">
        <f t="shared" si="15"/>
        <v>#DIV/0!</v>
      </c>
      <c r="I37" s="97" t="e">
        <f t="shared" si="15"/>
        <v>#DIV/0!</v>
      </c>
      <c r="J37" s="97" t="e">
        <f t="shared" si="15"/>
        <v>#DIV/0!</v>
      </c>
      <c r="K37" s="97" t="e">
        <f t="shared" si="15"/>
        <v>#DIV/0!</v>
      </c>
      <c r="L37" s="97" t="e">
        <f t="shared" si="15"/>
        <v>#DIV/0!</v>
      </c>
      <c r="M37" s="97" t="e">
        <f t="shared" si="15"/>
        <v>#DIV/0!</v>
      </c>
      <c r="N37" s="97" t="e">
        <f t="shared" si="15"/>
        <v>#DIV/0!</v>
      </c>
      <c r="O37" s="97" t="e">
        <f t="shared" si="15"/>
        <v>#DIV/0!</v>
      </c>
      <c r="P37" s="97" t="e">
        <f t="shared" si="15"/>
        <v>#DIV/0!</v>
      </c>
      <c r="Q37" s="97" t="e">
        <f t="shared" si="15"/>
        <v>#DIV/0!</v>
      </c>
      <c r="R37" s="97" t="e">
        <f t="shared" si="15"/>
        <v>#DIV/0!</v>
      </c>
      <c r="S37" s="97" t="e">
        <f t="shared" si="15"/>
        <v>#DIV/0!</v>
      </c>
      <c r="T37" s="97" t="e">
        <f t="shared" si="15"/>
        <v>#DIV/0!</v>
      </c>
      <c r="U37" s="97" t="e">
        <f t="shared" si="15"/>
        <v>#DIV/0!</v>
      </c>
      <c r="V37" s="97" t="e">
        <f t="shared" si="15"/>
        <v>#DIV/0!</v>
      </c>
      <c r="W37" s="97" t="e">
        <f t="shared" si="15"/>
        <v>#DIV/0!</v>
      </c>
      <c r="X37" s="97" t="e">
        <f t="shared" si="15"/>
        <v>#DIV/0!</v>
      </c>
      <c r="Y37" s="97" t="e">
        <f t="shared" si="15"/>
        <v>#DIV/0!</v>
      </c>
      <c r="Z37" s="97" t="e">
        <f t="shared" si="15"/>
        <v>#DIV/0!</v>
      </c>
      <c r="AA37" s="97" t="e">
        <f t="shared" si="15"/>
        <v>#DIV/0!</v>
      </c>
      <c r="AB37" s="97" t="e">
        <f t="shared" si="15"/>
        <v>#DIV/0!</v>
      </c>
      <c r="AC37" s="97" t="e">
        <f t="shared" si="15"/>
        <v>#DIV/0!</v>
      </c>
      <c r="AD37" s="97" t="e">
        <f t="shared" si="15"/>
        <v>#DIV/0!</v>
      </c>
      <c r="AE37" s="97" t="e">
        <f t="shared" si="15"/>
        <v>#DIV/0!</v>
      </c>
      <c r="AF37" s="97" t="e">
        <f t="shared" si="15"/>
        <v>#DIV/0!</v>
      </c>
      <c r="AG37" s="97" t="e">
        <f t="shared" si="15"/>
        <v>#DIV/0!</v>
      </c>
      <c r="AH37" s="97" t="e">
        <f t="shared" si="15"/>
        <v>#DIV/0!</v>
      </c>
      <c r="AI37" s="97" t="e">
        <f t="shared" si="15"/>
        <v>#DIV/0!</v>
      </c>
      <c r="AJ37" s="542"/>
    </row>
    <row r="38" spans="1:36" ht="20.399999999999999">
      <c r="A38" s="528" t="s">
        <v>9</v>
      </c>
      <c r="B38" s="548" t="s">
        <v>33</v>
      </c>
      <c r="C38" s="86" t="s">
        <v>42</v>
      </c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93">
        <f>SUM(D38:AH38)</f>
        <v>0</v>
      </c>
      <c r="AJ38" s="541" t="e">
        <f>AI41</f>
        <v>#DIV/0!</v>
      </c>
    </row>
    <row r="39" spans="1:36" ht="20.399999999999999">
      <c r="A39" s="529"/>
      <c r="B39" s="546"/>
      <c r="C39" s="91" t="s">
        <v>89</v>
      </c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161">
        <f t="shared" ref="AI39:AI40" si="16">SUM(D39:AH39)</f>
        <v>0</v>
      </c>
      <c r="AJ39" s="541"/>
    </row>
    <row r="40" spans="1:36" ht="20.399999999999999">
      <c r="A40" s="529"/>
      <c r="B40" s="546"/>
      <c r="C40" s="94" t="s">
        <v>90</v>
      </c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87">
        <f t="shared" si="16"/>
        <v>0</v>
      </c>
      <c r="AJ40" s="541"/>
    </row>
    <row r="41" spans="1:36" ht="21" thickBot="1">
      <c r="A41" s="530"/>
      <c r="B41" s="547"/>
      <c r="C41" s="96" t="s">
        <v>91</v>
      </c>
      <c r="D41" s="97" t="e">
        <f>(D39+D40)/D38</f>
        <v>#DIV/0!</v>
      </c>
      <c r="E41" s="97" t="e">
        <f>(E39+E40)/E38</f>
        <v>#DIV/0!</v>
      </c>
      <c r="F41" s="97" t="e">
        <f t="shared" ref="F41:AI41" si="17">(F39+F40)/F38</f>
        <v>#DIV/0!</v>
      </c>
      <c r="G41" s="97" t="e">
        <f t="shared" si="17"/>
        <v>#DIV/0!</v>
      </c>
      <c r="H41" s="97" t="e">
        <f t="shared" si="17"/>
        <v>#DIV/0!</v>
      </c>
      <c r="I41" s="97" t="e">
        <f t="shared" si="17"/>
        <v>#DIV/0!</v>
      </c>
      <c r="J41" s="97" t="e">
        <f t="shared" si="17"/>
        <v>#DIV/0!</v>
      </c>
      <c r="K41" s="97" t="e">
        <f t="shared" si="17"/>
        <v>#DIV/0!</v>
      </c>
      <c r="L41" s="97" t="e">
        <f t="shared" si="17"/>
        <v>#DIV/0!</v>
      </c>
      <c r="M41" s="97" t="e">
        <f t="shared" si="17"/>
        <v>#DIV/0!</v>
      </c>
      <c r="N41" s="97" t="e">
        <f t="shared" si="17"/>
        <v>#DIV/0!</v>
      </c>
      <c r="O41" s="97" t="e">
        <f t="shared" si="17"/>
        <v>#DIV/0!</v>
      </c>
      <c r="P41" s="97" t="e">
        <f t="shared" si="17"/>
        <v>#DIV/0!</v>
      </c>
      <c r="Q41" s="97" t="e">
        <f t="shared" si="17"/>
        <v>#DIV/0!</v>
      </c>
      <c r="R41" s="97" t="e">
        <f t="shared" si="17"/>
        <v>#DIV/0!</v>
      </c>
      <c r="S41" s="97" t="e">
        <f t="shared" si="17"/>
        <v>#DIV/0!</v>
      </c>
      <c r="T41" s="97" t="e">
        <f t="shared" si="17"/>
        <v>#DIV/0!</v>
      </c>
      <c r="U41" s="97" t="e">
        <f t="shared" si="17"/>
        <v>#DIV/0!</v>
      </c>
      <c r="V41" s="97" t="e">
        <f t="shared" si="17"/>
        <v>#DIV/0!</v>
      </c>
      <c r="W41" s="97" t="e">
        <f t="shared" si="17"/>
        <v>#DIV/0!</v>
      </c>
      <c r="X41" s="97" t="e">
        <f t="shared" si="17"/>
        <v>#DIV/0!</v>
      </c>
      <c r="Y41" s="97" t="e">
        <f t="shared" si="17"/>
        <v>#DIV/0!</v>
      </c>
      <c r="Z41" s="97" t="e">
        <f t="shared" si="17"/>
        <v>#DIV/0!</v>
      </c>
      <c r="AA41" s="97" t="e">
        <f t="shared" si="17"/>
        <v>#DIV/0!</v>
      </c>
      <c r="AB41" s="97" t="e">
        <f t="shared" si="17"/>
        <v>#DIV/0!</v>
      </c>
      <c r="AC41" s="97" t="e">
        <f t="shared" si="17"/>
        <v>#DIV/0!</v>
      </c>
      <c r="AD41" s="97" t="e">
        <f t="shared" si="17"/>
        <v>#DIV/0!</v>
      </c>
      <c r="AE41" s="97" t="e">
        <f t="shared" si="17"/>
        <v>#DIV/0!</v>
      </c>
      <c r="AF41" s="97" t="e">
        <f t="shared" si="17"/>
        <v>#DIV/0!</v>
      </c>
      <c r="AG41" s="97" t="e">
        <f t="shared" si="17"/>
        <v>#DIV/0!</v>
      </c>
      <c r="AH41" s="97" t="e">
        <f t="shared" si="17"/>
        <v>#DIV/0!</v>
      </c>
      <c r="AI41" s="97" t="e">
        <f t="shared" si="17"/>
        <v>#DIV/0!</v>
      </c>
      <c r="AJ41" s="542"/>
    </row>
    <row r="42" spans="1:36" ht="20.399999999999999">
      <c r="A42" s="528" t="s">
        <v>10</v>
      </c>
      <c r="B42" s="548" t="s">
        <v>34</v>
      </c>
      <c r="C42" s="86" t="s">
        <v>42</v>
      </c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93">
        <f>SUM(D42:AH42)</f>
        <v>0</v>
      </c>
      <c r="AJ42" s="541" t="e">
        <f>AI45</f>
        <v>#DIV/0!</v>
      </c>
    </row>
    <row r="43" spans="1:36" ht="20.399999999999999">
      <c r="A43" s="529"/>
      <c r="B43" s="546"/>
      <c r="C43" s="91" t="s">
        <v>89</v>
      </c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161">
        <f t="shared" ref="AI43:AI44" si="18">SUM(D43:AH43)</f>
        <v>0</v>
      </c>
      <c r="AJ43" s="541"/>
    </row>
    <row r="44" spans="1:36" ht="20.399999999999999">
      <c r="A44" s="529"/>
      <c r="B44" s="546"/>
      <c r="C44" s="94" t="s">
        <v>90</v>
      </c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87">
        <f t="shared" si="18"/>
        <v>0</v>
      </c>
      <c r="AJ44" s="541"/>
    </row>
    <row r="45" spans="1:36" ht="21" thickBot="1">
      <c r="A45" s="530"/>
      <c r="B45" s="547"/>
      <c r="C45" s="96" t="s">
        <v>91</v>
      </c>
      <c r="D45" s="97" t="e">
        <f>(D43+D44)/D42</f>
        <v>#DIV/0!</v>
      </c>
      <c r="E45" s="97" t="e">
        <f>(E43+E44)/E42</f>
        <v>#DIV/0!</v>
      </c>
      <c r="F45" s="97" t="e">
        <f t="shared" ref="F45:AI45" si="19">(F43+F44)/F42</f>
        <v>#DIV/0!</v>
      </c>
      <c r="G45" s="97" t="e">
        <f t="shared" si="19"/>
        <v>#DIV/0!</v>
      </c>
      <c r="H45" s="97" t="e">
        <f t="shared" si="19"/>
        <v>#DIV/0!</v>
      </c>
      <c r="I45" s="97" t="e">
        <f t="shared" si="19"/>
        <v>#DIV/0!</v>
      </c>
      <c r="J45" s="97" t="e">
        <f t="shared" si="19"/>
        <v>#DIV/0!</v>
      </c>
      <c r="K45" s="97" t="e">
        <f t="shared" si="19"/>
        <v>#DIV/0!</v>
      </c>
      <c r="L45" s="97" t="e">
        <f t="shared" si="19"/>
        <v>#DIV/0!</v>
      </c>
      <c r="M45" s="97" t="e">
        <f t="shared" si="19"/>
        <v>#DIV/0!</v>
      </c>
      <c r="N45" s="97" t="e">
        <f t="shared" si="19"/>
        <v>#DIV/0!</v>
      </c>
      <c r="O45" s="97" t="e">
        <f t="shared" si="19"/>
        <v>#DIV/0!</v>
      </c>
      <c r="P45" s="97" t="e">
        <f t="shared" si="19"/>
        <v>#DIV/0!</v>
      </c>
      <c r="Q45" s="97" t="e">
        <f t="shared" si="19"/>
        <v>#DIV/0!</v>
      </c>
      <c r="R45" s="97" t="e">
        <f t="shared" si="19"/>
        <v>#DIV/0!</v>
      </c>
      <c r="S45" s="97" t="e">
        <f t="shared" si="19"/>
        <v>#DIV/0!</v>
      </c>
      <c r="T45" s="97" t="e">
        <f t="shared" si="19"/>
        <v>#DIV/0!</v>
      </c>
      <c r="U45" s="97" t="e">
        <f t="shared" si="19"/>
        <v>#DIV/0!</v>
      </c>
      <c r="V45" s="97" t="e">
        <f t="shared" si="19"/>
        <v>#DIV/0!</v>
      </c>
      <c r="W45" s="97" t="e">
        <f t="shared" si="19"/>
        <v>#DIV/0!</v>
      </c>
      <c r="X45" s="97" t="e">
        <f t="shared" si="19"/>
        <v>#DIV/0!</v>
      </c>
      <c r="Y45" s="97" t="e">
        <f t="shared" si="19"/>
        <v>#DIV/0!</v>
      </c>
      <c r="Z45" s="97" t="e">
        <f t="shared" si="19"/>
        <v>#DIV/0!</v>
      </c>
      <c r="AA45" s="97" t="e">
        <f t="shared" si="19"/>
        <v>#DIV/0!</v>
      </c>
      <c r="AB45" s="97" t="e">
        <f t="shared" si="19"/>
        <v>#DIV/0!</v>
      </c>
      <c r="AC45" s="97" t="e">
        <f t="shared" si="19"/>
        <v>#DIV/0!</v>
      </c>
      <c r="AD45" s="97" t="e">
        <f t="shared" si="19"/>
        <v>#DIV/0!</v>
      </c>
      <c r="AE45" s="97" t="e">
        <f t="shared" si="19"/>
        <v>#DIV/0!</v>
      </c>
      <c r="AF45" s="97" t="e">
        <f t="shared" si="19"/>
        <v>#DIV/0!</v>
      </c>
      <c r="AG45" s="97" t="e">
        <f t="shared" si="19"/>
        <v>#DIV/0!</v>
      </c>
      <c r="AH45" s="97" t="e">
        <f t="shared" si="19"/>
        <v>#DIV/0!</v>
      </c>
      <c r="AI45" s="97" t="e">
        <f t="shared" si="19"/>
        <v>#DIV/0!</v>
      </c>
      <c r="AJ45" s="542"/>
    </row>
    <row r="46" spans="1:36" ht="20.399999999999999">
      <c r="A46" s="528" t="s">
        <v>11</v>
      </c>
      <c r="B46" s="548" t="s">
        <v>35</v>
      </c>
      <c r="C46" s="86" t="s">
        <v>42</v>
      </c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2"/>
      <c r="AF46" s="142"/>
      <c r="AG46" s="142"/>
      <c r="AH46" s="142"/>
      <c r="AI46" s="93">
        <f>SUM(D46:AH46)</f>
        <v>0</v>
      </c>
      <c r="AJ46" s="541" t="e">
        <f>AI49</f>
        <v>#DIV/0!</v>
      </c>
    </row>
    <row r="47" spans="1:36" ht="20.399999999999999">
      <c r="A47" s="529"/>
      <c r="B47" s="546"/>
      <c r="C47" s="91" t="s">
        <v>89</v>
      </c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161">
        <f t="shared" ref="AI47:AI48" si="20">SUM(D47:AH47)</f>
        <v>0</v>
      </c>
      <c r="AJ47" s="541"/>
    </row>
    <row r="48" spans="1:36" ht="20.399999999999999">
      <c r="A48" s="529"/>
      <c r="B48" s="546"/>
      <c r="C48" s="94" t="s">
        <v>90</v>
      </c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87">
        <f t="shared" si="20"/>
        <v>0</v>
      </c>
      <c r="AJ48" s="541"/>
    </row>
    <row r="49" spans="1:36" ht="21" thickBot="1">
      <c r="A49" s="530"/>
      <c r="B49" s="547"/>
      <c r="C49" s="96" t="s">
        <v>91</v>
      </c>
      <c r="D49" s="97" t="e">
        <f>(D47+D48)/D46</f>
        <v>#DIV/0!</v>
      </c>
      <c r="E49" s="97" t="e">
        <f>(E47+E48)/E46</f>
        <v>#DIV/0!</v>
      </c>
      <c r="F49" s="97" t="e">
        <f t="shared" ref="F49:AI49" si="21">(F47+F48)/F46</f>
        <v>#DIV/0!</v>
      </c>
      <c r="G49" s="97" t="e">
        <f t="shared" si="21"/>
        <v>#DIV/0!</v>
      </c>
      <c r="H49" s="97" t="e">
        <f t="shared" si="21"/>
        <v>#DIV/0!</v>
      </c>
      <c r="I49" s="97" t="e">
        <f t="shared" si="21"/>
        <v>#DIV/0!</v>
      </c>
      <c r="J49" s="97" t="e">
        <f t="shared" si="21"/>
        <v>#DIV/0!</v>
      </c>
      <c r="K49" s="97" t="e">
        <f t="shared" si="21"/>
        <v>#DIV/0!</v>
      </c>
      <c r="L49" s="97" t="e">
        <f t="shared" si="21"/>
        <v>#DIV/0!</v>
      </c>
      <c r="M49" s="97" t="e">
        <f t="shared" si="21"/>
        <v>#DIV/0!</v>
      </c>
      <c r="N49" s="97" t="e">
        <f t="shared" si="21"/>
        <v>#DIV/0!</v>
      </c>
      <c r="O49" s="97" t="e">
        <f t="shared" si="21"/>
        <v>#DIV/0!</v>
      </c>
      <c r="P49" s="97" t="e">
        <f t="shared" si="21"/>
        <v>#DIV/0!</v>
      </c>
      <c r="Q49" s="97" t="e">
        <f t="shared" si="21"/>
        <v>#DIV/0!</v>
      </c>
      <c r="R49" s="97" t="e">
        <f t="shared" si="21"/>
        <v>#DIV/0!</v>
      </c>
      <c r="S49" s="97" t="e">
        <f t="shared" si="21"/>
        <v>#DIV/0!</v>
      </c>
      <c r="T49" s="97" t="e">
        <f t="shared" si="21"/>
        <v>#DIV/0!</v>
      </c>
      <c r="U49" s="97" t="e">
        <f t="shared" si="21"/>
        <v>#DIV/0!</v>
      </c>
      <c r="V49" s="97" t="e">
        <f t="shared" si="21"/>
        <v>#DIV/0!</v>
      </c>
      <c r="W49" s="97" t="e">
        <f t="shared" si="21"/>
        <v>#DIV/0!</v>
      </c>
      <c r="X49" s="97" t="e">
        <f t="shared" si="21"/>
        <v>#DIV/0!</v>
      </c>
      <c r="Y49" s="97" t="e">
        <f t="shared" si="21"/>
        <v>#DIV/0!</v>
      </c>
      <c r="Z49" s="97" t="e">
        <f t="shared" si="21"/>
        <v>#DIV/0!</v>
      </c>
      <c r="AA49" s="97" t="e">
        <f t="shared" si="21"/>
        <v>#DIV/0!</v>
      </c>
      <c r="AB49" s="97" t="e">
        <f t="shared" si="21"/>
        <v>#DIV/0!</v>
      </c>
      <c r="AC49" s="97" t="e">
        <f t="shared" si="21"/>
        <v>#DIV/0!</v>
      </c>
      <c r="AD49" s="97" t="e">
        <f t="shared" si="21"/>
        <v>#DIV/0!</v>
      </c>
      <c r="AE49" s="97" t="e">
        <f t="shared" si="21"/>
        <v>#DIV/0!</v>
      </c>
      <c r="AF49" s="97" t="e">
        <f t="shared" si="21"/>
        <v>#DIV/0!</v>
      </c>
      <c r="AG49" s="97" t="e">
        <f t="shared" si="21"/>
        <v>#DIV/0!</v>
      </c>
      <c r="AH49" s="97" t="e">
        <f t="shared" si="21"/>
        <v>#DIV/0!</v>
      </c>
      <c r="AI49" s="97" t="e">
        <f t="shared" si="21"/>
        <v>#DIV/0!</v>
      </c>
      <c r="AJ49" s="542"/>
    </row>
    <row r="50" spans="1:36" ht="20.399999999999999">
      <c r="A50" s="528" t="s">
        <v>12</v>
      </c>
      <c r="B50" s="548" t="s">
        <v>60</v>
      </c>
      <c r="C50" s="86" t="s">
        <v>42</v>
      </c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93">
        <f>SUM(D50:AH50)</f>
        <v>0</v>
      </c>
      <c r="AJ50" s="541" t="e">
        <f>AI53</f>
        <v>#DIV/0!</v>
      </c>
    </row>
    <row r="51" spans="1:36" ht="20.399999999999999">
      <c r="A51" s="529"/>
      <c r="B51" s="546"/>
      <c r="C51" s="91" t="s">
        <v>89</v>
      </c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161">
        <f t="shared" ref="AI51:AI52" si="22">SUM(D51:AH51)</f>
        <v>0</v>
      </c>
      <c r="AJ51" s="541"/>
    </row>
    <row r="52" spans="1:36" ht="20.399999999999999">
      <c r="A52" s="529"/>
      <c r="B52" s="546"/>
      <c r="C52" s="94" t="s">
        <v>90</v>
      </c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87">
        <f t="shared" si="22"/>
        <v>0</v>
      </c>
      <c r="AJ52" s="541"/>
    </row>
    <row r="53" spans="1:36" ht="21" thickBot="1">
      <c r="A53" s="530"/>
      <c r="B53" s="547"/>
      <c r="C53" s="96" t="s">
        <v>91</v>
      </c>
      <c r="D53" s="97" t="e">
        <f>(D51+D52)/D50</f>
        <v>#DIV/0!</v>
      </c>
      <c r="E53" s="97" t="e">
        <f>(E51+E52)/E50</f>
        <v>#DIV/0!</v>
      </c>
      <c r="F53" s="97" t="e">
        <f t="shared" ref="F53:AI53" si="23">(F51+F52)/F50</f>
        <v>#DIV/0!</v>
      </c>
      <c r="G53" s="97" t="e">
        <f t="shared" si="23"/>
        <v>#DIV/0!</v>
      </c>
      <c r="H53" s="97" t="e">
        <f t="shared" si="23"/>
        <v>#DIV/0!</v>
      </c>
      <c r="I53" s="97" t="e">
        <f t="shared" si="23"/>
        <v>#DIV/0!</v>
      </c>
      <c r="J53" s="97" t="e">
        <f t="shared" si="23"/>
        <v>#DIV/0!</v>
      </c>
      <c r="K53" s="97" t="e">
        <f t="shared" si="23"/>
        <v>#DIV/0!</v>
      </c>
      <c r="L53" s="97" t="e">
        <f t="shared" si="23"/>
        <v>#DIV/0!</v>
      </c>
      <c r="M53" s="97" t="e">
        <f t="shared" si="23"/>
        <v>#DIV/0!</v>
      </c>
      <c r="N53" s="97" t="e">
        <f t="shared" si="23"/>
        <v>#DIV/0!</v>
      </c>
      <c r="O53" s="97" t="e">
        <f t="shared" si="23"/>
        <v>#DIV/0!</v>
      </c>
      <c r="P53" s="97" t="e">
        <f t="shared" si="23"/>
        <v>#DIV/0!</v>
      </c>
      <c r="Q53" s="97" t="e">
        <f t="shared" si="23"/>
        <v>#DIV/0!</v>
      </c>
      <c r="R53" s="97" t="e">
        <f t="shared" si="23"/>
        <v>#DIV/0!</v>
      </c>
      <c r="S53" s="97" t="e">
        <f t="shared" si="23"/>
        <v>#DIV/0!</v>
      </c>
      <c r="T53" s="97" t="e">
        <f t="shared" si="23"/>
        <v>#DIV/0!</v>
      </c>
      <c r="U53" s="97" t="e">
        <f t="shared" si="23"/>
        <v>#DIV/0!</v>
      </c>
      <c r="V53" s="97" t="e">
        <f t="shared" si="23"/>
        <v>#DIV/0!</v>
      </c>
      <c r="W53" s="97" t="e">
        <f t="shared" si="23"/>
        <v>#DIV/0!</v>
      </c>
      <c r="X53" s="97" t="e">
        <f t="shared" si="23"/>
        <v>#DIV/0!</v>
      </c>
      <c r="Y53" s="97" t="e">
        <f t="shared" si="23"/>
        <v>#DIV/0!</v>
      </c>
      <c r="Z53" s="97" t="e">
        <f t="shared" si="23"/>
        <v>#DIV/0!</v>
      </c>
      <c r="AA53" s="97" t="e">
        <f t="shared" si="23"/>
        <v>#DIV/0!</v>
      </c>
      <c r="AB53" s="97" t="e">
        <f t="shared" si="23"/>
        <v>#DIV/0!</v>
      </c>
      <c r="AC53" s="97" t="e">
        <f t="shared" si="23"/>
        <v>#DIV/0!</v>
      </c>
      <c r="AD53" s="97" t="e">
        <f t="shared" si="23"/>
        <v>#DIV/0!</v>
      </c>
      <c r="AE53" s="97" t="e">
        <f t="shared" si="23"/>
        <v>#DIV/0!</v>
      </c>
      <c r="AF53" s="97" t="e">
        <f t="shared" si="23"/>
        <v>#DIV/0!</v>
      </c>
      <c r="AG53" s="97" t="e">
        <f t="shared" si="23"/>
        <v>#DIV/0!</v>
      </c>
      <c r="AH53" s="97" t="e">
        <f t="shared" si="23"/>
        <v>#DIV/0!</v>
      </c>
      <c r="AI53" s="97" t="e">
        <f t="shared" si="23"/>
        <v>#DIV/0!</v>
      </c>
      <c r="AJ53" s="542"/>
    </row>
    <row r="54" spans="1:36" ht="20.399999999999999">
      <c r="A54" s="528" t="s">
        <v>13</v>
      </c>
      <c r="B54" s="548" t="s">
        <v>61</v>
      </c>
      <c r="C54" s="86" t="s">
        <v>42</v>
      </c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93">
        <f>SUM(D54:AH54)</f>
        <v>0</v>
      </c>
      <c r="AJ54" s="541" t="e">
        <f>AI57</f>
        <v>#DIV/0!</v>
      </c>
    </row>
    <row r="55" spans="1:36" ht="20.399999999999999">
      <c r="A55" s="529"/>
      <c r="B55" s="546"/>
      <c r="C55" s="91" t="s">
        <v>89</v>
      </c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161">
        <f t="shared" ref="AI55:AI56" si="24">SUM(D55:AH55)</f>
        <v>0</v>
      </c>
      <c r="AJ55" s="541"/>
    </row>
    <row r="56" spans="1:36" ht="20.399999999999999">
      <c r="A56" s="529"/>
      <c r="B56" s="546"/>
      <c r="C56" s="94" t="s">
        <v>90</v>
      </c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87">
        <f t="shared" si="24"/>
        <v>0</v>
      </c>
      <c r="AJ56" s="541"/>
    </row>
    <row r="57" spans="1:36" ht="21" thickBot="1">
      <c r="A57" s="530"/>
      <c r="B57" s="547"/>
      <c r="C57" s="96" t="s">
        <v>91</v>
      </c>
      <c r="D57" s="97" t="e">
        <f>(D55+D56)/D54</f>
        <v>#DIV/0!</v>
      </c>
      <c r="E57" s="97" t="e">
        <f>(E55+E56)/E54</f>
        <v>#DIV/0!</v>
      </c>
      <c r="F57" s="97" t="e">
        <f t="shared" ref="F57:AI57" si="25">(F55+F56)/F54</f>
        <v>#DIV/0!</v>
      </c>
      <c r="G57" s="97" t="e">
        <f t="shared" si="25"/>
        <v>#DIV/0!</v>
      </c>
      <c r="H57" s="97" t="e">
        <f t="shared" si="25"/>
        <v>#DIV/0!</v>
      </c>
      <c r="I57" s="97" t="e">
        <f t="shared" si="25"/>
        <v>#DIV/0!</v>
      </c>
      <c r="J57" s="97" t="e">
        <f t="shared" si="25"/>
        <v>#DIV/0!</v>
      </c>
      <c r="K57" s="97" t="e">
        <f t="shared" si="25"/>
        <v>#DIV/0!</v>
      </c>
      <c r="L57" s="97" t="e">
        <f t="shared" si="25"/>
        <v>#DIV/0!</v>
      </c>
      <c r="M57" s="97" t="e">
        <f t="shared" si="25"/>
        <v>#DIV/0!</v>
      </c>
      <c r="N57" s="97" t="e">
        <f t="shared" si="25"/>
        <v>#DIV/0!</v>
      </c>
      <c r="O57" s="97" t="e">
        <f t="shared" si="25"/>
        <v>#DIV/0!</v>
      </c>
      <c r="P57" s="97" t="e">
        <f t="shared" si="25"/>
        <v>#DIV/0!</v>
      </c>
      <c r="Q57" s="97" t="e">
        <f t="shared" si="25"/>
        <v>#DIV/0!</v>
      </c>
      <c r="R57" s="97" t="e">
        <f t="shared" si="25"/>
        <v>#DIV/0!</v>
      </c>
      <c r="S57" s="97" t="e">
        <f t="shared" si="25"/>
        <v>#DIV/0!</v>
      </c>
      <c r="T57" s="97" t="e">
        <f t="shared" si="25"/>
        <v>#DIV/0!</v>
      </c>
      <c r="U57" s="97" t="e">
        <f t="shared" si="25"/>
        <v>#DIV/0!</v>
      </c>
      <c r="V57" s="97" t="e">
        <f t="shared" si="25"/>
        <v>#DIV/0!</v>
      </c>
      <c r="W57" s="97" t="e">
        <f t="shared" si="25"/>
        <v>#DIV/0!</v>
      </c>
      <c r="X57" s="97" t="e">
        <f t="shared" si="25"/>
        <v>#DIV/0!</v>
      </c>
      <c r="Y57" s="97" t="e">
        <f t="shared" si="25"/>
        <v>#DIV/0!</v>
      </c>
      <c r="Z57" s="97" t="e">
        <f t="shared" si="25"/>
        <v>#DIV/0!</v>
      </c>
      <c r="AA57" s="97" t="e">
        <f t="shared" si="25"/>
        <v>#DIV/0!</v>
      </c>
      <c r="AB57" s="97" t="e">
        <f t="shared" si="25"/>
        <v>#DIV/0!</v>
      </c>
      <c r="AC57" s="97" t="e">
        <f t="shared" si="25"/>
        <v>#DIV/0!</v>
      </c>
      <c r="AD57" s="97" t="e">
        <f t="shared" si="25"/>
        <v>#DIV/0!</v>
      </c>
      <c r="AE57" s="97" t="e">
        <f t="shared" si="25"/>
        <v>#DIV/0!</v>
      </c>
      <c r="AF57" s="97" t="e">
        <f t="shared" si="25"/>
        <v>#DIV/0!</v>
      </c>
      <c r="AG57" s="97" t="e">
        <f t="shared" si="25"/>
        <v>#DIV/0!</v>
      </c>
      <c r="AH57" s="97" t="e">
        <f t="shared" si="25"/>
        <v>#DIV/0!</v>
      </c>
      <c r="AI57" s="97" t="e">
        <f t="shared" si="25"/>
        <v>#DIV/0!</v>
      </c>
      <c r="AJ57" s="542"/>
    </row>
    <row r="58" spans="1:36" ht="20.399999999999999">
      <c r="A58" s="528" t="s">
        <v>14</v>
      </c>
      <c r="B58" s="548" t="s">
        <v>62</v>
      </c>
      <c r="C58" s="86" t="s">
        <v>42</v>
      </c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93">
        <f>SUM(D58:AH58)</f>
        <v>0</v>
      </c>
      <c r="AJ58" s="541" t="e">
        <f>AI61</f>
        <v>#DIV/0!</v>
      </c>
    </row>
    <row r="59" spans="1:36" ht="20.399999999999999">
      <c r="A59" s="529"/>
      <c r="B59" s="546"/>
      <c r="C59" s="91" t="s">
        <v>89</v>
      </c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161">
        <f t="shared" ref="AI59:AI60" si="26">SUM(D59:AH59)</f>
        <v>0</v>
      </c>
      <c r="AJ59" s="541"/>
    </row>
    <row r="60" spans="1:36" ht="20.399999999999999">
      <c r="A60" s="529"/>
      <c r="B60" s="546"/>
      <c r="C60" s="94" t="s">
        <v>90</v>
      </c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87">
        <f t="shared" si="26"/>
        <v>0</v>
      </c>
      <c r="AJ60" s="541"/>
    </row>
    <row r="61" spans="1:36" ht="21" thickBot="1">
      <c r="A61" s="530"/>
      <c r="B61" s="547"/>
      <c r="C61" s="96" t="s">
        <v>91</v>
      </c>
      <c r="D61" s="97" t="e">
        <f>(D59+D60)/D58</f>
        <v>#DIV/0!</v>
      </c>
      <c r="E61" s="97" t="e">
        <f>(E59+E60)/E58</f>
        <v>#DIV/0!</v>
      </c>
      <c r="F61" s="97" t="e">
        <f t="shared" ref="F61:AI61" si="27">(F59+F60)/F58</f>
        <v>#DIV/0!</v>
      </c>
      <c r="G61" s="97" t="e">
        <f t="shared" si="27"/>
        <v>#DIV/0!</v>
      </c>
      <c r="H61" s="97" t="e">
        <f t="shared" si="27"/>
        <v>#DIV/0!</v>
      </c>
      <c r="I61" s="97" t="e">
        <f t="shared" si="27"/>
        <v>#DIV/0!</v>
      </c>
      <c r="J61" s="97" t="e">
        <f t="shared" si="27"/>
        <v>#DIV/0!</v>
      </c>
      <c r="K61" s="97" t="e">
        <f t="shared" si="27"/>
        <v>#DIV/0!</v>
      </c>
      <c r="L61" s="97" t="e">
        <f t="shared" si="27"/>
        <v>#DIV/0!</v>
      </c>
      <c r="M61" s="97" t="e">
        <f t="shared" si="27"/>
        <v>#DIV/0!</v>
      </c>
      <c r="N61" s="97" t="e">
        <f t="shared" si="27"/>
        <v>#DIV/0!</v>
      </c>
      <c r="O61" s="97" t="e">
        <f t="shared" si="27"/>
        <v>#DIV/0!</v>
      </c>
      <c r="P61" s="97" t="e">
        <f t="shared" si="27"/>
        <v>#DIV/0!</v>
      </c>
      <c r="Q61" s="97" t="e">
        <f t="shared" si="27"/>
        <v>#DIV/0!</v>
      </c>
      <c r="R61" s="97" t="e">
        <f t="shared" si="27"/>
        <v>#DIV/0!</v>
      </c>
      <c r="S61" s="97" t="e">
        <f t="shared" si="27"/>
        <v>#DIV/0!</v>
      </c>
      <c r="T61" s="97" t="e">
        <f t="shared" si="27"/>
        <v>#DIV/0!</v>
      </c>
      <c r="U61" s="97" t="e">
        <f t="shared" si="27"/>
        <v>#DIV/0!</v>
      </c>
      <c r="V61" s="97" t="e">
        <f t="shared" si="27"/>
        <v>#DIV/0!</v>
      </c>
      <c r="W61" s="97" t="e">
        <f t="shared" si="27"/>
        <v>#DIV/0!</v>
      </c>
      <c r="X61" s="97" t="e">
        <f t="shared" si="27"/>
        <v>#DIV/0!</v>
      </c>
      <c r="Y61" s="97" t="e">
        <f t="shared" si="27"/>
        <v>#DIV/0!</v>
      </c>
      <c r="Z61" s="97" t="e">
        <f t="shared" si="27"/>
        <v>#DIV/0!</v>
      </c>
      <c r="AA61" s="97" t="e">
        <f t="shared" si="27"/>
        <v>#DIV/0!</v>
      </c>
      <c r="AB61" s="97" t="e">
        <f t="shared" si="27"/>
        <v>#DIV/0!</v>
      </c>
      <c r="AC61" s="97" t="e">
        <f t="shared" si="27"/>
        <v>#DIV/0!</v>
      </c>
      <c r="AD61" s="97" t="e">
        <f t="shared" si="27"/>
        <v>#DIV/0!</v>
      </c>
      <c r="AE61" s="97" t="e">
        <f t="shared" si="27"/>
        <v>#DIV/0!</v>
      </c>
      <c r="AF61" s="97" t="e">
        <f t="shared" si="27"/>
        <v>#DIV/0!</v>
      </c>
      <c r="AG61" s="97" t="e">
        <f t="shared" si="27"/>
        <v>#DIV/0!</v>
      </c>
      <c r="AH61" s="97" t="e">
        <f t="shared" si="27"/>
        <v>#DIV/0!</v>
      </c>
      <c r="AI61" s="97" t="e">
        <f t="shared" si="27"/>
        <v>#DIV/0!</v>
      </c>
      <c r="AJ61" s="542"/>
    </row>
    <row r="62" spans="1:36" ht="20.399999999999999">
      <c r="A62" s="528" t="s">
        <v>15</v>
      </c>
      <c r="B62" s="548" t="s">
        <v>63</v>
      </c>
      <c r="C62" s="99" t="s">
        <v>42</v>
      </c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93">
        <f>SUM(D62:AH62)</f>
        <v>0</v>
      </c>
      <c r="AJ62" s="541" t="e">
        <f>AI65</f>
        <v>#DIV/0!</v>
      </c>
    </row>
    <row r="63" spans="1:36" ht="20.399999999999999">
      <c r="A63" s="529"/>
      <c r="B63" s="546"/>
      <c r="C63" s="100" t="s">
        <v>89</v>
      </c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161">
        <f t="shared" ref="AI63:AI64" si="28">SUM(D63:AH63)</f>
        <v>0</v>
      </c>
      <c r="AJ63" s="541"/>
    </row>
    <row r="64" spans="1:36" ht="20.399999999999999">
      <c r="A64" s="529"/>
      <c r="B64" s="546"/>
      <c r="C64" s="94" t="s">
        <v>90</v>
      </c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87">
        <f t="shared" si="28"/>
        <v>0</v>
      </c>
      <c r="AJ64" s="541"/>
    </row>
    <row r="65" spans="1:36" ht="21" thickBot="1">
      <c r="A65" s="530"/>
      <c r="B65" s="547"/>
      <c r="C65" s="154" t="s">
        <v>91</v>
      </c>
      <c r="D65" s="97" t="e">
        <f>(D63+D64)/D62</f>
        <v>#DIV/0!</v>
      </c>
      <c r="E65" s="97" t="e">
        <f>(E63+E64)/E62</f>
        <v>#DIV/0!</v>
      </c>
      <c r="F65" s="97" t="e">
        <f t="shared" ref="F65:AI65" si="29">(F63+F64)/F62</f>
        <v>#DIV/0!</v>
      </c>
      <c r="G65" s="97" t="e">
        <f t="shared" si="29"/>
        <v>#DIV/0!</v>
      </c>
      <c r="H65" s="97" t="e">
        <f t="shared" si="29"/>
        <v>#DIV/0!</v>
      </c>
      <c r="I65" s="97" t="e">
        <f t="shared" si="29"/>
        <v>#DIV/0!</v>
      </c>
      <c r="J65" s="97" t="e">
        <f t="shared" si="29"/>
        <v>#DIV/0!</v>
      </c>
      <c r="K65" s="97" t="e">
        <f t="shared" si="29"/>
        <v>#DIV/0!</v>
      </c>
      <c r="L65" s="97" t="e">
        <f t="shared" si="29"/>
        <v>#DIV/0!</v>
      </c>
      <c r="M65" s="97" t="e">
        <f t="shared" si="29"/>
        <v>#DIV/0!</v>
      </c>
      <c r="N65" s="97" t="e">
        <f t="shared" si="29"/>
        <v>#DIV/0!</v>
      </c>
      <c r="O65" s="97" t="e">
        <f t="shared" si="29"/>
        <v>#DIV/0!</v>
      </c>
      <c r="P65" s="97" t="e">
        <f t="shared" si="29"/>
        <v>#DIV/0!</v>
      </c>
      <c r="Q65" s="97" t="e">
        <f t="shared" si="29"/>
        <v>#DIV/0!</v>
      </c>
      <c r="R65" s="97" t="e">
        <f t="shared" si="29"/>
        <v>#DIV/0!</v>
      </c>
      <c r="S65" s="97" t="e">
        <f t="shared" si="29"/>
        <v>#DIV/0!</v>
      </c>
      <c r="T65" s="97" t="e">
        <f t="shared" si="29"/>
        <v>#DIV/0!</v>
      </c>
      <c r="U65" s="97" t="e">
        <f t="shared" si="29"/>
        <v>#DIV/0!</v>
      </c>
      <c r="V65" s="97" t="e">
        <f t="shared" si="29"/>
        <v>#DIV/0!</v>
      </c>
      <c r="W65" s="97" t="e">
        <f t="shared" si="29"/>
        <v>#DIV/0!</v>
      </c>
      <c r="X65" s="97" t="e">
        <f t="shared" si="29"/>
        <v>#DIV/0!</v>
      </c>
      <c r="Y65" s="97" t="e">
        <f t="shared" si="29"/>
        <v>#DIV/0!</v>
      </c>
      <c r="Z65" s="97" t="e">
        <f t="shared" si="29"/>
        <v>#DIV/0!</v>
      </c>
      <c r="AA65" s="97" t="e">
        <f t="shared" si="29"/>
        <v>#DIV/0!</v>
      </c>
      <c r="AB65" s="97" t="e">
        <f t="shared" si="29"/>
        <v>#DIV/0!</v>
      </c>
      <c r="AC65" s="97" t="e">
        <f t="shared" si="29"/>
        <v>#DIV/0!</v>
      </c>
      <c r="AD65" s="97" t="e">
        <f t="shared" si="29"/>
        <v>#DIV/0!</v>
      </c>
      <c r="AE65" s="97" t="e">
        <f t="shared" si="29"/>
        <v>#DIV/0!</v>
      </c>
      <c r="AF65" s="97" t="e">
        <f t="shared" si="29"/>
        <v>#DIV/0!</v>
      </c>
      <c r="AG65" s="97" t="e">
        <f t="shared" si="29"/>
        <v>#DIV/0!</v>
      </c>
      <c r="AH65" s="97" t="e">
        <f t="shared" si="29"/>
        <v>#DIV/0!</v>
      </c>
      <c r="AI65" s="97" t="e">
        <f t="shared" si="29"/>
        <v>#DIV/0!</v>
      </c>
      <c r="AJ65" s="542"/>
    </row>
    <row r="66" spans="1:36" ht="20.399999999999999">
      <c r="A66" s="517" t="s">
        <v>16</v>
      </c>
      <c r="B66" s="552" t="s">
        <v>36</v>
      </c>
      <c r="C66" s="143" t="s">
        <v>42</v>
      </c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5">
        <f>SUM(D66:AH66)</f>
        <v>0</v>
      </c>
      <c r="AJ66" s="539" t="e">
        <f>AI69</f>
        <v>#DIV/0!</v>
      </c>
    </row>
    <row r="67" spans="1:36" ht="20.399999999999999">
      <c r="A67" s="518"/>
      <c r="B67" s="553"/>
      <c r="C67" s="146" t="s">
        <v>89</v>
      </c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62">
        <f t="shared" ref="AI67:AI68" si="30">SUM(D67:AH67)</f>
        <v>0</v>
      </c>
      <c r="AJ67" s="539"/>
    </row>
    <row r="68" spans="1:36" ht="20.399999999999999">
      <c r="A68" s="518"/>
      <c r="B68" s="553"/>
      <c r="C68" s="148" t="s">
        <v>90</v>
      </c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4">
        <f t="shared" si="30"/>
        <v>0</v>
      </c>
      <c r="AJ68" s="539"/>
    </row>
    <row r="69" spans="1:36" ht="21" thickBot="1">
      <c r="A69" s="519"/>
      <c r="B69" s="554"/>
      <c r="C69" s="149" t="s">
        <v>91</v>
      </c>
      <c r="D69" s="150" t="e">
        <f>(D67+D68)/D66</f>
        <v>#DIV/0!</v>
      </c>
      <c r="E69" s="150" t="e">
        <f>(E67+E68)/E66</f>
        <v>#DIV/0!</v>
      </c>
      <c r="F69" s="150" t="e">
        <f t="shared" ref="F69:AI69" si="31">(F67+F68)/F66</f>
        <v>#DIV/0!</v>
      </c>
      <c r="G69" s="150" t="e">
        <f t="shared" si="31"/>
        <v>#DIV/0!</v>
      </c>
      <c r="H69" s="150" t="e">
        <f t="shared" si="31"/>
        <v>#DIV/0!</v>
      </c>
      <c r="I69" s="150" t="e">
        <f t="shared" si="31"/>
        <v>#DIV/0!</v>
      </c>
      <c r="J69" s="150" t="e">
        <f t="shared" si="31"/>
        <v>#DIV/0!</v>
      </c>
      <c r="K69" s="150" t="e">
        <f t="shared" si="31"/>
        <v>#DIV/0!</v>
      </c>
      <c r="L69" s="150" t="e">
        <f t="shared" si="31"/>
        <v>#DIV/0!</v>
      </c>
      <c r="M69" s="150" t="e">
        <f t="shared" si="31"/>
        <v>#DIV/0!</v>
      </c>
      <c r="N69" s="150" t="e">
        <f t="shared" si="31"/>
        <v>#DIV/0!</v>
      </c>
      <c r="O69" s="150" t="e">
        <f t="shared" si="31"/>
        <v>#DIV/0!</v>
      </c>
      <c r="P69" s="150" t="e">
        <f t="shared" si="31"/>
        <v>#DIV/0!</v>
      </c>
      <c r="Q69" s="150" t="e">
        <f t="shared" si="31"/>
        <v>#DIV/0!</v>
      </c>
      <c r="R69" s="150" t="e">
        <f t="shared" si="31"/>
        <v>#DIV/0!</v>
      </c>
      <c r="S69" s="150" t="e">
        <f t="shared" si="31"/>
        <v>#DIV/0!</v>
      </c>
      <c r="T69" s="150" t="e">
        <f t="shared" si="31"/>
        <v>#DIV/0!</v>
      </c>
      <c r="U69" s="150" t="e">
        <f t="shared" si="31"/>
        <v>#DIV/0!</v>
      </c>
      <c r="V69" s="150" t="e">
        <f t="shared" si="31"/>
        <v>#DIV/0!</v>
      </c>
      <c r="W69" s="150" t="e">
        <f t="shared" si="31"/>
        <v>#DIV/0!</v>
      </c>
      <c r="X69" s="150" t="e">
        <f t="shared" si="31"/>
        <v>#DIV/0!</v>
      </c>
      <c r="Y69" s="150" t="e">
        <f t="shared" si="31"/>
        <v>#DIV/0!</v>
      </c>
      <c r="Z69" s="150" t="e">
        <f t="shared" si="31"/>
        <v>#DIV/0!</v>
      </c>
      <c r="AA69" s="150" t="e">
        <f t="shared" si="31"/>
        <v>#DIV/0!</v>
      </c>
      <c r="AB69" s="150" t="e">
        <f t="shared" si="31"/>
        <v>#DIV/0!</v>
      </c>
      <c r="AC69" s="150" t="e">
        <f t="shared" si="31"/>
        <v>#DIV/0!</v>
      </c>
      <c r="AD69" s="150" t="e">
        <f t="shared" si="31"/>
        <v>#DIV/0!</v>
      </c>
      <c r="AE69" s="150" t="e">
        <f t="shared" si="31"/>
        <v>#DIV/0!</v>
      </c>
      <c r="AF69" s="150" t="e">
        <f t="shared" si="31"/>
        <v>#DIV/0!</v>
      </c>
      <c r="AG69" s="150" t="e">
        <f t="shared" si="31"/>
        <v>#DIV/0!</v>
      </c>
      <c r="AH69" s="150" t="e">
        <f t="shared" si="31"/>
        <v>#DIV/0!</v>
      </c>
      <c r="AI69" s="150" t="e">
        <f t="shared" si="31"/>
        <v>#DIV/0!</v>
      </c>
      <c r="AJ69" s="540"/>
    </row>
    <row r="70" spans="1:36" ht="20.399999999999999">
      <c r="A70" s="528" t="s">
        <v>17</v>
      </c>
      <c r="B70" s="549" t="s">
        <v>37</v>
      </c>
      <c r="C70" s="157" t="s">
        <v>42</v>
      </c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93">
        <f>SUM(D70:AH70)</f>
        <v>0</v>
      </c>
      <c r="AJ70" s="541" t="e">
        <f>AI73</f>
        <v>#DIV/0!</v>
      </c>
    </row>
    <row r="71" spans="1:36" ht="20.399999999999999">
      <c r="A71" s="529"/>
      <c r="B71" s="550"/>
      <c r="C71" s="159" t="s">
        <v>89</v>
      </c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161">
        <f t="shared" ref="AI71:AI72" si="32">SUM(D71:AH71)</f>
        <v>0</v>
      </c>
      <c r="AJ71" s="541"/>
    </row>
    <row r="72" spans="1:36" ht="20.399999999999999">
      <c r="A72" s="529"/>
      <c r="B72" s="550"/>
      <c r="C72" s="160" t="s">
        <v>90</v>
      </c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87">
        <f t="shared" si="32"/>
        <v>0</v>
      </c>
      <c r="AJ72" s="541"/>
    </row>
    <row r="73" spans="1:36" ht="21" thickBot="1">
      <c r="A73" s="530"/>
      <c r="B73" s="551"/>
      <c r="C73" s="154" t="s">
        <v>91</v>
      </c>
      <c r="D73" s="97" t="e">
        <f>(D71+D72)/D70</f>
        <v>#DIV/0!</v>
      </c>
      <c r="E73" s="97" t="e">
        <f>(E71+E72)/E70</f>
        <v>#DIV/0!</v>
      </c>
      <c r="F73" s="97" t="e">
        <f t="shared" ref="F73:AI73" si="33">(F71+F72)/F70</f>
        <v>#DIV/0!</v>
      </c>
      <c r="G73" s="97" t="e">
        <f t="shared" si="33"/>
        <v>#DIV/0!</v>
      </c>
      <c r="H73" s="97" t="e">
        <f t="shared" si="33"/>
        <v>#DIV/0!</v>
      </c>
      <c r="I73" s="97" t="e">
        <f t="shared" si="33"/>
        <v>#DIV/0!</v>
      </c>
      <c r="J73" s="97" t="e">
        <f t="shared" si="33"/>
        <v>#DIV/0!</v>
      </c>
      <c r="K73" s="97" t="e">
        <f t="shared" si="33"/>
        <v>#DIV/0!</v>
      </c>
      <c r="L73" s="97" t="e">
        <f t="shared" si="33"/>
        <v>#DIV/0!</v>
      </c>
      <c r="M73" s="97" t="e">
        <f t="shared" si="33"/>
        <v>#DIV/0!</v>
      </c>
      <c r="N73" s="97" t="e">
        <f t="shared" si="33"/>
        <v>#DIV/0!</v>
      </c>
      <c r="O73" s="97" t="e">
        <f t="shared" si="33"/>
        <v>#DIV/0!</v>
      </c>
      <c r="P73" s="97" t="e">
        <f t="shared" si="33"/>
        <v>#DIV/0!</v>
      </c>
      <c r="Q73" s="97" t="e">
        <f t="shared" si="33"/>
        <v>#DIV/0!</v>
      </c>
      <c r="R73" s="97" t="e">
        <f t="shared" si="33"/>
        <v>#DIV/0!</v>
      </c>
      <c r="S73" s="97" t="e">
        <f t="shared" si="33"/>
        <v>#DIV/0!</v>
      </c>
      <c r="T73" s="97" t="e">
        <f t="shared" si="33"/>
        <v>#DIV/0!</v>
      </c>
      <c r="U73" s="97" t="e">
        <f t="shared" si="33"/>
        <v>#DIV/0!</v>
      </c>
      <c r="V73" s="97" t="e">
        <f t="shared" si="33"/>
        <v>#DIV/0!</v>
      </c>
      <c r="W73" s="97" t="e">
        <f t="shared" si="33"/>
        <v>#DIV/0!</v>
      </c>
      <c r="X73" s="97" t="e">
        <f t="shared" si="33"/>
        <v>#DIV/0!</v>
      </c>
      <c r="Y73" s="97" t="e">
        <f t="shared" si="33"/>
        <v>#DIV/0!</v>
      </c>
      <c r="Z73" s="97" t="e">
        <f t="shared" si="33"/>
        <v>#DIV/0!</v>
      </c>
      <c r="AA73" s="97" t="e">
        <f t="shared" si="33"/>
        <v>#DIV/0!</v>
      </c>
      <c r="AB73" s="97" t="e">
        <f t="shared" si="33"/>
        <v>#DIV/0!</v>
      </c>
      <c r="AC73" s="97" t="e">
        <f t="shared" si="33"/>
        <v>#DIV/0!</v>
      </c>
      <c r="AD73" s="97" t="e">
        <f t="shared" si="33"/>
        <v>#DIV/0!</v>
      </c>
      <c r="AE73" s="97" t="e">
        <f t="shared" si="33"/>
        <v>#DIV/0!</v>
      </c>
      <c r="AF73" s="97" t="e">
        <f t="shared" si="33"/>
        <v>#DIV/0!</v>
      </c>
      <c r="AG73" s="97" t="e">
        <f t="shared" si="33"/>
        <v>#DIV/0!</v>
      </c>
      <c r="AH73" s="97" t="e">
        <f t="shared" si="33"/>
        <v>#DIV/0!</v>
      </c>
      <c r="AI73" s="97" t="e">
        <f t="shared" si="33"/>
        <v>#DIV/0!</v>
      </c>
      <c r="AJ73" s="542"/>
    </row>
    <row r="74" spans="1:36" ht="20.399999999999999">
      <c r="A74" s="528" t="s">
        <v>18</v>
      </c>
      <c r="B74" s="548" t="s">
        <v>48</v>
      </c>
      <c r="C74" s="101" t="s">
        <v>42</v>
      </c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93">
        <f>SUM(D74:AH74)</f>
        <v>0</v>
      </c>
      <c r="AJ74" s="541" t="e">
        <f>AI77</f>
        <v>#DIV/0!</v>
      </c>
    </row>
    <row r="75" spans="1:36" ht="20.399999999999999">
      <c r="A75" s="529"/>
      <c r="B75" s="546"/>
      <c r="C75" s="91" t="s">
        <v>89</v>
      </c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161">
        <f t="shared" ref="AI75:AI76" si="34">SUM(D75:AH75)</f>
        <v>0</v>
      </c>
      <c r="AJ75" s="541"/>
    </row>
    <row r="76" spans="1:36" ht="20.399999999999999">
      <c r="A76" s="529"/>
      <c r="B76" s="546"/>
      <c r="C76" s="94" t="s">
        <v>90</v>
      </c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87">
        <f t="shared" si="34"/>
        <v>0</v>
      </c>
      <c r="AJ76" s="541"/>
    </row>
    <row r="77" spans="1:36" ht="21" thickBot="1">
      <c r="A77" s="530"/>
      <c r="B77" s="547"/>
      <c r="C77" s="96" t="s">
        <v>91</v>
      </c>
      <c r="D77" s="97" t="e">
        <f>(D75+D76)/D74</f>
        <v>#DIV/0!</v>
      </c>
      <c r="E77" s="97" t="e">
        <f>(E75+E76)/E74</f>
        <v>#DIV/0!</v>
      </c>
      <c r="F77" s="97" t="e">
        <f t="shared" ref="F77:AI77" si="35">(F75+F76)/F74</f>
        <v>#DIV/0!</v>
      </c>
      <c r="G77" s="97" t="e">
        <f t="shared" si="35"/>
        <v>#DIV/0!</v>
      </c>
      <c r="H77" s="97" t="e">
        <f t="shared" si="35"/>
        <v>#DIV/0!</v>
      </c>
      <c r="I77" s="97" t="e">
        <f t="shared" si="35"/>
        <v>#DIV/0!</v>
      </c>
      <c r="J77" s="97" t="e">
        <f t="shared" si="35"/>
        <v>#DIV/0!</v>
      </c>
      <c r="K77" s="97" t="e">
        <f t="shared" si="35"/>
        <v>#DIV/0!</v>
      </c>
      <c r="L77" s="97" t="e">
        <f t="shared" si="35"/>
        <v>#DIV/0!</v>
      </c>
      <c r="M77" s="97" t="e">
        <f t="shared" si="35"/>
        <v>#DIV/0!</v>
      </c>
      <c r="N77" s="97" t="e">
        <f t="shared" si="35"/>
        <v>#DIV/0!</v>
      </c>
      <c r="O77" s="97" t="e">
        <f t="shared" si="35"/>
        <v>#DIV/0!</v>
      </c>
      <c r="P77" s="97" t="e">
        <f t="shared" si="35"/>
        <v>#DIV/0!</v>
      </c>
      <c r="Q77" s="97" t="e">
        <f t="shared" si="35"/>
        <v>#DIV/0!</v>
      </c>
      <c r="R77" s="97" t="e">
        <f t="shared" si="35"/>
        <v>#DIV/0!</v>
      </c>
      <c r="S77" s="97" t="e">
        <f t="shared" si="35"/>
        <v>#DIV/0!</v>
      </c>
      <c r="T77" s="97" t="e">
        <f t="shared" si="35"/>
        <v>#DIV/0!</v>
      </c>
      <c r="U77" s="97" t="e">
        <f t="shared" si="35"/>
        <v>#DIV/0!</v>
      </c>
      <c r="V77" s="97" t="e">
        <f t="shared" si="35"/>
        <v>#DIV/0!</v>
      </c>
      <c r="W77" s="97" t="e">
        <f t="shared" si="35"/>
        <v>#DIV/0!</v>
      </c>
      <c r="X77" s="97" t="e">
        <f t="shared" si="35"/>
        <v>#DIV/0!</v>
      </c>
      <c r="Y77" s="97" t="e">
        <f t="shared" si="35"/>
        <v>#DIV/0!</v>
      </c>
      <c r="Z77" s="97" t="e">
        <f t="shared" si="35"/>
        <v>#DIV/0!</v>
      </c>
      <c r="AA77" s="97" t="e">
        <f t="shared" si="35"/>
        <v>#DIV/0!</v>
      </c>
      <c r="AB77" s="97" t="e">
        <f t="shared" si="35"/>
        <v>#DIV/0!</v>
      </c>
      <c r="AC77" s="97" t="e">
        <f t="shared" si="35"/>
        <v>#DIV/0!</v>
      </c>
      <c r="AD77" s="97" t="e">
        <f t="shared" si="35"/>
        <v>#DIV/0!</v>
      </c>
      <c r="AE77" s="97" t="e">
        <f t="shared" si="35"/>
        <v>#DIV/0!</v>
      </c>
      <c r="AF77" s="97" t="e">
        <f t="shared" si="35"/>
        <v>#DIV/0!</v>
      </c>
      <c r="AG77" s="97" t="e">
        <f t="shared" si="35"/>
        <v>#DIV/0!</v>
      </c>
      <c r="AH77" s="97" t="e">
        <f t="shared" si="35"/>
        <v>#DIV/0!</v>
      </c>
      <c r="AI77" s="97" t="e">
        <f t="shared" si="35"/>
        <v>#DIV/0!</v>
      </c>
      <c r="AJ77" s="542"/>
    </row>
    <row r="78" spans="1:36" ht="20.399999999999999">
      <c r="A78" s="528" t="s">
        <v>19</v>
      </c>
      <c r="B78" s="548" t="s">
        <v>64</v>
      </c>
      <c r="C78" s="101" t="s">
        <v>42</v>
      </c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93">
        <f>SUM(D78:AH78)</f>
        <v>0</v>
      </c>
      <c r="AJ78" s="541" t="e">
        <f>AI81</f>
        <v>#DIV/0!</v>
      </c>
    </row>
    <row r="79" spans="1:36" ht="20.399999999999999">
      <c r="A79" s="529"/>
      <c r="B79" s="546"/>
      <c r="C79" s="91" t="s">
        <v>89</v>
      </c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161">
        <f t="shared" ref="AI79:AI80" si="36">SUM(D79:AH79)</f>
        <v>0</v>
      </c>
      <c r="AJ79" s="541"/>
    </row>
    <row r="80" spans="1:36" ht="20.399999999999999">
      <c r="A80" s="529"/>
      <c r="B80" s="546"/>
      <c r="C80" s="94" t="s">
        <v>90</v>
      </c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87">
        <f t="shared" si="36"/>
        <v>0</v>
      </c>
      <c r="AJ80" s="541"/>
    </row>
    <row r="81" spans="1:36" ht="21" thickBot="1">
      <c r="A81" s="530"/>
      <c r="B81" s="547"/>
      <c r="C81" s="96" t="s">
        <v>91</v>
      </c>
      <c r="D81" s="97" t="e">
        <f>(D79+D80)/D78</f>
        <v>#DIV/0!</v>
      </c>
      <c r="E81" s="97" t="e">
        <f>(E79+E80)/E78</f>
        <v>#DIV/0!</v>
      </c>
      <c r="F81" s="97" t="e">
        <f t="shared" ref="F81:AI81" si="37">(F79+F80)/F78</f>
        <v>#DIV/0!</v>
      </c>
      <c r="G81" s="97" t="e">
        <f t="shared" si="37"/>
        <v>#DIV/0!</v>
      </c>
      <c r="H81" s="97" t="e">
        <f t="shared" si="37"/>
        <v>#DIV/0!</v>
      </c>
      <c r="I81" s="97" t="e">
        <f t="shared" si="37"/>
        <v>#DIV/0!</v>
      </c>
      <c r="J81" s="97" t="e">
        <f t="shared" si="37"/>
        <v>#DIV/0!</v>
      </c>
      <c r="K81" s="97" t="e">
        <f t="shared" si="37"/>
        <v>#DIV/0!</v>
      </c>
      <c r="L81" s="97" t="e">
        <f t="shared" si="37"/>
        <v>#DIV/0!</v>
      </c>
      <c r="M81" s="97" t="e">
        <f t="shared" si="37"/>
        <v>#DIV/0!</v>
      </c>
      <c r="N81" s="97" t="e">
        <f t="shared" si="37"/>
        <v>#DIV/0!</v>
      </c>
      <c r="O81" s="97" t="e">
        <f t="shared" si="37"/>
        <v>#DIV/0!</v>
      </c>
      <c r="P81" s="97" t="e">
        <f t="shared" si="37"/>
        <v>#DIV/0!</v>
      </c>
      <c r="Q81" s="97" t="e">
        <f t="shared" si="37"/>
        <v>#DIV/0!</v>
      </c>
      <c r="R81" s="97" t="e">
        <f t="shared" si="37"/>
        <v>#DIV/0!</v>
      </c>
      <c r="S81" s="97" t="e">
        <f t="shared" si="37"/>
        <v>#DIV/0!</v>
      </c>
      <c r="T81" s="97" t="e">
        <f t="shared" si="37"/>
        <v>#DIV/0!</v>
      </c>
      <c r="U81" s="97" t="e">
        <f t="shared" si="37"/>
        <v>#DIV/0!</v>
      </c>
      <c r="V81" s="97" t="e">
        <f t="shared" si="37"/>
        <v>#DIV/0!</v>
      </c>
      <c r="W81" s="97" t="e">
        <f t="shared" si="37"/>
        <v>#DIV/0!</v>
      </c>
      <c r="X81" s="97" t="e">
        <f t="shared" si="37"/>
        <v>#DIV/0!</v>
      </c>
      <c r="Y81" s="97" t="e">
        <f t="shared" si="37"/>
        <v>#DIV/0!</v>
      </c>
      <c r="Z81" s="97" t="e">
        <f t="shared" si="37"/>
        <v>#DIV/0!</v>
      </c>
      <c r="AA81" s="97" t="e">
        <f t="shared" si="37"/>
        <v>#DIV/0!</v>
      </c>
      <c r="AB81" s="97" t="e">
        <f t="shared" si="37"/>
        <v>#DIV/0!</v>
      </c>
      <c r="AC81" s="97" t="e">
        <f t="shared" si="37"/>
        <v>#DIV/0!</v>
      </c>
      <c r="AD81" s="97" t="e">
        <f t="shared" si="37"/>
        <v>#DIV/0!</v>
      </c>
      <c r="AE81" s="97" t="e">
        <f t="shared" si="37"/>
        <v>#DIV/0!</v>
      </c>
      <c r="AF81" s="97" t="e">
        <f t="shared" si="37"/>
        <v>#DIV/0!</v>
      </c>
      <c r="AG81" s="97" t="e">
        <f t="shared" si="37"/>
        <v>#DIV/0!</v>
      </c>
      <c r="AH81" s="97" t="e">
        <f t="shared" si="37"/>
        <v>#DIV/0!</v>
      </c>
      <c r="AI81" s="97" t="e">
        <f t="shared" si="37"/>
        <v>#DIV/0!</v>
      </c>
      <c r="AJ81" s="542"/>
    </row>
    <row r="82" spans="1:36" ht="20.399999999999999">
      <c r="A82" s="528" t="s">
        <v>20</v>
      </c>
      <c r="B82" s="548" t="s">
        <v>65</v>
      </c>
      <c r="C82" s="101" t="s">
        <v>42</v>
      </c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93">
        <f>SUM(D82:AH82)</f>
        <v>0</v>
      </c>
      <c r="AJ82" s="541" t="e">
        <f>AI85</f>
        <v>#DIV/0!</v>
      </c>
    </row>
    <row r="83" spans="1:36" ht="20.399999999999999">
      <c r="A83" s="529"/>
      <c r="B83" s="546"/>
      <c r="C83" s="91" t="s">
        <v>89</v>
      </c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161">
        <f t="shared" ref="AI83:AI84" si="38">SUM(D83:AH83)</f>
        <v>0</v>
      </c>
      <c r="AJ83" s="541"/>
    </row>
    <row r="84" spans="1:36" ht="20.399999999999999">
      <c r="A84" s="529"/>
      <c r="B84" s="546"/>
      <c r="C84" s="94" t="s">
        <v>90</v>
      </c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87">
        <f t="shared" si="38"/>
        <v>0</v>
      </c>
      <c r="AJ84" s="541"/>
    </row>
    <row r="85" spans="1:36" ht="21" thickBot="1">
      <c r="A85" s="530"/>
      <c r="B85" s="547"/>
      <c r="C85" s="96" t="s">
        <v>91</v>
      </c>
      <c r="D85" s="97" t="e">
        <f>(D83+D84)/D82</f>
        <v>#DIV/0!</v>
      </c>
      <c r="E85" s="97" t="e">
        <f>(E83+E84)/E82</f>
        <v>#DIV/0!</v>
      </c>
      <c r="F85" s="97" t="e">
        <f t="shared" ref="F85:AI85" si="39">(F83+F84)/F82</f>
        <v>#DIV/0!</v>
      </c>
      <c r="G85" s="97" t="e">
        <f t="shared" si="39"/>
        <v>#DIV/0!</v>
      </c>
      <c r="H85" s="97" t="e">
        <f t="shared" si="39"/>
        <v>#DIV/0!</v>
      </c>
      <c r="I85" s="97" t="e">
        <f t="shared" si="39"/>
        <v>#DIV/0!</v>
      </c>
      <c r="J85" s="97" t="e">
        <f t="shared" si="39"/>
        <v>#DIV/0!</v>
      </c>
      <c r="K85" s="97" t="e">
        <f t="shared" si="39"/>
        <v>#DIV/0!</v>
      </c>
      <c r="L85" s="97" t="e">
        <f t="shared" si="39"/>
        <v>#DIV/0!</v>
      </c>
      <c r="M85" s="97" t="e">
        <f t="shared" si="39"/>
        <v>#DIV/0!</v>
      </c>
      <c r="N85" s="97" t="e">
        <f t="shared" si="39"/>
        <v>#DIV/0!</v>
      </c>
      <c r="O85" s="97" t="e">
        <f t="shared" si="39"/>
        <v>#DIV/0!</v>
      </c>
      <c r="P85" s="97" t="e">
        <f t="shared" si="39"/>
        <v>#DIV/0!</v>
      </c>
      <c r="Q85" s="97" t="e">
        <f t="shared" si="39"/>
        <v>#DIV/0!</v>
      </c>
      <c r="R85" s="97" t="e">
        <f t="shared" si="39"/>
        <v>#DIV/0!</v>
      </c>
      <c r="S85" s="97" t="e">
        <f t="shared" si="39"/>
        <v>#DIV/0!</v>
      </c>
      <c r="T85" s="97" t="e">
        <f t="shared" si="39"/>
        <v>#DIV/0!</v>
      </c>
      <c r="U85" s="97" t="e">
        <f t="shared" si="39"/>
        <v>#DIV/0!</v>
      </c>
      <c r="V85" s="97" t="e">
        <f t="shared" si="39"/>
        <v>#DIV/0!</v>
      </c>
      <c r="W85" s="97" t="e">
        <f t="shared" si="39"/>
        <v>#DIV/0!</v>
      </c>
      <c r="X85" s="97" t="e">
        <f t="shared" si="39"/>
        <v>#DIV/0!</v>
      </c>
      <c r="Y85" s="97" t="e">
        <f t="shared" si="39"/>
        <v>#DIV/0!</v>
      </c>
      <c r="Z85" s="97" t="e">
        <f t="shared" si="39"/>
        <v>#DIV/0!</v>
      </c>
      <c r="AA85" s="97" t="e">
        <f t="shared" si="39"/>
        <v>#DIV/0!</v>
      </c>
      <c r="AB85" s="97" t="e">
        <f t="shared" si="39"/>
        <v>#DIV/0!</v>
      </c>
      <c r="AC85" s="97" t="e">
        <f t="shared" si="39"/>
        <v>#DIV/0!</v>
      </c>
      <c r="AD85" s="97" t="e">
        <f t="shared" si="39"/>
        <v>#DIV/0!</v>
      </c>
      <c r="AE85" s="97" t="e">
        <f t="shared" si="39"/>
        <v>#DIV/0!</v>
      </c>
      <c r="AF85" s="97" t="e">
        <f t="shared" si="39"/>
        <v>#DIV/0!</v>
      </c>
      <c r="AG85" s="97" t="e">
        <f t="shared" si="39"/>
        <v>#DIV/0!</v>
      </c>
      <c r="AH85" s="97" t="e">
        <f t="shared" si="39"/>
        <v>#DIV/0!</v>
      </c>
      <c r="AI85" s="97" t="e">
        <f t="shared" si="39"/>
        <v>#DIV/0!</v>
      </c>
      <c r="AJ85" s="542"/>
    </row>
    <row r="86" spans="1:36" ht="20.399999999999999">
      <c r="A86" s="528" t="s">
        <v>21</v>
      </c>
      <c r="B86" s="548" t="s">
        <v>66</v>
      </c>
      <c r="C86" s="101" t="s">
        <v>42</v>
      </c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93">
        <f>SUM(D86:AH86)</f>
        <v>0</v>
      </c>
      <c r="AJ86" s="541" t="e">
        <f>AI89</f>
        <v>#DIV/0!</v>
      </c>
    </row>
    <row r="87" spans="1:36" ht="20.399999999999999">
      <c r="A87" s="529"/>
      <c r="B87" s="546"/>
      <c r="C87" s="91" t="s">
        <v>89</v>
      </c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161">
        <f t="shared" ref="AI87:AI88" si="40">SUM(D87:AH87)</f>
        <v>0</v>
      </c>
      <c r="AJ87" s="541"/>
    </row>
    <row r="88" spans="1:36" ht="20.399999999999999">
      <c r="A88" s="529"/>
      <c r="B88" s="546"/>
      <c r="C88" s="94" t="s">
        <v>90</v>
      </c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87">
        <f t="shared" si="40"/>
        <v>0</v>
      </c>
      <c r="AJ88" s="541"/>
    </row>
    <row r="89" spans="1:36" ht="21" thickBot="1">
      <c r="A89" s="530"/>
      <c r="B89" s="547"/>
      <c r="C89" s="96" t="s">
        <v>91</v>
      </c>
      <c r="D89" s="97" t="e">
        <f>(D87+D88)/D86</f>
        <v>#DIV/0!</v>
      </c>
      <c r="E89" s="97" t="e">
        <f>(E87+E88)/E86</f>
        <v>#DIV/0!</v>
      </c>
      <c r="F89" s="97" t="e">
        <f t="shared" ref="F89:AI89" si="41">(F87+F88)/F86</f>
        <v>#DIV/0!</v>
      </c>
      <c r="G89" s="97" t="e">
        <f t="shared" si="41"/>
        <v>#DIV/0!</v>
      </c>
      <c r="H89" s="97" t="e">
        <f t="shared" si="41"/>
        <v>#DIV/0!</v>
      </c>
      <c r="I89" s="97" t="e">
        <f t="shared" si="41"/>
        <v>#DIV/0!</v>
      </c>
      <c r="J89" s="97" t="e">
        <f t="shared" si="41"/>
        <v>#DIV/0!</v>
      </c>
      <c r="K89" s="97" t="e">
        <f t="shared" si="41"/>
        <v>#DIV/0!</v>
      </c>
      <c r="L89" s="97" t="e">
        <f t="shared" si="41"/>
        <v>#DIV/0!</v>
      </c>
      <c r="M89" s="97" t="e">
        <f t="shared" si="41"/>
        <v>#DIV/0!</v>
      </c>
      <c r="N89" s="97" t="e">
        <f t="shared" si="41"/>
        <v>#DIV/0!</v>
      </c>
      <c r="O89" s="97" t="e">
        <f t="shared" si="41"/>
        <v>#DIV/0!</v>
      </c>
      <c r="P89" s="97" t="e">
        <f t="shared" si="41"/>
        <v>#DIV/0!</v>
      </c>
      <c r="Q89" s="97" t="e">
        <f t="shared" si="41"/>
        <v>#DIV/0!</v>
      </c>
      <c r="R89" s="97" t="e">
        <f t="shared" si="41"/>
        <v>#DIV/0!</v>
      </c>
      <c r="S89" s="97" t="e">
        <f t="shared" si="41"/>
        <v>#DIV/0!</v>
      </c>
      <c r="T89" s="97" t="e">
        <f t="shared" si="41"/>
        <v>#DIV/0!</v>
      </c>
      <c r="U89" s="97" t="e">
        <f t="shared" si="41"/>
        <v>#DIV/0!</v>
      </c>
      <c r="V89" s="97" t="e">
        <f t="shared" si="41"/>
        <v>#DIV/0!</v>
      </c>
      <c r="W89" s="97" t="e">
        <f t="shared" si="41"/>
        <v>#DIV/0!</v>
      </c>
      <c r="X89" s="97" t="e">
        <f t="shared" si="41"/>
        <v>#DIV/0!</v>
      </c>
      <c r="Y89" s="97" t="e">
        <f t="shared" si="41"/>
        <v>#DIV/0!</v>
      </c>
      <c r="Z89" s="97" t="e">
        <f t="shared" si="41"/>
        <v>#DIV/0!</v>
      </c>
      <c r="AA89" s="97" t="e">
        <f t="shared" si="41"/>
        <v>#DIV/0!</v>
      </c>
      <c r="AB89" s="97" t="e">
        <f t="shared" si="41"/>
        <v>#DIV/0!</v>
      </c>
      <c r="AC89" s="97" t="e">
        <f t="shared" si="41"/>
        <v>#DIV/0!</v>
      </c>
      <c r="AD89" s="97" t="e">
        <f t="shared" si="41"/>
        <v>#DIV/0!</v>
      </c>
      <c r="AE89" s="97" t="e">
        <f t="shared" si="41"/>
        <v>#DIV/0!</v>
      </c>
      <c r="AF89" s="97" t="e">
        <f t="shared" si="41"/>
        <v>#DIV/0!</v>
      </c>
      <c r="AG89" s="97" t="e">
        <f t="shared" si="41"/>
        <v>#DIV/0!</v>
      </c>
      <c r="AH89" s="97" t="e">
        <f t="shared" si="41"/>
        <v>#DIV/0!</v>
      </c>
      <c r="AI89" s="97" t="e">
        <f t="shared" si="41"/>
        <v>#DIV/0!</v>
      </c>
      <c r="AJ89" s="542"/>
    </row>
    <row r="90" spans="1:36" ht="21" thickTop="1">
      <c r="A90" s="528" t="s">
        <v>101</v>
      </c>
      <c r="B90" s="548" t="s">
        <v>67</v>
      </c>
      <c r="C90" s="101" t="s">
        <v>42</v>
      </c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89">
        <f>SUM(D90:AH90)</f>
        <v>0</v>
      </c>
      <c r="AJ90" s="541" t="e">
        <f>AI93</f>
        <v>#DIV/0!</v>
      </c>
    </row>
    <row r="91" spans="1:36" ht="20.399999999999999">
      <c r="A91" s="529"/>
      <c r="B91" s="546"/>
      <c r="C91" s="91" t="s">
        <v>89</v>
      </c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161">
        <f t="shared" ref="AI91:AI92" si="42">SUM(D91:AH91)</f>
        <v>0</v>
      </c>
      <c r="AJ91" s="541"/>
    </row>
    <row r="92" spans="1:36" ht="20.399999999999999">
      <c r="A92" s="529"/>
      <c r="B92" s="546"/>
      <c r="C92" s="94" t="s">
        <v>90</v>
      </c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87">
        <f t="shared" si="42"/>
        <v>0</v>
      </c>
      <c r="AJ92" s="541"/>
    </row>
    <row r="93" spans="1:36" ht="21" thickBot="1">
      <c r="A93" s="530"/>
      <c r="B93" s="547"/>
      <c r="C93" s="96" t="s">
        <v>91</v>
      </c>
      <c r="D93" s="97" t="e">
        <f>(D91+D92)/D90</f>
        <v>#DIV/0!</v>
      </c>
      <c r="E93" s="97" t="e">
        <f>(E91+E92)/E90</f>
        <v>#DIV/0!</v>
      </c>
      <c r="F93" s="97" t="e">
        <f t="shared" ref="F93:AI93" si="43">(F91+F92)/F90</f>
        <v>#DIV/0!</v>
      </c>
      <c r="G93" s="97" t="e">
        <f t="shared" si="43"/>
        <v>#DIV/0!</v>
      </c>
      <c r="H93" s="97" t="e">
        <f t="shared" si="43"/>
        <v>#DIV/0!</v>
      </c>
      <c r="I93" s="97" t="e">
        <f t="shared" si="43"/>
        <v>#DIV/0!</v>
      </c>
      <c r="J93" s="97" t="e">
        <f t="shared" si="43"/>
        <v>#DIV/0!</v>
      </c>
      <c r="K93" s="97" t="e">
        <f t="shared" si="43"/>
        <v>#DIV/0!</v>
      </c>
      <c r="L93" s="97" t="e">
        <f t="shared" si="43"/>
        <v>#DIV/0!</v>
      </c>
      <c r="M93" s="97" t="e">
        <f t="shared" si="43"/>
        <v>#DIV/0!</v>
      </c>
      <c r="N93" s="97" t="e">
        <f t="shared" si="43"/>
        <v>#DIV/0!</v>
      </c>
      <c r="O93" s="97" t="e">
        <f t="shared" si="43"/>
        <v>#DIV/0!</v>
      </c>
      <c r="P93" s="97" t="e">
        <f t="shared" si="43"/>
        <v>#DIV/0!</v>
      </c>
      <c r="Q93" s="97" t="e">
        <f t="shared" si="43"/>
        <v>#DIV/0!</v>
      </c>
      <c r="R93" s="97" t="e">
        <f t="shared" si="43"/>
        <v>#DIV/0!</v>
      </c>
      <c r="S93" s="97" t="e">
        <f t="shared" si="43"/>
        <v>#DIV/0!</v>
      </c>
      <c r="T93" s="97" t="e">
        <f t="shared" si="43"/>
        <v>#DIV/0!</v>
      </c>
      <c r="U93" s="97" t="e">
        <f t="shared" si="43"/>
        <v>#DIV/0!</v>
      </c>
      <c r="V93" s="97" t="e">
        <f t="shared" si="43"/>
        <v>#DIV/0!</v>
      </c>
      <c r="W93" s="97" t="e">
        <f t="shared" si="43"/>
        <v>#DIV/0!</v>
      </c>
      <c r="X93" s="97" t="e">
        <f t="shared" si="43"/>
        <v>#DIV/0!</v>
      </c>
      <c r="Y93" s="97" t="e">
        <f t="shared" si="43"/>
        <v>#DIV/0!</v>
      </c>
      <c r="Z93" s="97" t="e">
        <f t="shared" si="43"/>
        <v>#DIV/0!</v>
      </c>
      <c r="AA93" s="97" t="e">
        <f t="shared" si="43"/>
        <v>#DIV/0!</v>
      </c>
      <c r="AB93" s="97" t="e">
        <f t="shared" si="43"/>
        <v>#DIV/0!</v>
      </c>
      <c r="AC93" s="97" t="e">
        <f t="shared" si="43"/>
        <v>#DIV/0!</v>
      </c>
      <c r="AD93" s="97" t="e">
        <f t="shared" si="43"/>
        <v>#DIV/0!</v>
      </c>
      <c r="AE93" s="97" t="e">
        <f t="shared" si="43"/>
        <v>#DIV/0!</v>
      </c>
      <c r="AF93" s="97" t="e">
        <f t="shared" si="43"/>
        <v>#DIV/0!</v>
      </c>
      <c r="AG93" s="97" t="e">
        <f t="shared" si="43"/>
        <v>#DIV/0!</v>
      </c>
      <c r="AH93" s="97" t="e">
        <f t="shared" si="43"/>
        <v>#DIV/0!</v>
      </c>
      <c r="AI93" s="97" t="e">
        <f t="shared" si="43"/>
        <v>#DIV/0!</v>
      </c>
      <c r="AJ93" s="542"/>
    </row>
    <row r="94" spans="1:36" ht="20.399999999999999">
      <c r="A94" s="528" t="s">
        <v>22</v>
      </c>
      <c r="B94" s="548" t="s">
        <v>49</v>
      </c>
      <c r="C94" s="101" t="s">
        <v>42</v>
      </c>
      <c r="D94" s="142"/>
      <c r="E94" s="142"/>
      <c r="F94" s="142"/>
      <c r="G94" s="142"/>
      <c r="H94" s="142"/>
      <c r="I94" s="142"/>
      <c r="J94" s="142"/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93">
        <f>SUM(D94:AH94)</f>
        <v>0</v>
      </c>
      <c r="AJ94" s="541" t="e">
        <f>AI97</f>
        <v>#DIV/0!</v>
      </c>
    </row>
    <row r="95" spans="1:36" ht="20.399999999999999">
      <c r="A95" s="529"/>
      <c r="B95" s="546"/>
      <c r="C95" s="91" t="s">
        <v>89</v>
      </c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161">
        <f t="shared" ref="AI95:AI96" si="44">SUM(D95:AH95)</f>
        <v>0</v>
      </c>
      <c r="AJ95" s="541"/>
    </row>
    <row r="96" spans="1:36" ht="20.399999999999999">
      <c r="A96" s="529"/>
      <c r="B96" s="546"/>
      <c r="C96" s="94" t="s">
        <v>90</v>
      </c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87">
        <f t="shared" si="44"/>
        <v>0</v>
      </c>
      <c r="AJ96" s="541"/>
    </row>
    <row r="97" spans="1:36" ht="21" thickBot="1">
      <c r="A97" s="530"/>
      <c r="B97" s="547"/>
      <c r="C97" s="96" t="s">
        <v>91</v>
      </c>
      <c r="D97" s="97" t="e">
        <f>(D95+D96)/D94</f>
        <v>#DIV/0!</v>
      </c>
      <c r="E97" s="97" t="e">
        <f>(E95+E96)/E94</f>
        <v>#DIV/0!</v>
      </c>
      <c r="F97" s="97" t="e">
        <f t="shared" ref="F97:AI97" si="45">(F95+F96)/F94</f>
        <v>#DIV/0!</v>
      </c>
      <c r="G97" s="97" t="e">
        <f t="shared" si="45"/>
        <v>#DIV/0!</v>
      </c>
      <c r="H97" s="97" t="e">
        <f t="shared" si="45"/>
        <v>#DIV/0!</v>
      </c>
      <c r="I97" s="97" t="e">
        <f t="shared" si="45"/>
        <v>#DIV/0!</v>
      </c>
      <c r="J97" s="97" t="e">
        <f t="shared" si="45"/>
        <v>#DIV/0!</v>
      </c>
      <c r="K97" s="97" t="e">
        <f t="shared" si="45"/>
        <v>#DIV/0!</v>
      </c>
      <c r="L97" s="97" t="e">
        <f t="shared" si="45"/>
        <v>#DIV/0!</v>
      </c>
      <c r="M97" s="97" t="e">
        <f t="shared" si="45"/>
        <v>#DIV/0!</v>
      </c>
      <c r="N97" s="97" t="e">
        <f t="shared" si="45"/>
        <v>#DIV/0!</v>
      </c>
      <c r="O97" s="97" t="e">
        <f t="shared" si="45"/>
        <v>#DIV/0!</v>
      </c>
      <c r="P97" s="97" t="e">
        <f t="shared" si="45"/>
        <v>#DIV/0!</v>
      </c>
      <c r="Q97" s="97" t="e">
        <f t="shared" si="45"/>
        <v>#DIV/0!</v>
      </c>
      <c r="R97" s="97" t="e">
        <f t="shared" si="45"/>
        <v>#DIV/0!</v>
      </c>
      <c r="S97" s="97" t="e">
        <f t="shared" si="45"/>
        <v>#DIV/0!</v>
      </c>
      <c r="T97" s="97" t="e">
        <f t="shared" si="45"/>
        <v>#DIV/0!</v>
      </c>
      <c r="U97" s="97" t="e">
        <f t="shared" si="45"/>
        <v>#DIV/0!</v>
      </c>
      <c r="V97" s="97" t="e">
        <f t="shared" si="45"/>
        <v>#DIV/0!</v>
      </c>
      <c r="W97" s="97" t="e">
        <f t="shared" si="45"/>
        <v>#DIV/0!</v>
      </c>
      <c r="X97" s="97" t="e">
        <f t="shared" si="45"/>
        <v>#DIV/0!</v>
      </c>
      <c r="Y97" s="97" t="e">
        <f t="shared" si="45"/>
        <v>#DIV/0!</v>
      </c>
      <c r="Z97" s="97" t="e">
        <f t="shared" si="45"/>
        <v>#DIV/0!</v>
      </c>
      <c r="AA97" s="97" t="e">
        <f t="shared" si="45"/>
        <v>#DIV/0!</v>
      </c>
      <c r="AB97" s="97" t="e">
        <f t="shared" si="45"/>
        <v>#DIV/0!</v>
      </c>
      <c r="AC97" s="97" t="e">
        <f t="shared" si="45"/>
        <v>#DIV/0!</v>
      </c>
      <c r="AD97" s="97" t="e">
        <f t="shared" si="45"/>
        <v>#DIV/0!</v>
      </c>
      <c r="AE97" s="97" t="e">
        <f t="shared" si="45"/>
        <v>#DIV/0!</v>
      </c>
      <c r="AF97" s="97" t="e">
        <f t="shared" si="45"/>
        <v>#DIV/0!</v>
      </c>
      <c r="AG97" s="97" t="e">
        <f t="shared" si="45"/>
        <v>#DIV/0!</v>
      </c>
      <c r="AH97" s="97" t="e">
        <f t="shared" si="45"/>
        <v>#DIV/0!</v>
      </c>
      <c r="AI97" s="97" t="e">
        <f t="shared" si="45"/>
        <v>#DIV/0!</v>
      </c>
      <c r="AJ97" s="542"/>
    </row>
    <row r="98" spans="1:36" ht="20.399999999999999">
      <c r="A98" s="528" t="s">
        <v>23</v>
      </c>
      <c r="B98" s="561" t="s">
        <v>68</v>
      </c>
      <c r="C98" s="101" t="s">
        <v>42</v>
      </c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93">
        <f>SUM(D98:AH98)</f>
        <v>0</v>
      </c>
      <c r="AJ98" s="541" t="e">
        <f>AI101</f>
        <v>#DIV/0!</v>
      </c>
    </row>
    <row r="99" spans="1:36" ht="20.399999999999999">
      <c r="A99" s="529"/>
      <c r="B99" s="562"/>
      <c r="C99" s="91" t="s">
        <v>89</v>
      </c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161">
        <f t="shared" ref="AI99:AI100" si="46">SUM(D99:AH99)</f>
        <v>0</v>
      </c>
      <c r="AJ99" s="541"/>
    </row>
    <row r="100" spans="1:36" ht="20.399999999999999">
      <c r="A100" s="529"/>
      <c r="B100" s="562"/>
      <c r="C100" s="94" t="s">
        <v>90</v>
      </c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87">
        <f t="shared" si="46"/>
        <v>0</v>
      </c>
      <c r="AJ100" s="541"/>
    </row>
    <row r="101" spans="1:36" ht="21" thickBot="1">
      <c r="A101" s="530"/>
      <c r="B101" s="563"/>
      <c r="C101" s="96" t="s">
        <v>91</v>
      </c>
      <c r="D101" s="97" t="e">
        <f>(D99+D100)/D98</f>
        <v>#DIV/0!</v>
      </c>
      <c r="E101" s="97" t="e">
        <f>(E99+E100)/E98</f>
        <v>#DIV/0!</v>
      </c>
      <c r="F101" s="97" t="e">
        <f t="shared" ref="F101:AI101" si="47">(F99+F100)/F98</f>
        <v>#DIV/0!</v>
      </c>
      <c r="G101" s="97" t="e">
        <f t="shared" si="47"/>
        <v>#DIV/0!</v>
      </c>
      <c r="H101" s="97" t="e">
        <f t="shared" si="47"/>
        <v>#DIV/0!</v>
      </c>
      <c r="I101" s="97" t="e">
        <f t="shared" si="47"/>
        <v>#DIV/0!</v>
      </c>
      <c r="J101" s="97" t="e">
        <f t="shared" si="47"/>
        <v>#DIV/0!</v>
      </c>
      <c r="K101" s="97" t="e">
        <f t="shared" si="47"/>
        <v>#DIV/0!</v>
      </c>
      <c r="L101" s="97" t="e">
        <f t="shared" si="47"/>
        <v>#DIV/0!</v>
      </c>
      <c r="M101" s="97" t="e">
        <f t="shared" si="47"/>
        <v>#DIV/0!</v>
      </c>
      <c r="N101" s="97" t="e">
        <f t="shared" si="47"/>
        <v>#DIV/0!</v>
      </c>
      <c r="O101" s="97" t="e">
        <f t="shared" si="47"/>
        <v>#DIV/0!</v>
      </c>
      <c r="P101" s="97" t="e">
        <f t="shared" si="47"/>
        <v>#DIV/0!</v>
      </c>
      <c r="Q101" s="97" t="e">
        <f t="shared" si="47"/>
        <v>#DIV/0!</v>
      </c>
      <c r="R101" s="97" t="e">
        <f t="shared" si="47"/>
        <v>#DIV/0!</v>
      </c>
      <c r="S101" s="97" t="e">
        <f t="shared" si="47"/>
        <v>#DIV/0!</v>
      </c>
      <c r="T101" s="97" t="e">
        <f t="shared" si="47"/>
        <v>#DIV/0!</v>
      </c>
      <c r="U101" s="97" t="e">
        <f t="shared" si="47"/>
        <v>#DIV/0!</v>
      </c>
      <c r="V101" s="97" t="e">
        <f t="shared" si="47"/>
        <v>#DIV/0!</v>
      </c>
      <c r="W101" s="97" t="e">
        <f t="shared" si="47"/>
        <v>#DIV/0!</v>
      </c>
      <c r="X101" s="97" t="e">
        <f t="shared" si="47"/>
        <v>#DIV/0!</v>
      </c>
      <c r="Y101" s="97" t="e">
        <f t="shared" si="47"/>
        <v>#DIV/0!</v>
      </c>
      <c r="Z101" s="97" t="e">
        <f t="shared" si="47"/>
        <v>#DIV/0!</v>
      </c>
      <c r="AA101" s="97" t="e">
        <f t="shared" si="47"/>
        <v>#DIV/0!</v>
      </c>
      <c r="AB101" s="97" t="e">
        <f t="shared" si="47"/>
        <v>#DIV/0!</v>
      </c>
      <c r="AC101" s="97" t="e">
        <f t="shared" si="47"/>
        <v>#DIV/0!</v>
      </c>
      <c r="AD101" s="97" t="e">
        <f t="shared" si="47"/>
        <v>#DIV/0!</v>
      </c>
      <c r="AE101" s="97" t="e">
        <f t="shared" si="47"/>
        <v>#DIV/0!</v>
      </c>
      <c r="AF101" s="97" t="e">
        <f t="shared" si="47"/>
        <v>#DIV/0!</v>
      </c>
      <c r="AG101" s="97" t="e">
        <f t="shared" si="47"/>
        <v>#DIV/0!</v>
      </c>
      <c r="AH101" s="97" t="e">
        <f t="shared" si="47"/>
        <v>#DIV/0!</v>
      </c>
      <c r="AI101" s="97" t="e">
        <f t="shared" si="47"/>
        <v>#DIV/0!</v>
      </c>
      <c r="AJ101" s="542"/>
    </row>
    <row r="102" spans="1:36" ht="20.399999999999999">
      <c r="A102" s="517" t="s">
        <v>24</v>
      </c>
      <c r="B102" s="552" t="s">
        <v>69</v>
      </c>
      <c r="C102" s="143" t="s">
        <v>42</v>
      </c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5">
        <f>SUM(D102:AH102)</f>
        <v>0</v>
      </c>
      <c r="AJ102" s="539" t="e">
        <f>AI105</f>
        <v>#DIV/0!</v>
      </c>
    </row>
    <row r="103" spans="1:36" ht="20.399999999999999">
      <c r="A103" s="518"/>
      <c r="B103" s="553"/>
      <c r="C103" s="146" t="s">
        <v>89</v>
      </c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62">
        <f t="shared" ref="AI103:AI104" si="48">SUM(D103:AH103)</f>
        <v>0</v>
      </c>
      <c r="AJ103" s="539"/>
    </row>
    <row r="104" spans="1:36" ht="20.399999999999999">
      <c r="A104" s="518"/>
      <c r="B104" s="553"/>
      <c r="C104" s="148" t="s">
        <v>90</v>
      </c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4">
        <f t="shared" si="48"/>
        <v>0</v>
      </c>
      <c r="AJ104" s="539"/>
    </row>
    <row r="105" spans="1:36" ht="21" thickBot="1">
      <c r="A105" s="519"/>
      <c r="B105" s="554"/>
      <c r="C105" s="149" t="s">
        <v>91</v>
      </c>
      <c r="D105" s="150" t="e">
        <f>(D103+D104)/D102</f>
        <v>#DIV/0!</v>
      </c>
      <c r="E105" s="150" t="e">
        <f>(E103+E104)/E102</f>
        <v>#DIV/0!</v>
      </c>
      <c r="F105" s="150" t="e">
        <f t="shared" ref="F105:AI105" si="49">(F103+F104)/F102</f>
        <v>#DIV/0!</v>
      </c>
      <c r="G105" s="150" t="e">
        <f t="shared" si="49"/>
        <v>#DIV/0!</v>
      </c>
      <c r="H105" s="150" t="e">
        <f t="shared" si="49"/>
        <v>#DIV/0!</v>
      </c>
      <c r="I105" s="150" t="e">
        <f t="shared" si="49"/>
        <v>#DIV/0!</v>
      </c>
      <c r="J105" s="150" t="e">
        <f t="shared" si="49"/>
        <v>#DIV/0!</v>
      </c>
      <c r="K105" s="150" t="e">
        <f t="shared" si="49"/>
        <v>#DIV/0!</v>
      </c>
      <c r="L105" s="150" t="e">
        <f t="shared" si="49"/>
        <v>#DIV/0!</v>
      </c>
      <c r="M105" s="150" t="e">
        <f t="shared" si="49"/>
        <v>#DIV/0!</v>
      </c>
      <c r="N105" s="150" t="e">
        <f t="shared" si="49"/>
        <v>#DIV/0!</v>
      </c>
      <c r="O105" s="150" t="e">
        <f t="shared" si="49"/>
        <v>#DIV/0!</v>
      </c>
      <c r="P105" s="150" t="e">
        <f t="shared" si="49"/>
        <v>#DIV/0!</v>
      </c>
      <c r="Q105" s="150" t="e">
        <f t="shared" si="49"/>
        <v>#DIV/0!</v>
      </c>
      <c r="R105" s="150" t="e">
        <f t="shared" si="49"/>
        <v>#DIV/0!</v>
      </c>
      <c r="S105" s="150" t="e">
        <f t="shared" si="49"/>
        <v>#DIV/0!</v>
      </c>
      <c r="T105" s="150" t="e">
        <f t="shared" si="49"/>
        <v>#DIV/0!</v>
      </c>
      <c r="U105" s="150" t="e">
        <f t="shared" si="49"/>
        <v>#DIV/0!</v>
      </c>
      <c r="V105" s="150" t="e">
        <f t="shared" si="49"/>
        <v>#DIV/0!</v>
      </c>
      <c r="W105" s="150" t="e">
        <f t="shared" si="49"/>
        <v>#DIV/0!</v>
      </c>
      <c r="X105" s="150" t="e">
        <f t="shared" si="49"/>
        <v>#DIV/0!</v>
      </c>
      <c r="Y105" s="150" t="e">
        <f t="shared" si="49"/>
        <v>#DIV/0!</v>
      </c>
      <c r="Z105" s="150" t="e">
        <f t="shared" si="49"/>
        <v>#DIV/0!</v>
      </c>
      <c r="AA105" s="150" t="e">
        <f t="shared" si="49"/>
        <v>#DIV/0!</v>
      </c>
      <c r="AB105" s="150" t="e">
        <f t="shared" si="49"/>
        <v>#DIV/0!</v>
      </c>
      <c r="AC105" s="150" t="e">
        <f t="shared" si="49"/>
        <v>#DIV/0!</v>
      </c>
      <c r="AD105" s="150" t="e">
        <f t="shared" si="49"/>
        <v>#DIV/0!</v>
      </c>
      <c r="AE105" s="150" t="e">
        <f t="shared" si="49"/>
        <v>#DIV/0!</v>
      </c>
      <c r="AF105" s="150" t="e">
        <f t="shared" si="49"/>
        <v>#DIV/0!</v>
      </c>
      <c r="AG105" s="150" t="e">
        <f t="shared" si="49"/>
        <v>#DIV/0!</v>
      </c>
      <c r="AH105" s="150" t="e">
        <f t="shared" si="49"/>
        <v>#DIV/0!</v>
      </c>
      <c r="AI105" s="150" t="e">
        <f t="shared" si="49"/>
        <v>#DIV/0!</v>
      </c>
      <c r="AJ105" s="540"/>
    </row>
    <row r="106" spans="1:36" ht="20.399999999999999">
      <c r="A106" s="528" t="s">
        <v>25</v>
      </c>
      <c r="B106" s="548" t="s">
        <v>38</v>
      </c>
      <c r="C106" s="101" t="s">
        <v>42</v>
      </c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93">
        <f>SUM(D106:AH106)</f>
        <v>0</v>
      </c>
      <c r="AJ106" s="541" t="e">
        <f>AI109</f>
        <v>#DIV/0!</v>
      </c>
    </row>
    <row r="107" spans="1:36" ht="20.399999999999999">
      <c r="A107" s="529"/>
      <c r="B107" s="546"/>
      <c r="C107" s="91" t="s">
        <v>89</v>
      </c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161">
        <f t="shared" ref="AI107:AI108" si="50">SUM(D107:AH107)</f>
        <v>0</v>
      </c>
      <c r="AJ107" s="541"/>
    </row>
    <row r="108" spans="1:36" ht="20.399999999999999">
      <c r="A108" s="529"/>
      <c r="B108" s="546"/>
      <c r="C108" s="94" t="s">
        <v>90</v>
      </c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87">
        <f t="shared" si="50"/>
        <v>0</v>
      </c>
      <c r="AJ108" s="541"/>
    </row>
    <row r="109" spans="1:36" ht="21" thickBot="1">
      <c r="A109" s="530"/>
      <c r="B109" s="547"/>
      <c r="C109" s="96" t="s">
        <v>91</v>
      </c>
      <c r="D109" s="97" t="e">
        <f>(D107+D108)/D106</f>
        <v>#DIV/0!</v>
      </c>
      <c r="E109" s="97" t="e">
        <f>(E107+E108)/E106</f>
        <v>#DIV/0!</v>
      </c>
      <c r="F109" s="97" t="e">
        <f t="shared" ref="F109:AI109" si="51">(F107+F108)/F106</f>
        <v>#DIV/0!</v>
      </c>
      <c r="G109" s="97" t="e">
        <f t="shared" si="51"/>
        <v>#DIV/0!</v>
      </c>
      <c r="H109" s="97" t="e">
        <f t="shared" si="51"/>
        <v>#DIV/0!</v>
      </c>
      <c r="I109" s="97" t="e">
        <f t="shared" si="51"/>
        <v>#DIV/0!</v>
      </c>
      <c r="J109" s="97" t="e">
        <f t="shared" si="51"/>
        <v>#DIV/0!</v>
      </c>
      <c r="K109" s="97" t="e">
        <f t="shared" si="51"/>
        <v>#DIV/0!</v>
      </c>
      <c r="L109" s="97" t="e">
        <f t="shared" si="51"/>
        <v>#DIV/0!</v>
      </c>
      <c r="M109" s="97" t="e">
        <f t="shared" si="51"/>
        <v>#DIV/0!</v>
      </c>
      <c r="N109" s="97" t="e">
        <f t="shared" si="51"/>
        <v>#DIV/0!</v>
      </c>
      <c r="O109" s="97" t="e">
        <f t="shared" si="51"/>
        <v>#DIV/0!</v>
      </c>
      <c r="P109" s="97" t="e">
        <f t="shared" si="51"/>
        <v>#DIV/0!</v>
      </c>
      <c r="Q109" s="97" t="e">
        <f t="shared" si="51"/>
        <v>#DIV/0!</v>
      </c>
      <c r="R109" s="97" t="e">
        <f t="shared" si="51"/>
        <v>#DIV/0!</v>
      </c>
      <c r="S109" s="97" t="e">
        <f t="shared" si="51"/>
        <v>#DIV/0!</v>
      </c>
      <c r="T109" s="97" t="e">
        <f t="shared" si="51"/>
        <v>#DIV/0!</v>
      </c>
      <c r="U109" s="97" t="e">
        <f t="shared" si="51"/>
        <v>#DIV/0!</v>
      </c>
      <c r="V109" s="97" t="e">
        <f t="shared" si="51"/>
        <v>#DIV/0!</v>
      </c>
      <c r="W109" s="97" t="e">
        <f t="shared" si="51"/>
        <v>#DIV/0!</v>
      </c>
      <c r="X109" s="97" t="e">
        <f t="shared" si="51"/>
        <v>#DIV/0!</v>
      </c>
      <c r="Y109" s="97" t="e">
        <f t="shared" si="51"/>
        <v>#DIV/0!</v>
      </c>
      <c r="Z109" s="97" t="e">
        <f t="shared" si="51"/>
        <v>#DIV/0!</v>
      </c>
      <c r="AA109" s="97" t="e">
        <f t="shared" si="51"/>
        <v>#DIV/0!</v>
      </c>
      <c r="AB109" s="97" t="e">
        <f t="shared" si="51"/>
        <v>#DIV/0!</v>
      </c>
      <c r="AC109" s="97" t="e">
        <f t="shared" si="51"/>
        <v>#DIV/0!</v>
      </c>
      <c r="AD109" s="97" t="e">
        <f t="shared" si="51"/>
        <v>#DIV/0!</v>
      </c>
      <c r="AE109" s="97" t="e">
        <f t="shared" si="51"/>
        <v>#DIV/0!</v>
      </c>
      <c r="AF109" s="97" t="e">
        <f t="shared" si="51"/>
        <v>#DIV/0!</v>
      </c>
      <c r="AG109" s="97" t="e">
        <f t="shared" si="51"/>
        <v>#DIV/0!</v>
      </c>
      <c r="AH109" s="97" t="e">
        <f t="shared" si="51"/>
        <v>#DIV/0!</v>
      </c>
      <c r="AI109" s="97" t="e">
        <f t="shared" si="51"/>
        <v>#DIV/0!</v>
      </c>
      <c r="AJ109" s="542"/>
    </row>
    <row r="110" spans="1:36" ht="20.399999999999999">
      <c r="A110" s="528" t="s">
        <v>26</v>
      </c>
      <c r="B110" s="535" t="s">
        <v>70</v>
      </c>
      <c r="C110" s="157" t="s">
        <v>42</v>
      </c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93">
        <f>SUM(D110:AH110)</f>
        <v>0</v>
      </c>
      <c r="AJ110" s="541" t="e">
        <f>AI113</f>
        <v>#DIV/0!</v>
      </c>
    </row>
    <row r="111" spans="1:36" ht="20.399999999999999">
      <c r="A111" s="529"/>
      <c r="B111" s="536"/>
      <c r="C111" s="159" t="s">
        <v>89</v>
      </c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161">
        <f t="shared" ref="AI111:AI112" si="52">SUM(D111:AH111)</f>
        <v>0</v>
      </c>
      <c r="AJ111" s="541"/>
    </row>
    <row r="112" spans="1:36" ht="20.399999999999999">
      <c r="A112" s="529"/>
      <c r="B112" s="536"/>
      <c r="C112" s="160" t="s">
        <v>90</v>
      </c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87">
        <f t="shared" si="52"/>
        <v>0</v>
      </c>
      <c r="AJ112" s="541"/>
    </row>
    <row r="113" spans="1:36" ht="21" thickBot="1">
      <c r="A113" s="530"/>
      <c r="B113" s="537"/>
      <c r="C113" s="154" t="s">
        <v>91</v>
      </c>
      <c r="D113" s="97" t="e">
        <f>(D111+D112)/D110</f>
        <v>#DIV/0!</v>
      </c>
      <c r="E113" s="97" t="e">
        <f>(E111+E112)/E110</f>
        <v>#DIV/0!</v>
      </c>
      <c r="F113" s="97" t="e">
        <f t="shared" ref="F113:AI113" si="53">(F111+F112)/F110</f>
        <v>#DIV/0!</v>
      </c>
      <c r="G113" s="97" t="e">
        <f t="shared" si="53"/>
        <v>#DIV/0!</v>
      </c>
      <c r="H113" s="97" t="e">
        <f t="shared" si="53"/>
        <v>#DIV/0!</v>
      </c>
      <c r="I113" s="97" t="e">
        <f t="shared" si="53"/>
        <v>#DIV/0!</v>
      </c>
      <c r="J113" s="97" t="e">
        <f t="shared" si="53"/>
        <v>#DIV/0!</v>
      </c>
      <c r="K113" s="97" t="e">
        <f t="shared" si="53"/>
        <v>#DIV/0!</v>
      </c>
      <c r="L113" s="97" t="e">
        <f t="shared" si="53"/>
        <v>#DIV/0!</v>
      </c>
      <c r="M113" s="97" t="e">
        <f t="shared" si="53"/>
        <v>#DIV/0!</v>
      </c>
      <c r="N113" s="97" t="e">
        <f t="shared" si="53"/>
        <v>#DIV/0!</v>
      </c>
      <c r="O113" s="97" t="e">
        <f t="shared" si="53"/>
        <v>#DIV/0!</v>
      </c>
      <c r="P113" s="97" t="e">
        <f t="shared" si="53"/>
        <v>#DIV/0!</v>
      </c>
      <c r="Q113" s="97" t="e">
        <f t="shared" si="53"/>
        <v>#DIV/0!</v>
      </c>
      <c r="R113" s="97" t="e">
        <f t="shared" si="53"/>
        <v>#DIV/0!</v>
      </c>
      <c r="S113" s="97" t="e">
        <f t="shared" si="53"/>
        <v>#DIV/0!</v>
      </c>
      <c r="T113" s="97" t="e">
        <f t="shared" si="53"/>
        <v>#DIV/0!</v>
      </c>
      <c r="U113" s="97" t="e">
        <f t="shared" si="53"/>
        <v>#DIV/0!</v>
      </c>
      <c r="V113" s="97" t="e">
        <f t="shared" si="53"/>
        <v>#DIV/0!</v>
      </c>
      <c r="W113" s="97" t="e">
        <f t="shared" si="53"/>
        <v>#DIV/0!</v>
      </c>
      <c r="X113" s="97" t="e">
        <f t="shared" si="53"/>
        <v>#DIV/0!</v>
      </c>
      <c r="Y113" s="97" t="e">
        <f t="shared" si="53"/>
        <v>#DIV/0!</v>
      </c>
      <c r="Z113" s="97" t="e">
        <f t="shared" si="53"/>
        <v>#DIV/0!</v>
      </c>
      <c r="AA113" s="97" t="e">
        <f t="shared" si="53"/>
        <v>#DIV/0!</v>
      </c>
      <c r="AB113" s="97" t="e">
        <f t="shared" si="53"/>
        <v>#DIV/0!</v>
      </c>
      <c r="AC113" s="97" t="e">
        <f t="shared" si="53"/>
        <v>#DIV/0!</v>
      </c>
      <c r="AD113" s="97" t="e">
        <f t="shared" si="53"/>
        <v>#DIV/0!</v>
      </c>
      <c r="AE113" s="97" t="e">
        <f t="shared" si="53"/>
        <v>#DIV/0!</v>
      </c>
      <c r="AF113" s="97" t="e">
        <f t="shared" si="53"/>
        <v>#DIV/0!</v>
      </c>
      <c r="AG113" s="97" t="e">
        <f t="shared" si="53"/>
        <v>#DIV/0!</v>
      </c>
      <c r="AH113" s="97" t="e">
        <f t="shared" si="53"/>
        <v>#DIV/0!</v>
      </c>
      <c r="AI113" s="97" t="e">
        <f t="shared" si="53"/>
        <v>#DIV/0!</v>
      </c>
      <c r="AJ113" s="542"/>
    </row>
    <row r="114" spans="1:36" ht="20.399999999999999">
      <c r="A114" s="517" t="s">
        <v>27</v>
      </c>
      <c r="B114" s="555" t="s">
        <v>39</v>
      </c>
      <c r="C114" s="143" t="s">
        <v>42</v>
      </c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5">
        <f>SUM(D114:AH114)</f>
        <v>0</v>
      </c>
      <c r="AJ114" s="539" t="e">
        <f>AI117</f>
        <v>#DIV/0!</v>
      </c>
    </row>
    <row r="115" spans="1:36" ht="20.399999999999999">
      <c r="A115" s="518"/>
      <c r="B115" s="556"/>
      <c r="C115" s="146" t="s">
        <v>89</v>
      </c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62">
        <f t="shared" ref="AI115:AI116" si="54">SUM(D115:AH115)</f>
        <v>0</v>
      </c>
      <c r="AJ115" s="539"/>
    </row>
    <row r="116" spans="1:36" ht="20.399999999999999">
      <c r="A116" s="518"/>
      <c r="B116" s="556"/>
      <c r="C116" s="148" t="s">
        <v>90</v>
      </c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4">
        <f t="shared" si="54"/>
        <v>0</v>
      </c>
      <c r="AJ116" s="539"/>
    </row>
    <row r="117" spans="1:36" ht="21" thickBot="1">
      <c r="A117" s="519"/>
      <c r="B117" s="557"/>
      <c r="C117" s="149" t="s">
        <v>91</v>
      </c>
      <c r="D117" s="150" t="e">
        <f>(D115+D116)/D114</f>
        <v>#DIV/0!</v>
      </c>
      <c r="E117" s="150" t="e">
        <f>(E115+E116)/E114</f>
        <v>#DIV/0!</v>
      </c>
      <c r="F117" s="150" t="e">
        <f t="shared" ref="F117:AI117" si="55">(F115+F116)/F114</f>
        <v>#DIV/0!</v>
      </c>
      <c r="G117" s="150" t="e">
        <f t="shared" si="55"/>
        <v>#DIV/0!</v>
      </c>
      <c r="H117" s="150" t="e">
        <f t="shared" si="55"/>
        <v>#DIV/0!</v>
      </c>
      <c r="I117" s="150" t="e">
        <f t="shared" si="55"/>
        <v>#DIV/0!</v>
      </c>
      <c r="J117" s="150" t="e">
        <f t="shared" si="55"/>
        <v>#DIV/0!</v>
      </c>
      <c r="K117" s="150" t="e">
        <f t="shared" si="55"/>
        <v>#DIV/0!</v>
      </c>
      <c r="L117" s="150" t="e">
        <f t="shared" si="55"/>
        <v>#DIV/0!</v>
      </c>
      <c r="M117" s="150" t="e">
        <f t="shared" si="55"/>
        <v>#DIV/0!</v>
      </c>
      <c r="N117" s="150" t="e">
        <f t="shared" si="55"/>
        <v>#DIV/0!</v>
      </c>
      <c r="O117" s="150" t="e">
        <f t="shared" si="55"/>
        <v>#DIV/0!</v>
      </c>
      <c r="P117" s="150" t="e">
        <f t="shared" si="55"/>
        <v>#DIV/0!</v>
      </c>
      <c r="Q117" s="150" t="e">
        <f t="shared" si="55"/>
        <v>#DIV/0!</v>
      </c>
      <c r="R117" s="150" t="e">
        <f t="shared" si="55"/>
        <v>#DIV/0!</v>
      </c>
      <c r="S117" s="150" t="e">
        <f t="shared" si="55"/>
        <v>#DIV/0!</v>
      </c>
      <c r="T117" s="150" t="e">
        <f t="shared" si="55"/>
        <v>#DIV/0!</v>
      </c>
      <c r="U117" s="150" t="e">
        <f t="shared" si="55"/>
        <v>#DIV/0!</v>
      </c>
      <c r="V117" s="150" t="e">
        <f t="shared" si="55"/>
        <v>#DIV/0!</v>
      </c>
      <c r="W117" s="150" t="e">
        <f t="shared" si="55"/>
        <v>#DIV/0!</v>
      </c>
      <c r="X117" s="150" t="e">
        <f t="shared" si="55"/>
        <v>#DIV/0!</v>
      </c>
      <c r="Y117" s="150" t="e">
        <f t="shared" si="55"/>
        <v>#DIV/0!</v>
      </c>
      <c r="Z117" s="150" t="e">
        <f t="shared" si="55"/>
        <v>#DIV/0!</v>
      </c>
      <c r="AA117" s="150" t="e">
        <f t="shared" si="55"/>
        <v>#DIV/0!</v>
      </c>
      <c r="AB117" s="150" t="e">
        <f t="shared" si="55"/>
        <v>#DIV/0!</v>
      </c>
      <c r="AC117" s="150" t="e">
        <f t="shared" si="55"/>
        <v>#DIV/0!</v>
      </c>
      <c r="AD117" s="150" t="e">
        <f t="shared" si="55"/>
        <v>#DIV/0!</v>
      </c>
      <c r="AE117" s="150" t="e">
        <f t="shared" si="55"/>
        <v>#DIV/0!</v>
      </c>
      <c r="AF117" s="150" t="e">
        <f t="shared" si="55"/>
        <v>#DIV/0!</v>
      </c>
      <c r="AG117" s="150" t="e">
        <f t="shared" si="55"/>
        <v>#DIV/0!</v>
      </c>
      <c r="AH117" s="150" t="e">
        <f t="shared" si="55"/>
        <v>#DIV/0!</v>
      </c>
      <c r="AI117" s="150" t="e">
        <f t="shared" si="55"/>
        <v>#DIV/0!</v>
      </c>
      <c r="AJ117" s="540"/>
    </row>
    <row r="118" spans="1:36" ht="20.399999999999999">
      <c r="A118" s="517" t="s">
        <v>28</v>
      </c>
      <c r="B118" s="555" t="s">
        <v>40</v>
      </c>
      <c r="C118" s="143" t="s">
        <v>42</v>
      </c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5">
        <f>SUM(D118:AH118)</f>
        <v>0</v>
      </c>
      <c r="AJ118" s="539" t="e">
        <f>AI121</f>
        <v>#DIV/0!</v>
      </c>
    </row>
    <row r="119" spans="1:36" ht="20.399999999999999">
      <c r="A119" s="518"/>
      <c r="B119" s="556"/>
      <c r="C119" s="146" t="s">
        <v>89</v>
      </c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62">
        <f t="shared" ref="AI119:AI120" si="56">SUM(D119:AH119)</f>
        <v>0</v>
      </c>
      <c r="AJ119" s="539"/>
    </row>
    <row r="120" spans="1:36" ht="20.399999999999999">
      <c r="A120" s="518"/>
      <c r="B120" s="556"/>
      <c r="C120" s="148" t="s">
        <v>90</v>
      </c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4">
        <f t="shared" si="56"/>
        <v>0</v>
      </c>
      <c r="AJ120" s="539"/>
    </row>
    <row r="121" spans="1:36" ht="21" thickBot="1">
      <c r="A121" s="519"/>
      <c r="B121" s="557"/>
      <c r="C121" s="149" t="s">
        <v>91</v>
      </c>
      <c r="D121" s="150" t="e">
        <f>(D119+D120)/D118</f>
        <v>#DIV/0!</v>
      </c>
      <c r="E121" s="150" t="e">
        <f>(E119+E120)/E118</f>
        <v>#DIV/0!</v>
      </c>
      <c r="F121" s="150" t="e">
        <f t="shared" ref="F121:AI121" si="57">(F119+F120)/F118</f>
        <v>#DIV/0!</v>
      </c>
      <c r="G121" s="150" t="e">
        <f t="shared" si="57"/>
        <v>#DIV/0!</v>
      </c>
      <c r="H121" s="150" t="e">
        <f t="shared" si="57"/>
        <v>#DIV/0!</v>
      </c>
      <c r="I121" s="150" t="e">
        <f t="shared" si="57"/>
        <v>#DIV/0!</v>
      </c>
      <c r="J121" s="150" t="e">
        <f t="shared" si="57"/>
        <v>#DIV/0!</v>
      </c>
      <c r="K121" s="150" t="e">
        <f t="shared" si="57"/>
        <v>#DIV/0!</v>
      </c>
      <c r="L121" s="150" t="e">
        <f t="shared" si="57"/>
        <v>#DIV/0!</v>
      </c>
      <c r="M121" s="150" t="e">
        <f t="shared" si="57"/>
        <v>#DIV/0!</v>
      </c>
      <c r="N121" s="150" t="e">
        <f t="shared" si="57"/>
        <v>#DIV/0!</v>
      </c>
      <c r="O121" s="150" t="e">
        <f t="shared" si="57"/>
        <v>#DIV/0!</v>
      </c>
      <c r="P121" s="150" t="e">
        <f t="shared" si="57"/>
        <v>#DIV/0!</v>
      </c>
      <c r="Q121" s="150" t="e">
        <f t="shared" si="57"/>
        <v>#DIV/0!</v>
      </c>
      <c r="R121" s="150" t="e">
        <f t="shared" si="57"/>
        <v>#DIV/0!</v>
      </c>
      <c r="S121" s="150" t="e">
        <f t="shared" si="57"/>
        <v>#DIV/0!</v>
      </c>
      <c r="T121" s="150" t="e">
        <f t="shared" si="57"/>
        <v>#DIV/0!</v>
      </c>
      <c r="U121" s="150" t="e">
        <f t="shared" si="57"/>
        <v>#DIV/0!</v>
      </c>
      <c r="V121" s="150" t="e">
        <f t="shared" si="57"/>
        <v>#DIV/0!</v>
      </c>
      <c r="W121" s="150" t="e">
        <f t="shared" si="57"/>
        <v>#DIV/0!</v>
      </c>
      <c r="X121" s="150" t="e">
        <f t="shared" si="57"/>
        <v>#DIV/0!</v>
      </c>
      <c r="Y121" s="150" t="e">
        <f t="shared" si="57"/>
        <v>#DIV/0!</v>
      </c>
      <c r="Z121" s="150" t="e">
        <f t="shared" si="57"/>
        <v>#DIV/0!</v>
      </c>
      <c r="AA121" s="150" t="e">
        <f t="shared" si="57"/>
        <v>#DIV/0!</v>
      </c>
      <c r="AB121" s="150" t="e">
        <f t="shared" si="57"/>
        <v>#DIV/0!</v>
      </c>
      <c r="AC121" s="150" t="e">
        <f t="shared" si="57"/>
        <v>#DIV/0!</v>
      </c>
      <c r="AD121" s="150" t="e">
        <f t="shared" si="57"/>
        <v>#DIV/0!</v>
      </c>
      <c r="AE121" s="150" t="e">
        <f t="shared" si="57"/>
        <v>#DIV/0!</v>
      </c>
      <c r="AF121" s="150" t="e">
        <f t="shared" si="57"/>
        <v>#DIV/0!</v>
      </c>
      <c r="AG121" s="150" t="e">
        <f t="shared" si="57"/>
        <v>#DIV/0!</v>
      </c>
      <c r="AH121" s="150" t="e">
        <f t="shared" si="57"/>
        <v>#DIV/0!</v>
      </c>
      <c r="AI121" s="150" t="e">
        <f t="shared" si="57"/>
        <v>#DIV/0!</v>
      </c>
      <c r="AJ121" s="540"/>
    </row>
    <row r="122" spans="1:36" ht="20.399999999999999">
      <c r="A122" s="517" t="s">
        <v>29</v>
      </c>
      <c r="B122" s="558" t="s">
        <v>50</v>
      </c>
      <c r="C122" s="143" t="s">
        <v>42</v>
      </c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5">
        <f>SUM(D122:AH122)</f>
        <v>0</v>
      </c>
      <c r="AJ122" s="539" t="e">
        <f>AI125</f>
        <v>#DIV/0!</v>
      </c>
    </row>
    <row r="123" spans="1:36" ht="20.399999999999999">
      <c r="A123" s="518"/>
      <c r="B123" s="559"/>
      <c r="C123" s="146" t="s">
        <v>89</v>
      </c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62">
        <f t="shared" ref="AI123:AI124" si="58">SUM(D123:AH123)</f>
        <v>0</v>
      </c>
      <c r="AJ123" s="539"/>
    </row>
    <row r="124" spans="1:36" ht="20.399999999999999">
      <c r="A124" s="518"/>
      <c r="B124" s="559"/>
      <c r="C124" s="148" t="s">
        <v>90</v>
      </c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4">
        <f t="shared" si="58"/>
        <v>0</v>
      </c>
      <c r="AJ124" s="539"/>
    </row>
    <row r="125" spans="1:36" ht="21" thickBot="1">
      <c r="A125" s="519"/>
      <c r="B125" s="560"/>
      <c r="C125" s="149" t="s">
        <v>91</v>
      </c>
      <c r="D125" s="150" t="e">
        <f>(D123+D124)/D122</f>
        <v>#DIV/0!</v>
      </c>
      <c r="E125" s="150" t="e">
        <f>(E123+E124)/E122</f>
        <v>#DIV/0!</v>
      </c>
      <c r="F125" s="150" t="e">
        <f t="shared" ref="F125:AI125" si="59">(F123+F124)/F122</f>
        <v>#DIV/0!</v>
      </c>
      <c r="G125" s="150" t="e">
        <f t="shared" si="59"/>
        <v>#DIV/0!</v>
      </c>
      <c r="H125" s="150" t="e">
        <f t="shared" si="59"/>
        <v>#DIV/0!</v>
      </c>
      <c r="I125" s="150" t="e">
        <f t="shared" si="59"/>
        <v>#DIV/0!</v>
      </c>
      <c r="J125" s="150" t="e">
        <f t="shared" si="59"/>
        <v>#DIV/0!</v>
      </c>
      <c r="K125" s="150" t="e">
        <f t="shared" si="59"/>
        <v>#DIV/0!</v>
      </c>
      <c r="L125" s="150" t="e">
        <f t="shared" si="59"/>
        <v>#DIV/0!</v>
      </c>
      <c r="M125" s="150" t="e">
        <f t="shared" si="59"/>
        <v>#DIV/0!</v>
      </c>
      <c r="N125" s="150" t="e">
        <f t="shared" si="59"/>
        <v>#DIV/0!</v>
      </c>
      <c r="O125" s="150" t="e">
        <f t="shared" si="59"/>
        <v>#DIV/0!</v>
      </c>
      <c r="P125" s="150" t="e">
        <f t="shared" si="59"/>
        <v>#DIV/0!</v>
      </c>
      <c r="Q125" s="150" t="e">
        <f t="shared" si="59"/>
        <v>#DIV/0!</v>
      </c>
      <c r="R125" s="150" t="e">
        <f t="shared" si="59"/>
        <v>#DIV/0!</v>
      </c>
      <c r="S125" s="150" t="e">
        <f t="shared" si="59"/>
        <v>#DIV/0!</v>
      </c>
      <c r="T125" s="150" t="e">
        <f t="shared" si="59"/>
        <v>#DIV/0!</v>
      </c>
      <c r="U125" s="150" t="e">
        <f t="shared" si="59"/>
        <v>#DIV/0!</v>
      </c>
      <c r="V125" s="150" t="e">
        <f t="shared" si="59"/>
        <v>#DIV/0!</v>
      </c>
      <c r="W125" s="150" t="e">
        <f t="shared" si="59"/>
        <v>#DIV/0!</v>
      </c>
      <c r="X125" s="150" t="e">
        <f t="shared" si="59"/>
        <v>#DIV/0!</v>
      </c>
      <c r="Y125" s="150" t="e">
        <f t="shared" si="59"/>
        <v>#DIV/0!</v>
      </c>
      <c r="Z125" s="150" t="e">
        <f t="shared" si="59"/>
        <v>#DIV/0!</v>
      </c>
      <c r="AA125" s="150" t="e">
        <f t="shared" si="59"/>
        <v>#DIV/0!</v>
      </c>
      <c r="AB125" s="150" t="e">
        <f t="shared" si="59"/>
        <v>#DIV/0!</v>
      </c>
      <c r="AC125" s="150" t="e">
        <f t="shared" si="59"/>
        <v>#DIV/0!</v>
      </c>
      <c r="AD125" s="150" t="e">
        <f t="shared" si="59"/>
        <v>#DIV/0!</v>
      </c>
      <c r="AE125" s="150" t="e">
        <f t="shared" si="59"/>
        <v>#DIV/0!</v>
      </c>
      <c r="AF125" s="150" t="e">
        <f t="shared" si="59"/>
        <v>#DIV/0!</v>
      </c>
      <c r="AG125" s="150" t="e">
        <f t="shared" si="59"/>
        <v>#DIV/0!</v>
      </c>
      <c r="AH125" s="150" t="e">
        <f t="shared" si="59"/>
        <v>#DIV/0!</v>
      </c>
      <c r="AI125" s="150" t="e">
        <f t="shared" si="59"/>
        <v>#DIV/0!</v>
      </c>
      <c r="AJ125" s="540"/>
    </row>
    <row r="126" spans="1:36" ht="20.399999999999999">
      <c r="A126" s="517" t="s">
        <v>30</v>
      </c>
      <c r="B126" s="558" t="s">
        <v>51</v>
      </c>
      <c r="C126" s="143" t="s">
        <v>42</v>
      </c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5">
        <f>SUM(D126:AH126)</f>
        <v>0</v>
      </c>
      <c r="AJ126" s="539" t="e">
        <f>AI129</f>
        <v>#DIV/0!</v>
      </c>
    </row>
    <row r="127" spans="1:36" ht="20.399999999999999">
      <c r="A127" s="518"/>
      <c r="B127" s="559"/>
      <c r="C127" s="146" t="s">
        <v>89</v>
      </c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62">
        <f t="shared" ref="AI127:AI128" si="60">SUM(D127:AH127)</f>
        <v>0</v>
      </c>
      <c r="AJ127" s="539"/>
    </row>
    <row r="128" spans="1:36" ht="20.399999999999999">
      <c r="A128" s="518"/>
      <c r="B128" s="559"/>
      <c r="C128" s="148" t="s">
        <v>90</v>
      </c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4">
        <f t="shared" si="60"/>
        <v>0</v>
      </c>
      <c r="AJ128" s="539"/>
    </row>
    <row r="129" spans="1:36" ht="21" thickBot="1">
      <c r="A129" s="519"/>
      <c r="B129" s="560"/>
      <c r="C129" s="149" t="s">
        <v>91</v>
      </c>
      <c r="D129" s="150" t="e">
        <f>(D127+D128)/D126</f>
        <v>#DIV/0!</v>
      </c>
      <c r="E129" s="150" t="e">
        <f>(E127+E128)/E126</f>
        <v>#DIV/0!</v>
      </c>
      <c r="F129" s="150" t="e">
        <f t="shared" ref="F129:AI129" si="61">(F127+F128)/F126</f>
        <v>#DIV/0!</v>
      </c>
      <c r="G129" s="150" t="e">
        <f t="shared" si="61"/>
        <v>#DIV/0!</v>
      </c>
      <c r="H129" s="150" t="e">
        <f t="shared" si="61"/>
        <v>#DIV/0!</v>
      </c>
      <c r="I129" s="150" t="e">
        <f t="shared" si="61"/>
        <v>#DIV/0!</v>
      </c>
      <c r="J129" s="150" t="e">
        <f t="shared" si="61"/>
        <v>#DIV/0!</v>
      </c>
      <c r="K129" s="150" t="e">
        <f t="shared" si="61"/>
        <v>#DIV/0!</v>
      </c>
      <c r="L129" s="150" t="e">
        <f t="shared" si="61"/>
        <v>#DIV/0!</v>
      </c>
      <c r="M129" s="150" t="e">
        <f t="shared" si="61"/>
        <v>#DIV/0!</v>
      </c>
      <c r="N129" s="150" t="e">
        <f t="shared" si="61"/>
        <v>#DIV/0!</v>
      </c>
      <c r="O129" s="150" t="e">
        <f t="shared" si="61"/>
        <v>#DIV/0!</v>
      </c>
      <c r="P129" s="150" t="e">
        <f t="shared" si="61"/>
        <v>#DIV/0!</v>
      </c>
      <c r="Q129" s="150" t="e">
        <f t="shared" si="61"/>
        <v>#DIV/0!</v>
      </c>
      <c r="R129" s="150" t="e">
        <f t="shared" si="61"/>
        <v>#DIV/0!</v>
      </c>
      <c r="S129" s="150" t="e">
        <f t="shared" si="61"/>
        <v>#DIV/0!</v>
      </c>
      <c r="T129" s="150" t="e">
        <f t="shared" si="61"/>
        <v>#DIV/0!</v>
      </c>
      <c r="U129" s="150" t="e">
        <f t="shared" si="61"/>
        <v>#DIV/0!</v>
      </c>
      <c r="V129" s="150" t="e">
        <f t="shared" si="61"/>
        <v>#DIV/0!</v>
      </c>
      <c r="W129" s="150" t="e">
        <f t="shared" si="61"/>
        <v>#DIV/0!</v>
      </c>
      <c r="X129" s="150" t="e">
        <f t="shared" si="61"/>
        <v>#DIV/0!</v>
      </c>
      <c r="Y129" s="150" t="e">
        <f t="shared" si="61"/>
        <v>#DIV/0!</v>
      </c>
      <c r="Z129" s="150" t="e">
        <f t="shared" si="61"/>
        <v>#DIV/0!</v>
      </c>
      <c r="AA129" s="150" t="e">
        <f t="shared" si="61"/>
        <v>#DIV/0!</v>
      </c>
      <c r="AB129" s="150" t="e">
        <f t="shared" si="61"/>
        <v>#DIV/0!</v>
      </c>
      <c r="AC129" s="150" t="e">
        <f t="shared" si="61"/>
        <v>#DIV/0!</v>
      </c>
      <c r="AD129" s="150" t="e">
        <f t="shared" si="61"/>
        <v>#DIV/0!</v>
      </c>
      <c r="AE129" s="150" t="e">
        <f t="shared" si="61"/>
        <v>#DIV/0!</v>
      </c>
      <c r="AF129" s="150" t="e">
        <f t="shared" si="61"/>
        <v>#DIV/0!</v>
      </c>
      <c r="AG129" s="150" t="e">
        <f t="shared" si="61"/>
        <v>#DIV/0!</v>
      </c>
      <c r="AH129" s="150" t="e">
        <f t="shared" si="61"/>
        <v>#DIV/0!</v>
      </c>
      <c r="AI129" s="150" t="e">
        <f t="shared" si="61"/>
        <v>#DIV/0!</v>
      </c>
      <c r="AJ129" s="540"/>
    </row>
    <row r="130" spans="1:36" ht="20.399999999999999">
      <c r="A130" s="517" t="s">
        <v>102</v>
      </c>
      <c r="B130" s="555" t="s">
        <v>52</v>
      </c>
      <c r="C130" s="143" t="s">
        <v>42</v>
      </c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5">
        <f>SUM(D130:AH130)</f>
        <v>0</v>
      </c>
      <c r="AJ130" s="538" t="e">
        <f>AI133</f>
        <v>#DIV/0!</v>
      </c>
    </row>
    <row r="131" spans="1:36" ht="20.399999999999999">
      <c r="A131" s="518"/>
      <c r="B131" s="556"/>
      <c r="C131" s="146" t="s">
        <v>89</v>
      </c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62">
        <f t="shared" ref="AI131:AI132" si="62">SUM(D131:AH131)</f>
        <v>0</v>
      </c>
      <c r="AJ131" s="539"/>
    </row>
    <row r="132" spans="1:36" ht="20.399999999999999">
      <c r="A132" s="518"/>
      <c r="B132" s="556"/>
      <c r="C132" s="148" t="s">
        <v>90</v>
      </c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4">
        <f t="shared" si="62"/>
        <v>0</v>
      </c>
      <c r="AJ132" s="539"/>
    </row>
    <row r="133" spans="1:36" ht="21" thickBot="1">
      <c r="A133" s="519"/>
      <c r="B133" s="557"/>
      <c r="C133" s="149" t="s">
        <v>91</v>
      </c>
      <c r="D133" s="150" t="e">
        <f>(D131+D132)/D130</f>
        <v>#DIV/0!</v>
      </c>
      <c r="E133" s="150" t="e">
        <f>(E131+E132)/E130</f>
        <v>#DIV/0!</v>
      </c>
      <c r="F133" s="150" t="e">
        <f t="shared" ref="F133:AI133" si="63">(F131+F132)/F130</f>
        <v>#DIV/0!</v>
      </c>
      <c r="G133" s="150" t="e">
        <f t="shared" si="63"/>
        <v>#DIV/0!</v>
      </c>
      <c r="H133" s="150" t="e">
        <f t="shared" si="63"/>
        <v>#DIV/0!</v>
      </c>
      <c r="I133" s="150" t="e">
        <f t="shared" si="63"/>
        <v>#DIV/0!</v>
      </c>
      <c r="J133" s="150" t="e">
        <f t="shared" si="63"/>
        <v>#DIV/0!</v>
      </c>
      <c r="K133" s="150" t="e">
        <f t="shared" si="63"/>
        <v>#DIV/0!</v>
      </c>
      <c r="L133" s="150" t="e">
        <f t="shared" si="63"/>
        <v>#DIV/0!</v>
      </c>
      <c r="M133" s="150" t="e">
        <f t="shared" si="63"/>
        <v>#DIV/0!</v>
      </c>
      <c r="N133" s="150" t="e">
        <f t="shared" si="63"/>
        <v>#DIV/0!</v>
      </c>
      <c r="O133" s="150" t="e">
        <f t="shared" si="63"/>
        <v>#DIV/0!</v>
      </c>
      <c r="P133" s="150" t="e">
        <f t="shared" si="63"/>
        <v>#DIV/0!</v>
      </c>
      <c r="Q133" s="150" t="e">
        <f t="shared" si="63"/>
        <v>#DIV/0!</v>
      </c>
      <c r="R133" s="150" t="e">
        <f t="shared" si="63"/>
        <v>#DIV/0!</v>
      </c>
      <c r="S133" s="150" t="e">
        <f t="shared" si="63"/>
        <v>#DIV/0!</v>
      </c>
      <c r="T133" s="150" t="e">
        <f t="shared" si="63"/>
        <v>#DIV/0!</v>
      </c>
      <c r="U133" s="150" t="e">
        <f t="shared" si="63"/>
        <v>#DIV/0!</v>
      </c>
      <c r="V133" s="150" t="e">
        <f t="shared" si="63"/>
        <v>#DIV/0!</v>
      </c>
      <c r="W133" s="150" t="e">
        <f t="shared" si="63"/>
        <v>#DIV/0!</v>
      </c>
      <c r="X133" s="150" t="e">
        <f t="shared" si="63"/>
        <v>#DIV/0!</v>
      </c>
      <c r="Y133" s="150" t="e">
        <f t="shared" si="63"/>
        <v>#DIV/0!</v>
      </c>
      <c r="Z133" s="150" t="e">
        <f t="shared" si="63"/>
        <v>#DIV/0!</v>
      </c>
      <c r="AA133" s="150" t="e">
        <f t="shared" si="63"/>
        <v>#DIV/0!</v>
      </c>
      <c r="AB133" s="150" t="e">
        <f t="shared" si="63"/>
        <v>#DIV/0!</v>
      </c>
      <c r="AC133" s="150" t="e">
        <f t="shared" si="63"/>
        <v>#DIV/0!</v>
      </c>
      <c r="AD133" s="150" t="e">
        <f t="shared" si="63"/>
        <v>#DIV/0!</v>
      </c>
      <c r="AE133" s="150" t="e">
        <f t="shared" si="63"/>
        <v>#DIV/0!</v>
      </c>
      <c r="AF133" s="150" t="e">
        <f t="shared" si="63"/>
        <v>#DIV/0!</v>
      </c>
      <c r="AG133" s="150" t="e">
        <f t="shared" si="63"/>
        <v>#DIV/0!</v>
      </c>
      <c r="AH133" s="150" t="e">
        <f t="shared" si="63"/>
        <v>#DIV/0!</v>
      </c>
      <c r="AI133" s="150" t="e">
        <f t="shared" si="63"/>
        <v>#DIV/0!</v>
      </c>
      <c r="AJ133" s="540"/>
    </row>
    <row r="134" spans="1:36" ht="20.399999999999999" hidden="1">
      <c r="A134" s="543" t="s">
        <v>182</v>
      </c>
      <c r="B134" s="536"/>
      <c r="C134" s="339" t="s">
        <v>42</v>
      </c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93">
        <f>SUM(D134:AH134)</f>
        <v>0</v>
      </c>
      <c r="AJ134" s="541" t="e">
        <f>AI137</f>
        <v>#DIV/0!</v>
      </c>
    </row>
    <row r="135" spans="1:36" ht="20.399999999999999" hidden="1">
      <c r="A135" s="529"/>
      <c r="B135" s="536"/>
      <c r="C135" s="159" t="s">
        <v>89</v>
      </c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161">
        <f t="shared" ref="AI135:AI136" si="64">SUM(D135:AH135)</f>
        <v>0</v>
      </c>
      <c r="AJ135" s="541"/>
    </row>
    <row r="136" spans="1:36" ht="20.399999999999999" hidden="1">
      <c r="A136" s="529"/>
      <c r="B136" s="536"/>
      <c r="C136" s="160" t="s">
        <v>90</v>
      </c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87">
        <f t="shared" si="64"/>
        <v>0</v>
      </c>
      <c r="AJ136" s="541"/>
    </row>
    <row r="137" spans="1:36" ht="21" hidden="1" thickBot="1">
      <c r="A137" s="530"/>
      <c r="B137" s="537"/>
      <c r="C137" s="154" t="s">
        <v>91</v>
      </c>
      <c r="D137" s="97" t="e">
        <f>(D135+D136)/D134</f>
        <v>#DIV/0!</v>
      </c>
      <c r="E137" s="97" t="e">
        <f>(E135+E136)/E134</f>
        <v>#DIV/0!</v>
      </c>
      <c r="F137" s="97" t="e">
        <f t="shared" ref="F137:AI137" si="65">(F135+F136)/F134</f>
        <v>#DIV/0!</v>
      </c>
      <c r="G137" s="97" t="e">
        <f t="shared" si="65"/>
        <v>#DIV/0!</v>
      </c>
      <c r="H137" s="97" t="e">
        <f t="shared" si="65"/>
        <v>#DIV/0!</v>
      </c>
      <c r="I137" s="97" t="e">
        <f t="shared" si="65"/>
        <v>#DIV/0!</v>
      </c>
      <c r="J137" s="97" t="e">
        <f t="shared" si="65"/>
        <v>#DIV/0!</v>
      </c>
      <c r="K137" s="97" t="e">
        <f t="shared" si="65"/>
        <v>#DIV/0!</v>
      </c>
      <c r="L137" s="97" t="e">
        <f t="shared" si="65"/>
        <v>#DIV/0!</v>
      </c>
      <c r="M137" s="97" t="e">
        <f t="shared" si="65"/>
        <v>#DIV/0!</v>
      </c>
      <c r="N137" s="97" t="e">
        <f t="shared" si="65"/>
        <v>#DIV/0!</v>
      </c>
      <c r="O137" s="97" t="e">
        <f t="shared" si="65"/>
        <v>#DIV/0!</v>
      </c>
      <c r="P137" s="97" t="e">
        <f t="shared" si="65"/>
        <v>#DIV/0!</v>
      </c>
      <c r="Q137" s="97" t="e">
        <f t="shared" si="65"/>
        <v>#DIV/0!</v>
      </c>
      <c r="R137" s="97" t="e">
        <f t="shared" si="65"/>
        <v>#DIV/0!</v>
      </c>
      <c r="S137" s="97" t="e">
        <f t="shared" si="65"/>
        <v>#DIV/0!</v>
      </c>
      <c r="T137" s="97" t="e">
        <f t="shared" si="65"/>
        <v>#DIV/0!</v>
      </c>
      <c r="U137" s="97" t="e">
        <f t="shared" si="65"/>
        <v>#DIV/0!</v>
      </c>
      <c r="V137" s="97" t="e">
        <f t="shared" si="65"/>
        <v>#DIV/0!</v>
      </c>
      <c r="W137" s="97" t="e">
        <f t="shared" si="65"/>
        <v>#DIV/0!</v>
      </c>
      <c r="X137" s="97" t="e">
        <f t="shared" si="65"/>
        <v>#DIV/0!</v>
      </c>
      <c r="Y137" s="97" t="e">
        <f t="shared" si="65"/>
        <v>#DIV/0!</v>
      </c>
      <c r="Z137" s="97" t="e">
        <f t="shared" si="65"/>
        <v>#DIV/0!</v>
      </c>
      <c r="AA137" s="97" t="e">
        <f t="shared" si="65"/>
        <v>#DIV/0!</v>
      </c>
      <c r="AB137" s="97" t="e">
        <f t="shared" si="65"/>
        <v>#DIV/0!</v>
      </c>
      <c r="AC137" s="97" t="e">
        <f t="shared" si="65"/>
        <v>#DIV/0!</v>
      </c>
      <c r="AD137" s="97" t="e">
        <f t="shared" si="65"/>
        <v>#DIV/0!</v>
      </c>
      <c r="AE137" s="97" t="e">
        <f t="shared" si="65"/>
        <v>#DIV/0!</v>
      </c>
      <c r="AF137" s="97" t="e">
        <f t="shared" si="65"/>
        <v>#DIV/0!</v>
      </c>
      <c r="AG137" s="97" t="e">
        <f t="shared" si="65"/>
        <v>#DIV/0!</v>
      </c>
      <c r="AH137" s="97" t="e">
        <f t="shared" si="65"/>
        <v>#DIV/0!</v>
      </c>
      <c r="AI137" s="97" t="e">
        <f t="shared" si="65"/>
        <v>#DIV/0!</v>
      </c>
      <c r="AJ137" s="542"/>
    </row>
    <row r="138" spans="1:36" ht="20.399999999999999" hidden="1">
      <c r="A138" s="528" t="s">
        <v>183</v>
      </c>
      <c r="B138" s="535"/>
      <c r="C138" s="157" t="s">
        <v>42</v>
      </c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93">
        <f>SUM(D138:AH138)</f>
        <v>0</v>
      </c>
      <c r="AJ138" s="541" t="e">
        <f>AI141</f>
        <v>#DIV/0!</v>
      </c>
    </row>
    <row r="139" spans="1:36" ht="20.399999999999999" hidden="1">
      <c r="A139" s="529"/>
      <c r="B139" s="536"/>
      <c r="C139" s="159" t="s">
        <v>89</v>
      </c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161">
        <f t="shared" ref="AI139:AI140" si="66">SUM(D139:AH139)</f>
        <v>0</v>
      </c>
      <c r="AJ139" s="541"/>
    </row>
    <row r="140" spans="1:36" ht="20.399999999999999" hidden="1">
      <c r="A140" s="529"/>
      <c r="B140" s="536"/>
      <c r="C140" s="160" t="s">
        <v>90</v>
      </c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87">
        <f t="shared" si="66"/>
        <v>0</v>
      </c>
      <c r="AJ140" s="541"/>
    </row>
    <row r="141" spans="1:36" ht="21" hidden="1" thickBot="1">
      <c r="A141" s="530"/>
      <c r="B141" s="537"/>
      <c r="C141" s="154" t="s">
        <v>91</v>
      </c>
      <c r="D141" s="97" t="e">
        <f>(D139+D140)/D138</f>
        <v>#DIV/0!</v>
      </c>
      <c r="E141" s="97" t="e">
        <f>(E139+E140)/E138</f>
        <v>#DIV/0!</v>
      </c>
      <c r="F141" s="97" t="e">
        <f t="shared" ref="F141:AI141" si="67">(F139+F140)/F138</f>
        <v>#DIV/0!</v>
      </c>
      <c r="G141" s="97" t="e">
        <f t="shared" si="67"/>
        <v>#DIV/0!</v>
      </c>
      <c r="H141" s="97" t="e">
        <f t="shared" si="67"/>
        <v>#DIV/0!</v>
      </c>
      <c r="I141" s="97" t="e">
        <f t="shared" si="67"/>
        <v>#DIV/0!</v>
      </c>
      <c r="J141" s="97" t="e">
        <f t="shared" si="67"/>
        <v>#DIV/0!</v>
      </c>
      <c r="K141" s="97" t="e">
        <f t="shared" si="67"/>
        <v>#DIV/0!</v>
      </c>
      <c r="L141" s="97" t="e">
        <f t="shared" si="67"/>
        <v>#DIV/0!</v>
      </c>
      <c r="M141" s="97" t="e">
        <f t="shared" si="67"/>
        <v>#DIV/0!</v>
      </c>
      <c r="N141" s="97" t="e">
        <f t="shared" si="67"/>
        <v>#DIV/0!</v>
      </c>
      <c r="O141" s="97" t="e">
        <f t="shared" si="67"/>
        <v>#DIV/0!</v>
      </c>
      <c r="P141" s="97" t="e">
        <f t="shared" si="67"/>
        <v>#DIV/0!</v>
      </c>
      <c r="Q141" s="97" t="e">
        <f t="shared" si="67"/>
        <v>#DIV/0!</v>
      </c>
      <c r="R141" s="97" t="e">
        <f t="shared" si="67"/>
        <v>#DIV/0!</v>
      </c>
      <c r="S141" s="97" t="e">
        <f t="shared" si="67"/>
        <v>#DIV/0!</v>
      </c>
      <c r="T141" s="97" t="e">
        <f t="shared" si="67"/>
        <v>#DIV/0!</v>
      </c>
      <c r="U141" s="97" t="e">
        <f t="shared" si="67"/>
        <v>#DIV/0!</v>
      </c>
      <c r="V141" s="97" t="e">
        <f t="shared" si="67"/>
        <v>#DIV/0!</v>
      </c>
      <c r="W141" s="97" t="e">
        <f t="shared" si="67"/>
        <v>#DIV/0!</v>
      </c>
      <c r="X141" s="97" t="e">
        <f t="shared" si="67"/>
        <v>#DIV/0!</v>
      </c>
      <c r="Y141" s="97" t="e">
        <f t="shared" si="67"/>
        <v>#DIV/0!</v>
      </c>
      <c r="Z141" s="97" t="e">
        <f t="shared" si="67"/>
        <v>#DIV/0!</v>
      </c>
      <c r="AA141" s="97" t="e">
        <f t="shared" si="67"/>
        <v>#DIV/0!</v>
      </c>
      <c r="AB141" s="97" t="e">
        <f t="shared" si="67"/>
        <v>#DIV/0!</v>
      </c>
      <c r="AC141" s="97" t="e">
        <f t="shared" si="67"/>
        <v>#DIV/0!</v>
      </c>
      <c r="AD141" s="97" t="e">
        <f t="shared" si="67"/>
        <v>#DIV/0!</v>
      </c>
      <c r="AE141" s="97" t="e">
        <f t="shared" si="67"/>
        <v>#DIV/0!</v>
      </c>
      <c r="AF141" s="97" t="e">
        <f t="shared" si="67"/>
        <v>#DIV/0!</v>
      </c>
      <c r="AG141" s="97" t="e">
        <f t="shared" si="67"/>
        <v>#DIV/0!</v>
      </c>
      <c r="AH141" s="97" t="e">
        <f t="shared" si="67"/>
        <v>#DIV/0!</v>
      </c>
      <c r="AI141" s="97" t="e">
        <f t="shared" si="67"/>
        <v>#DIV/0!</v>
      </c>
      <c r="AJ141" s="542"/>
    </row>
    <row r="142" spans="1:36" ht="20.399999999999999" hidden="1">
      <c r="A142" s="543" t="s">
        <v>184</v>
      </c>
      <c r="B142" s="535"/>
      <c r="C142" s="157" t="s">
        <v>42</v>
      </c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93">
        <f>SUM(D142:AH142)</f>
        <v>0</v>
      </c>
      <c r="AJ142" s="541" t="e">
        <f>AI145</f>
        <v>#DIV/0!</v>
      </c>
    </row>
    <row r="143" spans="1:36" ht="20.399999999999999" hidden="1">
      <c r="A143" s="529"/>
      <c r="B143" s="536"/>
      <c r="C143" s="159" t="s">
        <v>89</v>
      </c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161">
        <f t="shared" ref="AI143:AI144" si="68">SUM(D143:AH143)</f>
        <v>0</v>
      </c>
      <c r="AJ143" s="541"/>
    </row>
    <row r="144" spans="1:36" ht="20.399999999999999" hidden="1">
      <c r="A144" s="529"/>
      <c r="B144" s="536"/>
      <c r="C144" s="160" t="s">
        <v>90</v>
      </c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87">
        <f t="shared" si="68"/>
        <v>0</v>
      </c>
      <c r="AJ144" s="541"/>
    </row>
    <row r="145" spans="1:36" ht="21" hidden="1" thickBot="1">
      <c r="A145" s="530"/>
      <c r="B145" s="537"/>
      <c r="C145" s="154" t="s">
        <v>91</v>
      </c>
      <c r="D145" s="97" t="e">
        <f>(D143+D144)/D142</f>
        <v>#DIV/0!</v>
      </c>
      <c r="E145" s="97" t="e">
        <f>(E143+E144)/E142</f>
        <v>#DIV/0!</v>
      </c>
      <c r="F145" s="97" t="e">
        <f t="shared" ref="F145:AI145" si="69">(F143+F144)/F142</f>
        <v>#DIV/0!</v>
      </c>
      <c r="G145" s="97" t="e">
        <f t="shared" si="69"/>
        <v>#DIV/0!</v>
      </c>
      <c r="H145" s="97" t="e">
        <f t="shared" si="69"/>
        <v>#DIV/0!</v>
      </c>
      <c r="I145" s="97" t="e">
        <f t="shared" si="69"/>
        <v>#DIV/0!</v>
      </c>
      <c r="J145" s="97" t="e">
        <f t="shared" si="69"/>
        <v>#DIV/0!</v>
      </c>
      <c r="K145" s="97" t="e">
        <f t="shared" si="69"/>
        <v>#DIV/0!</v>
      </c>
      <c r="L145" s="97" t="e">
        <f t="shared" si="69"/>
        <v>#DIV/0!</v>
      </c>
      <c r="M145" s="97" t="e">
        <f t="shared" si="69"/>
        <v>#DIV/0!</v>
      </c>
      <c r="N145" s="97" t="e">
        <f t="shared" si="69"/>
        <v>#DIV/0!</v>
      </c>
      <c r="O145" s="97" t="e">
        <f t="shared" si="69"/>
        <v>#DIV/0!</v>
      </c>
      <c r="P145" s="97" t="e">
        <f t="shared" si="69"/>
        <v>#DIV/0!</v>
      </c>
      <c r="Q145" s="97" t="e">
        <f t="shared" si="69"/>
        <v>#DIV/0!</v>
      </c>
      <c r="R145" s="97" t="e">
        <f t="shared" si="69"/>
        <v>#DIV/0!</v>
      </c>
      <c r="S145" s="97" t="e">
        <f t="shared" si="69"/>
        <v>#DIV/0!</v>
      </c>
      <c r="T145" s="97" t="e">
        <f t="shared" si="69"/>
        <v>#DIV/0!</v>
      </c>
      <c r="U145" s="97" t="e">
        <f t="shared" si="69"/>
        <v>#DIV/0!</v>
      </c>
      <c r="V145" s="97" t="e">
        <f t="shared" si="69"/>
        <v>#DIV/0!</v>
      </c>
      <c r="W145" s="97" t="e">
        <f t="shared" si="69"/>
        <v>#DIV/0!</v>
      </c>
      <c r="X145" s="97" t="e">
        <f t="shared" si="69"/>
        <v>#DIV/0!</v>
      </c>
      <c r="Y145" s="97" t="e">
        <f t="shared" si="69"/>
        <v>#DIV/0!</v>
      </c>
      <c r="Z145" s="97" t="e">
        <f t="shared" si="69"/>
        <v>#DIV/0!</v>
      </c>
      <c r="AA145" s="97" t="e">
        <f t="shared" si="69"/>
        <v>#DIV/0!</v>
      </c>
      <c r="AB145" s="97" t="e">
        <f t="shared" si="69"/>
        <v>#DIV/0!</v>
      </c>
      <c r="AC145" s="97" t="e">
        <f t="shared" si="69"/>
        <v>#DIV/0!</v>
      </c>
      <c r="AD145" s="97" t="e">
        <f t="shared" si="69"/>
        <v>#DIV/0!</v>
      </c>
      <c r="AE145" s="97" t="e">
        <f t="shared" si="69"/>
        <v>#DIV/0!</v>
      </c>
      <c r="AF145" s="97" t="e">
        <f t="shared" si="69"/>
        <v>#DIV/0!</v>
      </c>
      <c r="AG145" s="97" t="e">
        <f t="shared" si="69"/>
        <v>#DIV/0!</v>
      </c>
      <c r="AH145" s="97" t="e">
        <f t="shared" si="69"/>
        <v>#DIV/0!</v>
      </c>
      <c r="AI145" s="97" t="e">
        <f t="shared" si="69"/>
        <v>#DIV/0!</v>
      </c>
      <c r="AJ145" s="542"/>
    </row>
    <row r="146" spans="1:36" ht="20.399999999999999" hidden="1">
      <c r="A146" s="528" t="s">
        <v>185</v>
      </c>
      <c r="B146" s="535"/>
      <c r="C146" s="157" t="s">
        <v>42</v>
      </c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93">
        <f>SUM(D146:AH146)</f>
        <v>0</v>
      </c>
      <c r="AJ146" s="541" t="e">
        <f>AI149</f>
        <v>#DIV/0!</v>
      </c>
    </row>
    <row r="147" spans="1:36" ht="20.399999999999999" hidden="1">
      <c r="A147" s="529"/>
      <c r="B147" s="536"/>
      <c r="C147" s="159" t="s">
        <v>89</v>
      </c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161">
        <f t="shared" ref="AI147:AI148" si="70">SUM(D147:AH147)</f>
        <v>0</v>
      </c>
      <c r="AJ147" s="541"/>
    </row>
    <row r="148" spans="1:36" ht="20.399999999999999" hidden="1">
      <c r="A148" s="529"/>
      <c r="B148" s="536"/>
      <c r="C148" s="160" t="s">
        <v>90</v>
      </c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87">
        <f t="shared" si="70"/>
        <v>0</v>
      </c>
      <c r="AJ148" s="541"/>
    </row>
    <row r="149" spans="1:36" ht="21" hidden="1" thickBot="1">
      <c r="A149" s="530"/>
      <c r="B149" s="537"/>
      <c r="C149" s="154" t="s">
        <v>91</v>
      </c>
      <c r="D149" s="97" t="e">
        <f>(D147+D148)/D146</f>
        <v>#DIV/0!</v>
      </c>
      <c r="E149" s="97" t="e">
        <f>(E147+E148)/E146</f>
        <v>#DIV/0!</v>
      </c>
      <c r="F149" s="97" t="e">
        <f t="shared" ref="F149:AI149" si="71">(F147+F148)/F146</f>
        <v>#DIV/0!</v>
      </c>
      <c r="G149" s="97" t="e">
        <f t="shared" si="71"/>
        <v>#DIV/0!</v>
      </c>
      <c r="H149" s="97" t="e">
        <f t="shared" si="71"/>
        <v>#DIV/0!</v>
      </c>
      <c r="I149" s="97" t="e">
        <f t="shared" si="71"/>
        <v>#DIV/0!</v>
      </c>
      <c r="J149" s="97" t="e">
        <f t="shared" si="71"/>
        <v>#DIV/0!</v>
      </c>
      <c r="K149" s="97" t="e">
        <f t="shared" si="71"/>
        <v>#DIV/0!</v>
      </c>
      <c r="L149" s="97" t="e">
        <f t="shared" si="71"/>
        <v>#DIV/0!</v>
      </c>
      <c r="M149" s="97" t="e">
        <f t="shared" si="71"/>
        <v>#DIV/0!</v>
      </c>
      <c r="N149" s="97" t="e">
        <f t="shared" si="71"/>
        <v>#DIV/0!</v>
      </c>
      <c r="O149" s="97" t="e">
        <f t="shared" si="71"/>
        <v>#DIV/0!</v>
      </c>
      <c r="P149" s="97" t="e">
        <f t="shared" si="71"/>
        <v>#DIV/0!</v>
      </c>
      <c r="Q149" s="97" t="e">
        <f t="shared" si="71"/>
        <v>#DIV/0!</v>
      </c>
      <c r="R149" s="97" t="e">
        <f t="shared" si="71"/>
        <v>#DIV/0!</v>
      </c>
      <c r="S149" s="97" t="e">
        <f t="shared" si="71"/>
        <v>#DIV/0!</v>
      </c>
      <c r="T149" s="97" t="e">
        <f t="shared" si="71"/>
        <v>#DIV/0!</v>
      </c>
      <c r="U149" s="97" t="e">
        <f t="shared" si="71"/>
        <v>#DIV/0!</v>
      </c>
      <c r="V149" s="97" t="e">
        <f t="shared" si="71"/>
        <v>#DIV/0!</v>
      </c>
      <c r="W149" s="97" t="e">
        <f t="shared" si="71"/>
        <v>#DIV/0!</v>
      </c>
      <c r="X149" s="97" t="e">
        <f t="shared" si="71"/>
        <v>#DIV/0!</v>
      </c>
      <c r="Y149" s="97" t="e">
        <f t="shared" si="71"/>
        <v>#DIV/0!</v>
      </c>
      <c r="Z149" s="97" t="e">
        <f t="shared" si="71"/>
        <v>#DIV/0!</v>
      </c>
      <c r="AA149" s="97" t="e">
        <f t="shared" si="71"/>
        <v>#DIV/0!</v>
      </c>
      <c r="AB149" s="97" t="e">
        <f t="shared" si="71"/>
        <v>#DIV/0!</v>
      </c>
      <c r="AC149" s="97" t="e">
        <f t="shared" si="71"/>
        <v>#DIV/0!</v>
      </c>
      <c r="AD149" s="97" t="e">
        <f t="shared" si="71"/>
        <v>#DIV/0!</v>
      </c>
      <c r="AE149" s="97" t="e">
        <f t="shared" si="71"/>
        <v>#DIV/0!</v>
      </c>
      <c r="AF149" s="97" t="e">
        <f t="shared" si="71"/>
        <v>#DIV/0!</v>
      </c>
      <c r="AG149" s="97" t="e">
        <f t="shared" si="71"/>
        <v>#DIV/0!</v>
      </c>
      <c r="AH149" s="97" t="e">
        <f t="shared" si="71"/>
        <v>#DIV/0!</v>
      </c>
      <c r="AI149" s="97" t="e">
        <f t="shared" si="71"/>
        <v>#DIV/0!</v>
      </c>
      <c r="AJ149" s="542"/>
    </row>
    <row r="150" spans="1:36" ht="20.399999999999999" hidden="1">
      <c r="A150" s="543" t="s">
        <v>186</v>
      </c>
      <c r="B150" s="535"/>
      <c r="C150" s="157" t="s">
        <v>42</v>
      </c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93">
        <f>SUM(D150:AH150)</f>
        <v>0</v>
      </c>
      <c r="AJ150" s="541" t="e">
        <f>AI153</f>
        <v>#DIV/0!</v>
      </c>
    </row>
    <row r="151" spans="1:36" ht="20.399999999999999" hidden="1">
      <c r="A151" s="529"/>
      <c r="B151" s="536"/>
      <c r="C151" s="159" t="s">
        <v>89</v>
      </c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161">
        <f t="shared" ref="AI151:AI152" si="72">SUM(D151:AH151)</f>
        <v>0</v>
      </c>
      <c r="AJ151" s="541"/>
    </row>
    <row r="152" spans="1:36" ht="20.399999999999999" hidden="1">
      <c r="A152" s="529"/>
      <c r="B152" s="536"/>
      <c r="C152" s="160" t="s">
        <v>90</v>
      </c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87">
        <f t="shared" si="72"/>
        <v>0</v>
      </c>
      <c r="AJ152" s="541"/>
    </row>
    <row r="153" spans="1:36" ht="21" hidden="1" thickBot="1">
      <c r="A153" s="530"/>
      <c r="B153" s="537"/>
      <c r="C153" s="154" t="s">
        <v>91</v>
      </c>
      <c r="D153" s="97" t="e">
        <f>(D151+D152)/D150</f>
        <v>#DIV/0!</v>
      </c>
      <c r="E153" s="97" t="e">
        <f>(E151+E152)/E150</f>
        <v>#DIV/0!</v>
      </c>
      <c r="F153" s="97" t="e">
        <f t="shared" ref="F153:AI153" si="73">(F151+F152)/F150</f>
        <v>#DIV/0!</v>
      </c>
      <c r="G153" s="97" t="e">
        <f t="shared" si="73"/>
        <v>#DIV/0!</v>
      </c>
      <c r="H153" s="97" t="e">
        <f t="shared" si="73"/>
        <v>#DIV/0!</v>
      </c>
      <c r="I153" s="97" t="e">
        <f t="shared" si="73"/>
        <v>#DIV/0!</v>
      </c>
      <c r="J153" s="97" t="e">
        <f t="shared" si="73"/>
        <v>#DIV/0!</v>
      </c>
      <c r="K153" s="97" t="e">
        <f t="shared" si="73"/>
        <v>#DIV/0!</v>
      </c>
      <c r="L153" s="97" t="e">
        <f t="shared" si="73"/>
        <v>#DIV/0!</v>
      </c>
      <c r="M153" s="97" t="e">
        <f t="shared" si="73"/>
        <v>#DIV/0!</v>
      </c>
      <c r="N153" s="97" t="e">
        <f t="shared" si="73"/>
        <v>#DIV/0!</v>
      </c>
      <c r="O153" s="97" t="e">
        <f t="shared" si="73"/>
        <v>#DIV/0!</v>
      </c>
      <c r="P153" s="97" t="e">
        <f t="shared" si="73"/>
        <v>#DIV/0!</v>
      </c>
      <c r="Q153" s="97" t="e">
        <f t="shared" si="73"/>
        <v>#DIV/0!</v>
      </c>
      <c r="R153" s="97" t="e">
        <f t="shared" si="73"/>
        <v>#DIV/0!</v>
      </c>
      <c r="S153" s="97" t="e">
        <f t="shared" si="73"/>
        <v>#DIV/0!</v>
      </c>
      <c r="T153" s="97" t="e">
        <f t="shared" si="73"/>
        <v>#DIV/0!</v>
      </c>
      <c r="U153" s="97" t="e">
        <f t="shared" si="73"/>
        <v>#DIV/0!</v>
      </c>
      <c r="V153" s="97" t="e">
        <f t="shared" si="73"/>
        <v>#DIV/0!</v>
      </c>
      <c r="W153" s="97" t="e">
        <f t="shared" si="73"/>
        <v>#DIV/0!</v>
      </c>
      <c r="X153" s="97" t="e">
        <f t="shared" si="73"/>
        <v>#DIV/0!</v>
      </c>
      <c r="Y153" s="97" t="e">
        <f t="shared" si="73"/>
        <v>#DIV/0!</v>
      </c>
      <c r="Z153" s="97" t="e">
        <f t="shared" si="73"/>
        <v>#DIV/0!</v>
      </c>
      <c r="AA153" s="97" t="e">
        <f t="shared" si="73"/>
        <v>#DIV/0!</v>
      </c>
      <c r="AB153" s="97" t="e">
        <f t="shared" si="73"/>
        <v>#DIV/0!</v>
      </c>
      <c r="AC153" s="97" t="e">
        <f t="shared" si="73"/>
        <v>#DIV/0!</v>
      </c>
      <c r="AD153" s="97" t="e">
        <f t="shared" si="73"/>
        <v>#DIV/0!</v>
      </c>
      <c r="AE153" s="97" t="e">
        <f t="shared" si="73"/>
        <v>#DIV/0!</v>
      </c>
      <c r="AF153" s="97" t="e">
        <f t="shared" si="73"/>
        <v>#DIV/0!</v>
      </c>
      <c r="AG153" s="97" t="e">
        <f t="shared" si="73"/>
        <v>#DIV/0!</v>
      </c>
      <c r="AH153" s="97" t="e">
        <f t="shared" si="73"/>
        <v>#DIV/0!</v>
      </c>
      <c r="AI153" s="97" t="e">
        <f t="shared" si="73"/>
        <v>#DIV/0!</v>
      </c>
      <c r="AJ153" s="542"/>
    </row>
    <row r="154" spans="1:36" ht="20.399999999999999" hidden="1">
      <c r="A154" s="528" t="s">
        <v>187</v>
      </c>
      <c r="B154" s="535"/>
      <c r="C154" s="157" t="s">
        <v>42</v>
      </c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93">
        <f>SUM(D154:AH154)</f>
        <v>0</v>
      </c>
      <c r="AJ154" s="541" t="e">
        <f>AI157</f>
        <v>#DIV/0!</v>
      </c>
    </row>
    <row r="155" spans="1:36" ht="20.399999999999999" hidden="1">
      <c r="A155" s="529"/>
      <c r="B155" s="536"/>
      <c r="C155" s="159" t="s">
        <v>89</v>
      </c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161">
        <f t="shared" ref="AI155:AI156" si="74">SUM(D155:AH155)</f>
        <v>0</v>
      </c>
      <c r="AJ155" s="541"/>
    </row>
    <row r="156" spans="1:36" ht="20.399999999999999" hidden="1">
      <c r="A156" s="529"/>
      <c r="B156" s="536"/>
      <c r="C156" s="160" t="s">
        <v>90</v>
      </c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87">
        <f t="shared" si="74"/>
        <v>0</v>
      </c>
      <c r="AJ156" s="541"/>
    </row>
    <row r="157" spans="1:36" ht="21" hidden="1" thickBot="1">
      <c r="A157" s="530"/>
      <c r="B157" s="537"/>
      <c r="C157" s="154" t="s">
        <v>91</v>
      </c>
      <c r="D157" s="97" t="e">
        <f>(D155+D156)/D154</f>
        <v>#DIV/0!</v>
      </c>
      <c r="E157" s="97" t="e">
        <f>(E155+E156)/E154</f>
        <v>#DIV/0!</v>
      </c>
      <c r="F157" s="97" t="e">
        <f t="shared" ref="F157:AI157" si="75">(F155+F156)/F154</f>
        <v>#DIV/0!</v>
      </c>
      <c r="G157" s="97" t="e">
        <f t="shared" si="75"/>
        <v>#DIV/0!</v>
      </c>
      <c r="H157" s="97" t="e">
        <f t="shared" si="75"/>
        <v>#DIV/0!</v>
      </c>
      <c r="I157" s="97" t="e">
        <f t="shared" si="75"/>
        <v>#DIV/0!</v>
      </c>
      <c r="J157" s="97" t="e">
        <f t="shared" si="75"/>
        <v>#DIV/0!</v>
      </c>
      <c r="K157" s="97" t="e">
        <f t="shared" si="75"/>
        <v>#DIV/0!</v>
      </c>
      <c r="L157" s="97" t="e">
        <f t="shared" si="75"/>
        <v>#DIV/0!</v>
      </c>
      <c r="M157" s="97" t="e">
        <f t="shared" si="75"/>
        <v>#DIV/0!</v>
      </c>
      <c r="N157" s="97" t="e">
        <f t="shared" si="75"/>
        <v>#DIV/0!</v>
      </c>
      <c r="O157" s="97" t="e">
        <f t="shared" si="75"/>
        <v>#DIV/0!</v>
      </c>
      <c r="P157" s="97" t="e">
        <f t="shared" si="75"/>
        <v>#DIV/0!</v>
      </c>
      <c r="Q157" s="97" t="e">
        <f t="shared" si="75"/>
        <v>#DIV/0!</v>
      </c>
      <c r="R157" s="97" t="e">
        <f t="shared" si="75"/>
        <v>#DIV/0!</v>
      </c>
      <c r="S157" s="97" t="e">
        <f t="shared" si="75"/>
        <v>#DIV/0!</v>
      </c>
      <c r="T157" s="97" t="e">
        <f t="shared" si="75"/>
        <v>#DIV/0!</v>
      </c>
      <c r="U157" s="97" t="e">
        <f t="shared" si="75"/>
        <v>#DIV/0!</v>
      </c>
      <c r="V157" s="97" t="e">
        <f t="shared" si="75"/>
        <v>#DIV/0!</v>
      </c>
      <c r="W157" s="97" t="e">
        <f t="shared" si="75"/>
        <v>#DIV/0!</v>
      </c>
      <c r="X157" s="97" t="e">
        <f t="shared" si="75"/>
        <v>#DIV/0!</v>
      </c>
      <c r="Y157" s="97" t="e">
        <f t="shared" si="75"/>
        <v>#DIV/0!</v>
      </c>
      <c r="Z157" s="97" t="e">
        <f t="shared" si="75"/>
        <v>#DIV/0!</v>
      </c>
      <c r="AA157" s="97" t="e">
        <f t="shared" si="75"/>
        <v>#DIV/0!</v>
      </c>
      <c r="AB157" s="97" t="e">
        <f t="shared" si="75"/>
        <v>#DIV/0!</v>
      </c>
      <c r="AC157" s="97" t="e">
        <f t="shared" si="75"/>
        <v>#DIV/0!</v>
      </c>
      <c r="AD157" s="97" t="e">
        <f t="shared" si="75"/>
        <v>#DIV/0!</v>
      </c>
      <c r="AE157" s="97" t="e">
        <f t="shared" si="75"/>
        <v>#DIV/0!</v>
      </c>
      <c r="AF157" s="97" t="e">
        <f t="shared" si="75"/>
        <v>#DIV/0!</v>
      </c>
      <c r="AG157" s="97" t="e">
        <f t="shared" si="75"/>
        <v>#DIV/0!</v>
      </c>
      <c r="AH157" s="97" t="e">
        <f t="shared" si="75"/>
        <v>#DIV/0!</v>
      </c>
      <c r="AI157" s="97" t="e">
        <f t="shared" si="75"/>
        <v>#DIV/0!</v>
      </c>
      <c r="AJ157" s="542"/>
    </row>
    <row r="158" spans="1:36" ht="20.399999999999999" hidden="1">
      <c r="A158" s="543" t="s">
        <v>188</v>
      </c>
      <c r="B158" s="535"/>
      <c r="C158" s="157" t="s">
        <v>42</v>
      </c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93">
        <f>SUM(D158:AH158)</f>
        <v>0</v>
      </c>
      <c r="AJ158" s="541" t="e">
        <f>AI161</f>
        <v>#DIV/0!</v>
      </c>
    </row>
    <row r="159" spans="1:36" ht="20.399999999999999" hidden="1">
      <c r="A159" s="529"/>
      <c r="B159" s="536"/>
      <c r="C159" s="159" t="s">
        <v>89</v>
      </c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161">
        <f t="shared" ref="AI159:AI160" si="76">SUM(D159:AH159)</f>
        <v>0</v>
      </c>
      <c r="AJ159" s="541"/>
    </row>
    <row r="160" spans="1:36" ht="20.399999999999999" hidden="1">
      <c r="A160" s="529"/>
      <c r="B160" s="536"/>
      <c r="C160" s="160" t="s">
        <v>90</v>
      </c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87">
        <f t="shared" si="76"/>
        <v>0</v>
      </c>
      <c r="AJ160" s="541"/>
    </row>
    <row r="161" spans="1:36" ht="21" hidden="1" thickBot="1">
      <c r="A161" s="530"/>
      <c r="B161" s="537"/>
      <c r="C161" s="154" t="s">
        <v>91</v>
      </c>
      <c r="D161" s="97" t="e">
        <f>(D159+D160)/D158</f>
        <v>#DIV/0!</v>
      </c>
      <c r="E161" s="97" t="e">
        <f>(E159+E160)/E158</f>
        <v>#DIV/0!</v>
      </c>
      <c r="F161" s="97" t="e">
        <f t="shared" ref="F161:AI161" si="77">(F159+F160)/F158</f>
        <v>#DIV/0!</v>
      </c>
      <c r="G161" s="97" t="e">
        <f t="shared" si="77"/>
        <v>#DIV/0!</v>
      </c>
      <c r="H161" s="97" t="e">
        <f t="shared" si="77"/>
        <v>#DIV/0!</v>
      </c>
      <c r="I161" s="97" t="e">
        <f t="shared" si="77"/>
        <v>#DIV/0!</v>
      </c>
      <c r="J161" s="97" t="e">
        <f t="shared" si="77"/>
        <v>#DIV/0!</v>
      </c>
      <c r="K161" s="97" t="e">
        <f t="shared" si="77"/>
        <v>#DIV/0!</v>
      </c>
      <c r="L161" s="97" t="e">
        <f t="shared" si="77"/>
        <v>#DIV/0!</v>
      </c>
      <c r="M161" s="97" t="e">
        <f t="shared" si="77"/>
        <v>#DIV/0!</v>
      </c>
      <c r="N161" s="97" t="e">
        <f t="shared" si="77"/>
        <v>#DIV/0!</v>
      </c>
      <c r="O161" s="97" t="e">
        <f t="shared" si="77"/>
        <v>#DIV/0!</v>
      </c>
      <c r="P161" s="97" t="e">
        <f t="shared" si="77"/>
        <v>#DIV/0!</v>
      </c>
      <c r="Q161" s="97" t="e">
        <f t="shared" si="77"/>
        <v>#DIV/0!</v>
      </c>
      <c r="R161" s="97" t="e">
        <f t="shared" si="77"/>
        <v>#DIV/0!</v>
      </c>
      <c r="S161" s="97" t="e">
        <f t="shared" si="77"/>
        <v>#DIV/0!</v>
      </c>
      <c r="T161" s="97" t="e">
        <f t="shared" si="77"/>
        <v>#DIV/0!</v>
      </c>
      <c r="U161" s="97" t="e">
        <f t="shared" si="77"/>
        <v>#DIV/0!</v>
      </c>
      <c r="V161" s="97" t="e">
        <f t="shared" si="77"/>
        <v>#DIV/0!</v>
      </c>
      <c r="W161" s="97" t="e">
        <f t="shared" si="77"/>
        <v>#DIV/0!</v>
      </c>
      <c r="X161" s="97" t="e">
        <f t="shared" si="77"/>
        <v>#DIV/0!</v>
      </c>
      <c r="Y161" s="97" t="e">
        <f t="shared" si="77"/>
        <v>#DIV/0!</v>
      </c>
      <c r="Z161" s="97" t="e">
        <f t="shared" si="77"/>
        <v>#DIV/0!</v>
      </c>
      <c r="AA161" s="97" t="e">
        <f t="shared" si="77"/>
        <v>#DIV/0!</v>
      </c>
      <c r="AB161" s="97" t="e">
        <f t="shared" si="77"/>
        <v>#DIV/0!</v>
      </c>
      <c r="AC161" s="97" t="e">
        <f t="shared" si="77"/>
        <v>#DIV/0!</v>
      </c>
      <c r="AD161" s="97" t="e">
        <f t="shared" si="77"/>
        <v>#DIV/0!</v>
      </c>
      <c r="AE161" s="97" t="e">
        <f t="shared" si="77"/>
        <v>#DIV/0!</v>
      </c>
      <c r="AF161" s="97" t="e">
        <f t="shared" si="77"/>
        <v>#DIV/0!</v>
      </c>
      <c r="AG161" s="97" t="e">
        <f t="shared" si="77"/>
        <v>#DIV/0!</v>
      </c>
      <c r="AH161" s="97" t="e">
        <f t="shared" si="77"/>
        <v>#DIV/0!</v>
      </c>
      <c r="AI161" s="97" t="e">
        <f t="shared" si="77"/>
        <v>#DIV/0!</v>
      </c>
      <c r="AJ161" s="542"/>
    </row>
    <row r="162" spans="1:36" ht="20.399999999999999" hidden="1">
      <c r="A162" s="528" t="s">
        <v>189</v>
      </c>
      <c r="B162" s="535"/>
      <c r="C162" s="157" t="s">
        <v>42</v>
      </c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340">
        <f>SUM(D162:AH162)</f>
        <v>0</v>
      </c>
      <c r="AJ162" s="566" t="e">
        <f>AI165</f>
        <v>#DIV/0!</v>
      </c>
    </row>
    <row r="163" spans="1:36" ht="20.399999999999999" hidden="1">
      <c r="A163" s="529"/>
      <c r="B163" s="536"/>
      <c r="C163" s="159" t="s">
        <v>89</v>
      </c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161">
        <f t="shared" ref="AI163:AI164" si="78">SUM(D163:AH163)</f>
        <v>0</v>
      </c>
      <c r="AJ163" s="541"/>
    </row>
    <row r="164" spans="1:36" ht="20.399999999999999" hidden="1">
      <c r="A164" s="529"/>
      <c r="B164" s="536"/>
      <c r="C164" s="160" t="s">
        <v>90</v>
      </c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87">
        <f t="shared" si="78"/>
        <v>0</v>
      </c>
      <c r="AJ164" s="541"/>
    </row>
    <row r="165" spans="1:36" ht="21" hidden="1" thickBot="1">
      <c r="A165" s="564"/>
      <c r="B165" s="565"/>
      <c r="C165" s="341" t="s">
        <v>91</v>
      </c>
      <c r="D165" s="342" t="e">
        <f>(D163+D164)/D162</f>
        <v>#DIV/0!</v>
      </c>
      <c r="E165" s="342" t="e">
        <f>(E163+E164)/E162</f>
        <v>#DIV/0!</v>
      </c>
      <c r="F165" s="342" t="e">
        <f t="shared" ref="F165:AI165" si="79">(F163+F164)/F162</f>
        <v>#DIV/0!</v>
      </c>
      <c r="G165" s="342" t="e">
        <f t="shared" si="79"/>
        <v>#DIV/0!</v>
      </c>
      <c r="H165" s="342" t="e">
        <f t="shared" si="79"/>
        <v>#DIV/0!</v>
      </c>
      <c r="I165" s="342" t="e">
        <f t="shared" si="79"/>
        <v>#DIV/0!</v>
      </c>
      <c r="J165" s="342" t="e">
        <f t="shared" si="79"/>
        <v>#DIV/0!</v>
      </c>
      <c r="K165" s="342" t="e">
        <f t="shared" si="79"/>
        <v>#DIV/0!</v>
      </c>
      <c r="L165" s="342" t="e">
        <f t="shared" si="79"/>
        <v>#DIV/0!</v>
      </c>
      <c r="M165" s="342" t="e">
        <f t="shared" si="79"/>
        <v>#DIV/0!</v>
      </c>
      <c r="N165" s="342" t="e">
        <f t="shared" si="79"/>
        <v>#DIV/0!</v>
      </c>
      <c r="O165" s="342" t="e">
        <f t="shared" si="79"/>
        <v>#DIV/0!</v>
      </c>
      <c r="P165" s="342" t="e">
        <f t="shared" si="79"/>
        <v>#DIV/0!</v>
      </c>
      <c r="Q165" s="342" t="e">
        <f t="shared" si="79"/>
        <v>#DIV/0!</v>
      </c>
      <c r="R165" s="342" t="e">
        <f t="shared" si="79"/>
        <v>#DIV/0!</v>
      </c>
      <c r="S165" s="342" t="e">
        <f t="shared" si="79"/>
        <v>#DIV/0!</v>
      </c>
      <c r="T165" s="342" t="e">
        <f t="shared" si="79"/>
        <v>#DIV/0!</v>
      </c>
      <c r="U165" s="342" t="e">
        <f t="shared" si="79"/>
        <v>#DIV/0!</v>
      </c>
      <c r="V165" s="342" t="e">
        <f t="shared" si="79"/>
        <v>#DIV/0!</v>
      </c>
      <c r="W165" s="342" t="e">
        <f t="shared" si="79"/>
        <v>#DIV/0!</v>
      </c>
      <c r="X165" s="342" t="e">
        <f t="shared" si="79"/>
        <v>#DIV/0!</v>
      </c>
      <c r="Y165" s="342" t="e">
        <f t="shared" si="79"/>
        <v>#DIV/0!</v>
      </c>
      <c r="Z165" s="342" t="e">
        <f t="shared" si="79"/>
        <v>#DIV/0!</v>
      </c>
      <c r="AA165" s="342" t="e">
        <f t="shared" si="79"/>
        <v>#DIV/0!</v>
      </c>
      <c r="AB165" s="342" t="e">
        <f t="shared" si="79"/>
        <v>#DIV/0!</v>
      </c>
      <c r="AC165" s="342" t="e">
        <f t="shared" si="79"/>
        <v>#DIV/0!</v>
      </c>
      <c r="AD165" s="342" t="e">
        <f t="shared" si="79"/>
        <v>#DIV/0!</v>
      </c>
      <c r="AE165" s="342" t="e">
        <f t="shared" si="79"/>
        <v>#DIV/0!</v>
      </c>
      <c r="AF165" s="342" t="e">
        <f t="shared" si="79"/>
        <v>#DIV/0!</v>
      </c>
      <c r="AG165" s="342" t="e">
        <f t="shared" si="79"/>
        <v>#DIV/0!</v>
      </c>
      <c r="AH165" s="342" t="e">
        <f t="shared" si="79"/>
        <v>#DIV/0!</v>
      </c>
      <c r="AI165" s="342" t="e">
        <f t="shared" si="79"/>
        <v>#DIV/0!</v>
      </c>
      <c r="AJ165" s="567"/>
    </row>
    <row r="166" spans="1:36" ht="21.75" customHeight="1">
      <c r="A166" s="520" t="s">
        <v>92</v>
      </c>
      <c r="B166" s="521"/>
      <c r="C166" s="102" t="s">
        <v>42</v>
      </c>
      <c r="D166" s="103">
        <f>D6+D10+D14+D18+D22+D26+D30+D34+D38+D42+D46+D50+D54+D58+D62+D66+D70+D74+D78+D82+D86+D90+D94+D98+D102+D106+D110+D114+D118+D122+D126+D130+D134+D138+D142+D146+D150+D154+D158+D162</f>
        <v>0</v>
      </c>
      <c r="E166" s="103">
        <f t="shared" ref="E166:AI168" si="80">E6+E10+E14+E18+E22+E26+E30+E34+E38+E42+E46+E50+E54+E58+E62+E66+E70+E74+E78+E82+E86+E90+E94+E98+E102+E106+E110+E114+E118+E122+E126+E130+E134+E138+E142+E146+E150+E154+E158+E162</f>
        <v>0</v>
      </c>
      <c r="F166" s="103">
        <f t="shared" si="80"/>
        <v>0</v>
      </c>
      <c r="G166" s="103">
        <f t="shared" si="80"/>
        <v>0</v>
      </c>
      <c r="H166" s="103">
        <f t="shared" si="80"/>
        <v>0</v>
      </c>
      <c r="I166" s="103">
        <f t="shared" si="80"/>
        <v>0</v>
      </c>
      <c r="J166" s="103">
        <f t="shared" si="80"/>
        <v>0</v>
      </c>
      <c r="K166" s="103">
        <f t="shared" si="80"/>
        <v>0</v>
      </c>
      <c r="L166" s="103">
        <f t="shared" si="80"/>
        <v>0</v>
      </c>
      <c r="M166" s="103">
        <f t="shared" si="80"/>
        <v>0</v>
      </c>
      <c r="N166" s="103">
        <f t="shared" si="80"/>
        <v>0</v>
      </c>
      <c r="O166" s="103">
        <f t="shared" si="80"/>
        <v>0</v>
      </c>
      <c r="P166" s="103">
        <f t="shared" si="80"/>
        <v>0</v>
      </c>
      <c r="Q166" s="103">
        <f t="shared" si="80"/>
        <v>0</v>
      </c>
      <c r="R166" s="103">
        <f t="shared" si="80"/>
        <v>0</v>
      </c>
      <c r="S166" s="103">
        <f t="shared" si="80"/>
        <v>0</v>
      </c>
      <c r="T166" s="103">
        <f t="shared" si="80"/>
        <v>0</v>
      </c>
      <c r="U166" s="103">
        <f t="shared" si="80"/>
        <v>0</v>
      </c>
      <c r="V166" s="103">
        <f t="shared" si="80"/>
        <v>0</v>
      </c>
      <c r="W166" s="103">
        <f t="shared" si="80"/>
        <v>0</v>
      </c>
      <c r="X166" s="103">
        <f t="shared" si="80"/>
        <v>0</v>
      </c>
      <c r="Y166" s="103">
        <f t="shared" si="80"/>
        <v>0</v>
      </c>
      <c r="Z166" s="103">
        <f t="shared" si="80"/>
        <v>0</v>
      </c>
      <c r="AA166" s="103">
        <f t="shared" si="80"/>
        <v>0</v>
      </c>
      <c r="AB166" s="103">
        <f t="shared" si="80"/>
        <v>0</v>
      </c>
      <c r="AC166" s="103">
        <f t="shared" si="80"/>
        <v>0</v>
      </c>
      <c r="AD166" s="103">
        <f t="shared" si="80"/>
        <v>0</v>
      </c>
      <c r="AE166" s="103">
        <f t="shared" si="80"/>
        <v>0</v>
      </c>
      <c r="AF166" s="103">
        <f t="shared" si="80"/>
        <v>0</v>
      </c>
      <c r="AG166" s="103">
        <f t="shared" si="80"/>
        <v>0</v>
      </c>
      <c r="AH166" s="103">
        <f t="shared" si="80"/>
        <v>0</v>
      </c>
      <c r="AI166" s="103">
        <f t="shared" si="80"/>
        <v>0</v>
      </c>
      <c r="AJ166" s="524" t="e">
        <f>AI169</f>
        <v>#DIV/0!</v>
      </c>
    </row>
    <row r="167" spans="1:36" ht="21" customHeight="1">
      <c r="A167" s="520"/>
      <c r="B167" s="521"/>
      <c r="C167" s="104" t="s">
        <v>89</v>
      </c>
      <c r="D167" s="111">
        <f t="shared" ref="D167:D168" si="81">D7+D11+D15+D19+D23+D27+D31+D35+D39+D43+D47+D51+D55+D59+D63+D67+D71+D75+D79+D83+D87+D91+D95+D99+D103+D107+D111+D115+D119+D123+D127+D131+D135+D139+D143+D147+D151+D155+D159+D163</f>
        <v>0</v>
      </c>
      <c r="E167" s="111">
        <f t="shared" si="80"/>
        <v>0</v>
      </c>
      <c r="F167" s="111">
        <f t="shared" si="80"/>
        <v>0</v>
      </c>
      <c r="G167" s="111">
        <f t="shared" si="80"/>
        <v>0</v>
      </c>
      <c r="H167" s="111">
        <f t="shared" si="80"/>
        <v>0</v>
      </c>
      <c r="I167" s="111">
        <f t="shared" si="80"/>
        <v>0</v>
      </c>
      <c r="J167" s="111">
        <f t="shared" si="80"/>
        <v>0</v>
      </c>
      <c r="K167" s="111">
        <f t="shared" si="80"/>
        <v>0</v>
      </c>
      <c r="L167" s="111">
        <f t="shared" si="80"/>
        <v>0</v>
      </c>
      <c r="M167" s="111">
        <f t="shared" si="80"/>
        <v>0</v>
      </c>
      <c r="N167" s="111">
        <f t="shared" si="80"/>
        <v>0</v>
      </c>
      <c r="O167" s="111">
        <f t="shared" si="80"/>
        <v>0</v>
      </c>
      <c r="P167" s="111">
        <f t="shared" si="80"/>
        <v>0</v>
      </c>
      <c r="Q167" s="111">
        <f t="shared" si="80"/>
        <v>0</v>
      </c>
      <c r="R167" s="111">
        <f t="shared" si="80"/>
        <v>0</v>
      </c>
      <c r="S167" s="111">
        <f t="shared" si="80"/>
        <v>0</v>
      </c>
      <c r="T167" s="111">
        <f t="shared" si="80"/>
        <v>0</v>
      </c>
      <c r="U167" s="111">
        <f t="shared" si="80"/>
        <v>0</v>
      </c>
      <c r="V167" s="111">
        <f t="shared" si="80"/>
        <v>0</v>
      </c>
      <c r="W167" s="111">
        <f t="shared" si="80"/>
        <v>0</v>
      </c>
      <c r="X167" s="111">
        <f t="shared" si="80"/>
        <v>0</v>
      </c>
      <c r="Y167" s="111">
        <f t="shared" si="80"/>
        <v>0</v>
      </c>
      <c r="Z167" s="111">
        <f t="shared" si="80"/>
        <v>0</v>
      </c>
      <c r="AA167" s="111">
        <f t="shared" si="80"/>
        <v>0</v>
      </c>
      <c r="AB167" s="111">
        <f t="shared" si="80"/>
        <v>0</v>
      </c>
      <c r="AC167" s="111">
        <f t="shared" si="80"/>
        <v>0</v>
      </c>
      <c r="AD167" s="111">
        <f t="shared" si="80"/>
        <v>0</v>
      </c>
      <c r="AE167" s="111">
        <f t="shared" si="80"/>
        <v>0</v>
      </c>
      <c r="AF167" s="111">
        <f t="shared" si="80"/>
        <v>0</v>
      </c>
      <c r="AG167" s="111">
        <f t="shared" si="80"/>
        <v>0</v>
      </c>
      <c r="AH167" s="111">
        <f t="shared" si="80"/>
        <v>0</v>
      </c>
      <c r="AI167" s="111">
        <f t="shared" si="80"/>
        <v>0</v>
      </c>
      <c r="AJ167" s="524"/>
    </row>
    <row r="168" spans="1:36" ht="21" customHeight="1">
      <c r="A168" s="520"/>
      <c r="B168" s="521"/>
      <c r="C168" s="105" t="s">
        <v>90</v>
      </c>
      <c r="D168" s="111">
        <f t="shared" si="81"/>
        <v>0</v>
      </c>
      <c r="E168" s="111">
        <f t="shared" si="80"/>
        <v>0</v>
      </c>
      <c r="F168" s="111">
        <f t="shared" si="80"/>
        <v>0</v>
      </c>
      <c r="G168" s="111">
        <f t="shared" si="80"/>
        <v>0</v>
      </c>
      <c r="H168" s="111">
        <f t="shared" si="80"/>
        <v>0</v>
      </c>
      <c r="I168" s="111">
        <f t="shared" si="80"/>
        <v>0</v>
      </c>
      <c r="J168" s="111">
        <f t="shared" si="80"/>
        <v>0</v>
      </c>
      <c r="K168" s="111">
        <f t="shared" si="80"/>
        <v>0</v>
      </c>
      <c r="L168" s="111">
        <f t="shared" si="80"/>
        <v>0</v>
      </c>
      <c r="M168" s="111">
        <f t="shared" si="80"/>
        <v>0</v>
      </c>
      <c r="N168" s="111">
        <f t="shared" si="80"/>
        <v>0</v>
      </c>
      <c r="O168" s="111">
        <f t="shared" si="80"/>
        <v>0</v>
      </c>
      <c r="P168" s="111">
        <f t="shared" si="80"/>
        <v>0</v>
      </c>
      <c r="Q168" s="111">
        <f t="shared" si="80"/>
        <v>0</v>
      </c>
      <c r="R168" s="111">
        <f t="shared" si="80"/>
        <v>0</v>
      </c>
      <c r="S168" s="111">
        <f t="shared" si="80"/>
        <v>0</v>
      </c>
      <c r="T168" s="111">
        <f t="shared" si="80"/>
        <v>0</v>
      </c>
      <c r="U168" s="111">
        <f t="shared" si="80"/>
        <v>0</v>
      </c>
      <c r="V168" s="111">
        <f t="shared" si="80"/>
        <v>0</v>
      </c>
      <c r="W168" s="111">
        <f t="shared" si="80"/>
        <v>0</v>
      </c>
      <c r="X168" s="111">
        <f t="shared" si="80"/>
        <v>0</v>
      </c>
      <c r="Y168" s="111">
        <f t="shared" si="80"/>
        <v>0</v>
      </c>
      <c r="Z168" s="111">
        <f t="shared" si="80"/>
        <v>0</v>
      </c>
      <c r="AA168" s="111">
        <f t="shared" si="80"/>
        <v>0</v>
      </c>
      <c r="AB168" s="111">
        <f t="shared" si="80"/>
        <v>0</v>
      </c>
      <c r="AC168" s="111">
        <f t="shared" si="80"/>
        <v>0</v>
      </c>
      <c r="AD168" s="111">
        <f t="shared" si="80"/>
        <v>0</v>
      </c>
      <c r="AE168" s="111">
        <f t="shared" si="80"/>
        <v>0</v>
      </c>
      <c r="AF168" s="111">
        <f t="shared" si="80"/>
        <v>0</v>
      </c>
      <c r="AG168" s="111">
        <f t="shared" si="80"/>
        <v>0</v>
      </c>
      <c r="AH168" s="111">
        <f t="shared" si="80"/>
        <v>0</v>
      </c>
      <c r="AI168" s="111">
        <f t="shared" si="80"/>
        <v>0</v>
      </c>
      <c r="AJ168" s="524"/>
    </row>
    <row r="169" spans="1:36" ht="21.75" customHeight="1" thickBot="1">
      <c r="A169" s="520"/>
      <c r="B169" s="521"/>
      <c r="C169" s="96" t="s">
        <v>91</v>
      </c>
      <c r="D169" s="97" t="e">
        <f>(D167+D168)/D166</f>
        <v>#DIV/0!</v>
      </c>
      <c r="E169" s="97" t="e">
        <f t="shared" ref="E169:AI169" si="82">(E167+E168)/E166</f>
        <v>#DIV/0!</v>
      </c>
      <c r="F169" s="97" t="e">
        <f t="shared" si="82"/>
        <v>#DIV/0!</v>
      </c>
      <c r="G169" s="97" t="e">
        <f t="shared" si="82"/>
        <v>#DIV/0!</v>
      </c>
      <c r="H169" s="97" t="e">
        <f t="shared" si="82"/>
        <v>#DIV/0!</v>
      </c>
      <c r="I169" s="97" t="e">
        <f t="shared" si="82"/>
        <v>#DIV/0!</v>
      </c>
      <c r="J169" s="97" t="e">
        <f t="shared" si="82"/>
        <v>#DIV/0!</v>
      </c>
      <c r="K169" s="97" t="e">
        <f t="shared" si="82"/>
        <v>#DIV/0!</v>
      </c>
      <c r="L169" s="97" t="e">
        <f t="shared" si="82"/>
        <v>#DIV/0!</v>
      </c>
      <c r="M169" s="97" t="e">
        <f t="shared" si="82"/>
        <v>#DIV/0!</v>
      </c>
      <c r="N169" s="97" t="e">
        <f t="shared" si="82"/>
        <v>#DIV/0!</v>
      </c>
      <c r="O169" s="97" t="e">
        <f t="shared" si="82"/>
        <v>#DIV/0!</v>
      </c>
      <c r="P169" s="97" t="e">
        <f t="shared" si="82"/>
        <v>#DIV/0!</v>
      </c>
      <c r="Q169" s="97" t="e">
        <f t="shared" si="82"/>
        <v>#DIV/0!</v>
      </c>
      <c r="R169" s="97" t="e">
        <f t="shared" si="82"/>
        <v>#DIV/0!</v>
      </c>
      <c r="S169" s="97" t="e">
        <f t="shared" si="82"/>
        <v>#DIV/0!</v>
      </c>
      <c r="T169" s="97" t="e">
        <f t="shared" si="82"/>
        <v>#DIV/0!</v>
      </c>
      <c r="U169" s="97" t="e">
        <f t="shared" si="82"/>
        <v>#DIV/0!</v>
      </c>
      <c r="V169" s="97" t="e">
        <f t="shared" si="82"/>
        <v>#DIV/0!</v>
      </c>
      <c r="W169" s="97" t="e">
        <f t="shared" si="82"/>
        <v>#DIV/0!</v>
      </c>
      <c r="X169" s="97" t="e">
        <f t="shared" si="82"/>
        <v>#DIV/0!</v>
      </c>
      <c r="Y169" s="97" t="e">
        <f t="shared" si="82"/>
        <v>#DIV/0!</v>
      </c>
      <c r="Z169" s="97" t="e">
        <f t="shared" si="82"/>
        <v>#DIV/0!</v>
      </c>
      <c r="AA169" s="97" t="e">
        <f t="shared" si="82"/>
        <v>#DIV/0!</v>
      </c>
      <c r="AB169" s="97" t="e">
        <f t="shared" si="82"/>
        <v>#DIV/0!</v>
      </c>
      <c r="AC169" s="97" t="e">
        <f t="shared" si="82"/>
        <v>#DIV/0!</v>
      </c>
      <c r="AD169" s="97" t="e">
        <f t="shared" si="82"/>
        <v>#DIV/0!</v>
      </c>
      <c r="AE169" s="97" t="e">
        <f t="shared" si="82"/>
        <v>#DIV/0!</v>
      </c>
      <c r="AF169" s="97" t="e">
        <f t="shared" si="82"/>
        <v>#DIV/0!</v>
      </c>
      <c r="AG169" s="97" t="e">
        <f t="shared" si="82"/>
        <v>#DIV/0!</v>
      </c>
      <c r="AH169" s="97" t="e">
        <f t="shared" si="82"/>
        <v>#DIV/0!</v>
      </c>
      <c r="AI169" s="97" t="e">
        <f t="shared" si="82"/>
        <v>#DIV/0!</v>
      </c>
      <c r="AJ169" s="525"/>
    </row>
    <row r="170" spans="1:36" ht="21.75" customHeight="1" thickBot="1">
      <c r="A170" s="522"/>
      <c r="B170" s="523"/>
      <c r="C170" s="106" t="s">
        <v>93</v>
      </c>
      <c r="D170" s="107">
        <f>D166-D167-D168</f>
        <v>0</v>
      </c>
      <c r="E170" s="107">
        <f t="shared" ref="E170:AI170" si="83">E166-E167-E168</f>
        <v>0</v>
      </c>
      <c r="F170" s="107">
        <f t="shared" si="83"/>
        <v>0</v>
      </c>
      <c r="G170" s="107">
        <f t="shared" si="83"/>
        <v>0</v>
      </c>
      <c r="H170" s="107">
        <f t="shared" si="83"/>
        <v>0</v>
      </c>
      <c r="I170" s="107">
        <f t="shared" si="83"/>
        <v>0</v>
      </c>
      <c r="J170" s="107">
        <f t="shared" si="83"/>
        <v>0</v>
      </c>
      <c r="K170" s="107">
        <f t="shared" si="83"/>
        <v>0</v>
      </c>
      <c r="L170" s="107">
        <f t="shared" si="83"/>
        <v>0</v>
      </c>
      <c r="M170" s="107">
        <f t="shared" si="83"/>
        <v>0</v>
      </c>
      <c r="N170" s="107">
        <f t="shared" si="83"/>
        <v>0</v>
      </c>
      <c r="O170" s="107">
        <f t="shared" si="83"/>
        <v>0</v>
      </c>
      <c r="P170" s="107">
        <f t="shared" si="83"/>
        <v>0</v>
      </c>
      <c r="Q170" s="107">
        <f t="shared" si="83"/>
        <v>0</v>
      </c>
      <c r="R170" s="107">
        <f t="shared" si="83"/>
        <v>0</v>
      </c>
      <c r="S170" s="107">
        <f t="shared" si="83"/>
        <v>0</v>
      </c>
      <c r="T170" s="107">
        <f t="shared" si="83"/>
        <v>0</v>
      </c>
      <c r="U170" s="107">
        <f t="shared" si="83"/>
        <v>0</v>
      </c>
      <c r="V170" s="107">
        <f t="shared" si="83"/>
        <v>0</v>
      </c>
      <c r="W170" s="107">
        <f t="shared" si="83"/>
        <v>0</v>
      </c>
      <c r="X170" s="107">
        <f t="shared" si="83"/>
        <v>0</v>
      </c>
      <c r="Y170" s="107">
        <f t="shared" si="83"/>
        <v>0</v>
      </c>
      <c r="Z170" s="107">
        <f t="shared" si="83"/>
        <v>0</v>
      </c>
      <c r="AA170" s="107">
        <f t="shared" si="83"/>
        <v>0</v>
      </c>
      <c r="AB170" s="107">
        <f t="shared" si="83"/>
        <v>0</v>
      </c>
      <c r="AC170" s="107">
        <f t="shared" si="83"/>
        <v>0</v>
      </c>
      <c r="AD170" s="107">
        <f t="shared" si="83"/>
        <v>0</v>
      </c>
      <c r="AE170" s="107">
        <f t="shared" si="83"/>
        <v>0</v>
      </c>
      <c r="AF170" s="107">
        <f t="shared" si="83"/>
        <v>0</v>
      </c>
      <c r="AG170" s="107">
        <f t="shared" si="83"/>
        <v>0</v>
      </c>
      <c r="AH170" s="107">
        <f t="shared" si="83"/>
        <v>0</v>
      </c>
      <c r="AI170" s="107">
        <f t="shared" si="83"/>
        <v>0</v>
      </c>
      <c r="AJ170" s="165"/>
    </row>
    <row r="171" spans="1:36" ht="21.6" thickTop="1" thickBot="1">
      <c r="A171" s="182"/>
      <c r="B171" s="534"/>
      <c r="C171" s="534"/>
      <c r="D171" s="534"/>
      <c r="E171" s="534"/>
      <c r="F171" s="534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I171" s="184"/>
      <c r="AJ171" s="185"/>
    </row>
    <row r="172" spans="1:36" ht="27" thickTop="1">
      <c r="A172" s="526"/>
      <c r="B172" s="527"/>
      <c r="C172" s="181" t="s">
        <v>42</v>
      </c>
      <c r="D172" s="103">
        <f>D166-D66-D102-D114-D118-D126-D130</f>
        <v>0</v>
      </c>
      <c r="E172" s="103">
        <f t="shared" ref="E172:AI172" si="84">E166-E66-E102-E114-E118-E126-E130</f>
        <v>0</v>
      </c>
      <c r="F172" s="103">
        <f t="shared" si="84"/>
        <v>0</v>
      </c>
      <c r="G172" s="103">
        <f t="shared" si="84"/>
        <v>0</v>
      </c>
      <c r="H172" s="103">
        <f t="shared" si="84"/>
        <v>0</v>
      </c>
      <c r="I172" s="103">
        <f t="shared" si="84"/>
        <v>0</v>
      </c>
      <c r="J172" s="103">
        <f t="shared" si="84"/>
        <v>0</v>
      </c>
      <c r="K172" s="103">
        <f t="shared" si="84"/>
        <v>0</v>
      </c>
      <c r="L172" s="103">
        <f t="shared" si="84"/>
        <v>0</v>
      </c>
      <c r="M172" s="103">
        <f t="shared" si="84"/>
        <v>0</v>
      </c>
      <c r="N172" s="103">
        <f t="shared" si="84"/>
        <v>0</v>
      </c>
      <c r="O172" s="103">
        <f t="shared" si="84"/>
        <v>0</v>
      </c>
      <c r="P172" s="103">
        <f t="shared" si="84"/>
        <v>0</v>
      </c>
      <c r="Q172" s="103">
        <f t="shared" si="84"/>
        <v>0</v>
      </c>
      <c r="R172" s="103">
        <f t="shared" si="84"/>
        <v>0</v>
      </c>
      <c r="S172" s="103">
        <f t="shared" si="84"/>
        <v>0</v>
      </c>
      <c r="T172" s="103">
        <f t="shared" si="84"/>
        <v>0</v>
      </c>
      <c r="U172" s="103">
        <f t="shared" si="84"/>
        <v>0</v>
      </c>
      <c r="V172" s="103">
        <f t="shared" si="84"/>
        <v>0</v>
      </c>
      <c r="W172" s="103">
        <f t="shared" si="84"/>
        <v>0</v>
      </c>
      <c r="X172" s="103">
        <f t="shared" si="84"/>
        <v>0</v>
      </c>
      <c r="Y172" s="103">
        <f t="shared" si="84"/>
        <v>0</v>
      </c>
      <c r="Z172" s="103">
        <f t="shared" si="84"/>
        <v>0</v>
      </c>
      <c r="AA172" s="103">
        <f t="shared" si="84"/>
        <v>0</v>
      </c>
      <c r="AB172" s="103">
        <f t="shared" si="84"/>
        <v>0</v>
      </c>
      <c r="AC172" s="103">
        <f t="shared" si="84"/>
        <v>0</v>
      </c>
      <c r="AD172" s="103">
        <f t="shared" si="84"/>
        <v>0</v>
      </c>
      <c r="AE172" s="103">
        <f t="shared" si="84"/>
        <v>0</v>
      </c>
      <c r="AF172" s="103">
        <f t="shared" si="84"/>
        <v>0</v>
      </c>
      <c r="AG172" s="103">
        <f t="shared" si="84"/>
        <v>0</v>
      </c>
      <c r="AH172" s="103">
        <f t="shared" si="84"/>
        <v>0</v>
      </c>
      <c r="AI172" s="103">
        <f t="shared" si="84"/>
        <v>0</v>
      </c>
      <c r="AJ172" s="531" t="e">
        <f>AI175</f>
        <v>#DIV/0!</v>
      </c>
    </row>
    <row r="173" spans="1:36" ht="26.4">
      <c r="A173" s="526" t="s">
        <v>103</v>
      </c>
      <c r="B173" s="527"/>
      <c r="C173" s="175" t="s">
        <v>89</v>
      </c>
      <c r="D173" s="174">
        <f>D167-D67-D103-D115-D119-D127-D131</f>
        <v>0</v>
      </c>
      <c r="E173" s="174">
        <f t="shared" ref="E173:AI173" si="85">E167-E67-E103-E115-E119-E127-E131</f>
        <v>0</v>
      </c>
      <c r="F173" s="174">
        <f t="shared" si="85"/>
        <v>0</v>
      </c>
      <c r="G173" s="174">
        <f t="shared" si="85"/>
        <v>0</v>
      </c>
      <c r="H173" s="174">
        <f t="shared" si="85"/>
        <v>0</v>
      </c>
      <c r="I173" s="174">
        <f t="shared" si="85"/>
        <v>0</v>
      </c>
      <c r="J173" s="174">
        <f t="shared" si="85"/>
        <v>0</v>
      </c>
      <c r="K173" s="174">
        <f t="shared" si="85"/>
        <v>0</v>
      </c>
      <c r="L173" s="174">
        <f t="shared" si="85"/>
        <v>0</v>
      </c>
      <c r="M173" s="174">
        <f t="shared" si="85"/>
        <v>0</v>
      </c>
      <c r="N173" s="174">
        <f t="shared" si="85"/>
        <v>0</v>
      </c>
      <c r="O173" s="174">
        <f t="shared" si="85"/>
        <v>0</v>
      </c>
      <c r="P173" s="174">
        <f t="shared" si="85"/>
        <v>0</v>
      </c>
      <c r="Q173" s="174">
        <f t="shared" si="85"/>
        <v>0</v>
      </c>
      <c r="R173" s="174">
        <f t="shared" si="85"/>
        <v>0</v>
      </c>
      <c r="S173" s="174">
        <f t="shared" si="85"/>
        <v>0</v>
      </c>
      <c r="T173" s="174">
        <f t="shared" si="85"/>
        <v>0</v>
      </c>
      <c r="U173" s="174">
        <f t="shared" si="85"/>
        <v>0</v>
      </c>
      <c r="V173" s="174">
        <f t="shared" si="85"/>
        <v>0</v>
      </c>
      <c r="W173" s="174">
        <f t="shared" si="85"/>
        <v>0</v>
      </c>
      <c r="X173" s="174">
        <f t="shared" si="85"/>
        <v>0</v>
      </c>
      <c r="Y173" s="174">
        <f t="shared" si="85"/>
        <v>0</v>
      </c>
      <c r="Z173" s="174">
        <f t="shared" si="85"/>
        <v>0</v>
      </c>
      <c r="AA173" s="174">
        <f t="shared" si="85"/>
        <v>0</v>
      </c>
      <c r="AB173" s="174">
        <f t="shared" si="85"/>
        <v>0</v>
      </c>
      <c r="AC173" s="174">
        <f t="shared" si="85"/>
        <v>0</v>
      </c>
      <c r="AD173" s="174">
        <f t="shared" si="85"/>
        <v>0</v>
      </c>
      <c r="AE173" s="174">
        <f t="shared" si="85"/>
        <v>0</v>
      </c>
      <c r="AF173" s="174">
        <f t="shared" si="85"/>
        <v>0</v>
      </c>
      <c r="AG173" s="174">
        <f t="shared" si="85"/>
        <v>0</v>
      </c>
      <c r="AH173" s="174">
        <f t="shared" si="85"/>
        <v>0</v>
      </c>
      <c r="AI173" s="174">
        <f t="shared" si="85"/>
        <v>0</v>
      </c>
      <c r="AJ173" s="532"/>
    </row>
    <row r="174" spans="1:36" ht="26.25" customHeight="1">
      <c r="A174" s="526" t="s">
        <v>104</v>
      </c>
      <c r="B174" s="527"/>
      <c r="C174" s="176" t="s">
        <v>90</v>
      </c>
      <c r="D174" s="103">
        <f>D168-D68-D104-D116-D120-D128-D132</f>
        <v>0</v>
      </c>
      <c r="E174" s="103">
        <f t="shared" ref="E174:AI174" si="86">E168-E68-E104-E116-E120-E128-E132</f>
        <v>0</v>
      </c>
      <c r="F174" s="103">
        <f t="shared" si="86"/>
        <v>0</v>
      </c>
      <c r="G174" s="103">
        <f t="shared" si="86"/>
        <v>0</v>
      </c>
      <c r="H174" s="103">
        <f t="shared" si="86"/>
        <v>0</v>
      </c>
      <c r="I174" s="103">
        <f t="shared" si="86"/>
        <v>0</v>
      </c>
      <c r="J174" s="103">
        <f t="shared" si="86"/>
        <v>0</v>
      </c>
      <c r="K174" s="103">
        <f t="shared" si="86"/>
        <v>0</v>
      </c>
      <c r="L174" s="103">
        <f t="shared" si="86"/>
        <v>0</v>
      </c>
      <c r="M174" s="103">
        <f t="shared" si="86"/>
        <v>0</v>
      </c>
      <c r="N174" s="103">
        <f t="shared" si="86"/>
        <v>0</v>
      </c>
      <c r="O174" s="103">
        <f t="shared" si="86"/>
        <v>0</v>
      </c>
      <c r="P174" s="103">
        <f t="shared" si="86"/>
        <v>0</v>
      </c>
      <c r="Q174" s="103">
        <f t="shared" si="86"/>
        <v>0</v>
      </c>
      <c r="R174" s="103">
        <f t="shared" si="86"/>
        <v>0</v>
      </c>
      <c r="S174" s="103">
        <f t="shared" si="86"/>
        <v>0</v>
      </c>
      <c r="T174" s="103">
        <f t="shared" si="86"/>
        <v>0</v>
      </c>
      <c r="U174" s="103">
        <f t="shared" si="86"/>
        <v>0</v>
      </c>
      <c r="V174" s="103">
        <f t="shared" si="86"/>
        <v>0</v>
      </c>
      <c r="W174" s="103">
        <f t="shared" si="86"/>
        <v>0</v>
      </c>
      <c r="X174" s="103">
        <f t="shared" si="86"/>
        <v>0</v>
      </c>
      <c r="Y174" s="103">
        <f t="shared" si="86"/>
        <v>0</v>
      </c>
      <c r="Z174" s="103">
        <f t="shared" si="86"/>
        <v>0</v>
      </c>
      <c r="AA174" s="103">
        <f t="shared" si="86"/>
        <v>0</v>
      </c>
      <c r="AB174" s="103">
        <f t="shared" si="86"/>
        <v>0</v>
      </c>
      <c r="AC174" s="103">
        <f t="shared" si="86"/>
        <v>0</v>
      </c>
      <c r="AD174" s="103">
        <f t="shared" si="86"/>
        <v>0</v>
      </c>
      <c r="AE174" s="103">
        <f t="shared" si="86"/>
        <v>0</v>
      </c>
      <c r="AF174" s="103">
        <f t="shared" si="86"/>
        <v>0</v>
      </c>
      <c r="AG174" s="103">
        <f t="shared" si="86"/>
        <v>0</v>
      </c>
      <c r="AH174" s="103">
        <f t="shared" si="86"/>
        <v>0</v>
      </c>
      <c r="AI174" s="103">
        <f t="shared" si="86"/>
        <v>0</v>
      </c>
      <c r="AJ174" s="532"/>
    </row>
    <row r="175" spans="1:36" ht="27" customHeight="1" thickBot="1">
      <c r="A175" s="526" t="s">
        <v>105</v>
      </c>
      <c r="B175" s="527"/>
      <c r="C175" s="177" t="s">
        <v>91</v>
      </c>
      <c r="D175" s="155" t="e">
        <f>(D173+D174)/D172</f>
        <v>#DIV/0!</v>
      </c>
      <c r="E175" s="155" t="e">
        <f t="shared" ref="E175:AI175" si="87">(E173+E174)/E172</f>
        <v>#DIV/0!</v>
      </c>
      <c r="F175" s="155" t="e">
        <f t="shared" si="87"/>
        <v>#DIV/0!</v>
      </c>
      <c r="G175" s="155" t="e">
        <f t="shared" si="87"/>
        <v>#DIV/0!</v>
      </c>
      <c r="H175" s="155" t="e">
        <f t="shared" si="87"/>
        <v>#DIV/0!</v>
      </c>
      <c r="I175" s="155" t="e">
        <f t="shared" si="87"/>
        <v>#DIV/0!</v>
      </c>
      <c r="J175" s="155" t="e">
        <f t="shared" si="87"/>
        <v>#DIV/0!</v>
      </c>
      <c r="K175" s="155" t="e">
        <f t="shared" si="87"/>
        <v>#DIV/0!</v>
      </c>
      <c r="L175" s="155" t="e">
        <f t="shared" si="87"/>
        <v>#DIV/0!</v>
      </c>
      <c r="M175" s="155" t="e">
        <f t="shared" si="87"/>
        <v>#DIV/0!</v>
      </c>
      <c r="N175" s="155" t="e">
        <f t="shared" si="87"/>
        <v>#DIV/0!</v>
      </c>
      <c r="O175" s="155" t="e">
        <f t="shared" si="87"/>
        <v>#DIV/0!</v>
      </c>
      <c r="P175" s="155" t="e">
        <f t="shared" si="87"/>
        <v>#DIV/0!</v>
      </c>
      <c r="Q175" s="155" t="e">
        <f t="shared" si="87"/>
        <v>#DIV/0!</v>
      </c>
      <c r="R175" s="155" t="e">
        <f t="shared" si="87"/>
        <v>#DIV/0!</v>
      </c>
      <c r="S175" s="155" t="e">
        <f t="shared" si="87"/>
        <v>#DIV/0!</v>
      </c>
      <c r="T175" s="155" t="e">
        <f t="shared" si="87"/>
        <v>#DIV/0!</v>
      </c>
      <c r="U175" s="155" t="e">
        <f t="shared" si="87"/>
        <v>#DIV/0!</v>
      </c>
      <c r="V175" s="155" t="e">
        <f t="shared" si="87"/>
        <v>#DIV/0!</v>
      </c>
      <c r="W175" s="155" t="e">
        <f t="shared" si="87"/>
        <v>#DIV/0!</v>
      </c>
      <c r="X175" s="155" t="e">
        <f t="shared" si="87"/>
        <v>#DIV/0!</v>
      </c>
      <c r="Y175" s="155" t="e">
        <f t="shared" si="87"/>
        <v>#DIV/0!</v>
      </c>
      <c r="Z175" s="155" t="e">
        <f t="shared" si="87"/>
        <v>#DIV/0!</v>
      </c>
      <c r="AA175" s="155" t="e">
        <f t="shared" si="87"/>
        <v>#DIV/0!</v>
      </c>
      <c r="AB175" s="155" t="e">
        <f t="shared" si="87"/>
        <v>#DIV/0!</v>
      </c>
      <c r="AC175" s="155" t="e">
        <f t="shared" si="87"/>
        <v>#DIV/0!</v>
      </c>
      <c r="AD175" s="155" t="e">
        <f t="shared" si="87"/>
        <v>#DIV/0!</v>
      </c>
      <c r="AE175" s="155" t="e">
        <f t="shared" si="87"/>
        <v>#DIV/0!</v>
      </c>
      <c r="AF175" s="155" t="e">
        <f t="shared" si="87"/>
        <v>#DIV/0!</v>
      </c>
      <c r="AG175" s="155" t="e">
        <f t="shared" si="87"/>
        <v>#DIV/0!</v>
      </c>
      <c r="AH175" s="155" t="e">
        <f t="shared" si="87"/>
        <v>#DIV/0!</v>
      </c>
      <c r="AI175" s="155" t="e">
        <f t="shared" si="87"/>
        <v>#DIV/0!</v>
      </c>
      <c r="AJ175" s="532"/>
    </row>
    <row r="176" spans="1:36" ht="27" thickBot="1">
      <c r="A176" s="179"/>
      <c r="B176" s="180"/>
      <c r="C176" s="178" t="s">
        <v>93</v>
      </c>
      <c r="D176" s="107">
        <f>D172-D173-D174</f>
        <v>0</v>
      </c>
      <c r="E176" s="107">
        <f t="shared" ref="E176:AI176" si="88">E172-E173-E174</f>
        <v>0</v>
      </c>
      <c r="F176" s="107">
        <f t="shared" si="88"/>
        <v>0</v>
      </c>
      <c r="G176" s="107">
        <f t="shared" si="88"/>
        <v>0</v>
      </c>
      <c r="H176" s="107">
        <f t="shared" si="88"/>
        <v>0</v>
      </c>
      <c r="I176" s="107">
        <f t="shared" si="88"/>
        <v>0</v>
      </c>
      <c r="J176" s="107">
        <f t="shared" si="88"/>
        <v>0</v>
      </c>
      <c r="K176" s="107">
        <f t="shared" si="88"/>
        <v>0</v>
      </c>
      <c r="L176" s="107">
        <f t="shared" si="88"/>
        <v>0</v>
      </c>
      <c r="M176" s="107">
        <f t="shared" si="88"/>
        <v>0</v>
      </c>
      <c r="N176" s="107">
        <f t="shared" si="88"/>
        <v>0</v>
      </c>
      <c r="O176" s="107">
        <f t="shared" si="88"/>
        <v>0</v>
      </c>
      <c r="P176" s="107">
        <f t="shared" si="88"/>
        <v>0</v>
      </c>
      <c r="Q176" s="107">
        <f t="shared" si="88"/>
        <v>0</v>
      </c>
      <c r="R176" s="107">
        <f t="shared" si="88"/>
        <v>0</v>
      </c>
      <c r="S176" s="107">
        <f t="shared" si="88"/>
        <v>0</v>
      </c>
      <c r="T176" s="107">
        <f t="shared" si="88"/>
        <v>0</v>
      </c>
      <c r="U176" s="107">
        <f t="shared" si="88"/>
        <v>0</v>
      </c>
      <c r="V176" s="107">
        <f t="shared" si="88"/>
        <v>0</v>
      </c>
      <c r="W176" s="107">
        <f t="shared" si="88"/>
        <v>0</v>
      </c>
      <c r="X176" s="107">
        <f t="shared" si="88"/>
        <v>0</v>
      </c>
      <c r="Y176" s="107">
        <f t="shared" si="88"/>
        <v>0</v>
      </c>
      <c r="Z176" s="107">
        <f t="shared" si="88"/>
        <v>0</v>
      </c>
      <c r="AA176" s="107">
        <f t="shared" si="88"/>
        <v>0</v>
      </c>
      <c r="AB176" s="107">
        <f t="shared" si="88"/>
        <v>0</v>
      </c>
      <c r="AC176" s="107">
        <f t="shared" si="88"/>
        <v>0</v>
      </c>
      <c r="AD176" s="107">
        <f t="shared" si="88"/>
        <v>0</v>
      </c>
      <c r="AE176" s="107">
        <f t="shared" si="88"/>
        <v>0</v>
      </c>
      <c r="AF176" s="107">
        <f t="shared" si="88"/>
        <v>0</v>
      </c>
      <c r="AG176" s="107">
        <f t="shared" si="88"/>
        <v>0</v>
      </c>
      <c r="AH176" s="107">
        <f t="shared" si="88"/>
        <v>0</v>
      </c>
      <c r="AI176" s="107">
        <f t="shared" si="88"/>
        <v>0</v>
      </c>
      <c r="AJ176" s="533"/>
    </row>
    <row r="177" spans="1:36" ht="21" thickTop="1">
      <c r="A177" s="109"/>
      <c r="B177" s="90"/>
      <c r="C177" s="90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13"/>
      <c r="AJ177" s="90"/>
    </row>
    <row r="178" spans="1:36" s="25" customFormat="1" ht="20.399999999999999">
      <c r="A178" s="109"/>
      <c r="B178" s="90"/>
      <c r="C178" s="90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13"/>
      <c r="AJ178" s="90"/>
    </row>
    <row r="179" spans="1:36" s="25" customFormat="1" ht="20.399999999999999">
      <c r="A179" s="109"/>
      <c r="B179" s="90"/>
      <c r="C179" s="90"/>
      <c r="D179" s="109"/>
      <c r="E179" s="186"/>
      <c r="F179" s="109"/>
      <c r="G179" s="109"/>
      <c r="H179" s="114"/>
      <c r="I179" s="166"/>
      <c r="J179" s="167"/>
      <c r="K179" s="167"/>
      <c r="L179" s="167"/>
      <c r="M179" s="167"/>
      <c r="N179" s="167"/>
      <c r="O179" s="167"/>
      <c r="P179" s="167"/>
      <c r="Q179" s="167"/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  <c r="AH179" s="167"/>
      <c r="AI179" s="168"/>
      <c r="AJ179" s="119"/>
    </row>
    <row r="180" spans="1:36" s="25" customFormat="1" ht="20.399999999999999">
      <c r="A180" s="109"/>
      <c r="B180" s="90"/>
      <c r="C180" s="266" t="s">
        <v>145</v>
      </c>
      <c r="D180" s="267" t="s">
        <v>42</v>
      </c>
      <c r="E180" s="267" t="s">
        <v>89</v>
      </c>
      <c r="F180" s="267" t="s">
        <v>91</v>
      </c>
      <c r="G180" s="267" t="s">
        <v>90</v>
      </c>
      <c r="H180" s="120"/>
      <c r="I180" s="169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  <c r="AF180" s="170"/>
      <c r="AG180" s="170"/>
      <c r="AH180" s="170"/>
      <c r="AI180" s="171"/>
      <c r="AJ180" s="125"/>
    </row>
    <row r="181" spans="1:36" s="25" customFormat="1" ht="20.399999999999999">
      <c r="A181" s="109"/>
      <c r="B181" s="90"/>
      <c r="C181" s="259">
        <v>1</v>
      </c>
      <c r="D181" s="258">
        <f>D166</f>
        <v>0</v>
      </c>
      <c r="E181" s="258">
        <f>D167</f>
        <v>0</v>
      </c>
      <c r="F181" s="260" t="e">
        <f>E181/D181</f>
        <v>#DIV/0!</v>
      </c>
      <c r="G181" s="258">
        <f>D168</f>
        <v>0</v>
      </c>
      <c r="H181" s="120"/>
      <c r="I181" s="169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  <c r="AF181" s="170"/>
      <c r="AG181" s="170"/>
      <c r="AH181" s="170"/>
      <c r="AI181" s="171"/>
      <c r="AJ181" s="125"/>
    </row>
    <row r="182" spans="1:36" s="25" customFormat="1" ht="20.399999999999999">
      <c r="A182" s="109"/>
      <c r="B182" s="90"/>
      <c r="C182" s="259">
        <v>2</v>
      </c>
      <c r="D182" s="258">
        <f>E166</f>
        <v>0</v>
      </c>
      <c r="E182" s="258">
        <f>E167</f>
        <v>0</v>
      </c>
      <c r="F182" s="260" t="e">
        <f t="shared" ref="F182:F211" si="89">E182/D182</f>
        <v>#DIV/0!</v>
      </c>
      <c r="G182" s="258">
        <f>E168</f>
        <v>0</v>
      </c>
      <c r="H182" s="126"/>
      <c r="I182" s="172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30"/>
      <c r="AJ182" s="130"/>
    </row>
    <row r="183" spans="1:36" s="25" customFormat="1" ht="20.399999999999999">
      <c r="A183" s="109"/>
      <c r="B183" s="90"/>
      <c r="C183" s="259">
        <v>3</v>
      </c>
      <c r="D183" s="258">
        <f>F166</f>
        <v>0</v>
      </c>
      <c r="E183" s="258">
        <f>F167</f>
        <v>0</v>
      </c>
      <c r="F183" s="260" t="e">
        <f t="shared" si="89"/>
        <v>#DIV/0!</v>
      </c>
      <c r="G183" s="258">
        <f>F168</f>
        <v>0</v>
      </c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13"/>
      <c r="AJ183" s="90"/>
    </row>
    <row r="184" spans="1:36" ht="20.399999999999999">
      <c r="A184" s="109"/>
      <c r="B184" s="90"/>
      <c r="C184" s="259">
        <v>4</v>
      </c>
      <c r="D184" s="258">
        <f>G166</f>
        <v>0</v>
      </c>
      <c r="E184" s="258">
        <f>G167</f>
        <v>0</v>
      </c>
      <c r="F184" s="260" t="e">
        <f t="shared" si="89"/>
        <v>#DIV/0!</v>
      </c>
      <c r="G184" s="258">
        <f>G168</f>
        <v>0</v>
      </c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13"/>
      <c r="AJ184" s="90"/>
    </row>
    <row r="185" spans="1:36" ht="20.399999999999999">
      <c r="A185" s="109"/>
      <c r="B185" s="90"/>
      <c r="C185" s="259">
        <v>5</v>
      </c>
      <c r="D185" s="258">
        <f>H166</f>
        <v>0</v>
      </c>
      <c r="E185" s="258">
        <f>H167</f>
        <v>0</v>
      </c>
      <c r="F185" s="260" t="e">
        <f t="shared" si="89"/>
        <v>#DIV/0!</v>
      </c>
      <c r="G185" s="258">
        <f>H168</f>
        <v>0</v>
      </c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13"/>
      <c r="AJ185" s="90"/>
    </row>
    <row r="186" spans="1:36" ht="20.399999999999999">
      <c r="A186" s="109"/>
      <c r="B186" s="90"/>
      <c r="C186" s="259">
        <v>6</v>
      </c>
      <c r="D186" s="258">
        <f>I166</f>
        <v>0</v>
      </c>
      <c r="E186" s="258">
        <f>I167</f>
        <v>0</v>
      </c>
      <c r="F186" s="260" t="e">
        <f t="shared" si="89"/>
        <v>#DIV/0!</v>
      </c>
      <c r="G186" s="258">
        <f>I168</f>
        <v>0</v>
      </c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13"/>
      <c r="AJ186" s="90"/>
    </row>
    <row r="187" spans="1:36" ht="20.399999999999999">
      <c r="A187" s="109"/>
      <c r="B187" s="90"/>
      <c r="C187" s="259">
        <v>7</v>
      </c>
      <c r="D187" s="258">
        <f>J166</f>
        <v>0</v>
      </c>
      <c r="E187" s="258">
        <f>J167</f>
        <v>0</v>
      </c>
      <c r="F187" s="260" t="e">
        <f t="shared" si="89"/>
        <v>#DIV/0!</v>
      </c>
      <c r="G187" s="258">
        <f>J168</f>
        <v>0</v>
      </c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13"/>
      <c r="AJ187" s="90"/>
    </row>
    <row r="188" spans="1:36" ht="20.399999999999999">
      <c r="A188" s="109"/>
      <c r="B188" s="90"/>
      <c r="C188" s="259">
        <v>8</v>
      </c>
      <c r="D188" s="258">
        <f>K166</f>
        <v>0</v>
      </c>
      <c r="E188" s="258">
        <f>K167</f>
        <v>0</v>
      </c>
      <c r="F188" s="260" t="e">
        <f t="shared" si="89"/>
        <v>#DIV/0!</v>
      </c>
      <c r="G188" s="258">
        <f>K168</f>
        <v>0</v>
      </c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13"/>
      <c r="AJ188" s="90"/>
    </row>
    <row r="189" spans="1:36" ht="20.399999999999999">
      <c r="A189" s="109"/>
      <c r="B189" s="90"/>
      <c r="C189" s="259">
        <v>9</v>
      </c>
      <c r="D189" s="258">
        <f>L166</f>
        <v>0</v>
      </c>
      <c r="E189" s="258">
        <f>L167</f>
        <v>0</v>
      </c>
      <c r="F189" s="260" t="e">
        <f t="shared" si="89"/>
        <v>#DIV/0!</v>
      </c>
      <c r="G189" s="258">
        <f>L168</f>
        <v>0</v>
      </c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13"/>
      <c r="AJ189" s="90"/>
    </row>
    <row r="190" spans="1:36" ht="20.399999999999999">
      <c r="A190" s="109"/>
      <c r="B190" s="90"/>
      <c r="C190" s="259">
        <v>10</v>
      </c>
      <c r="D190" s="258">
        <f>M166</f>
        <v>0</v>
      </c>
      <c r="E190" s="258">
        <f>M167</f>
        <v>0</v>
      </c>
      <c r="F190" s="260" t="e">
        <f t="shared" si="89"/>
        <v>#DIV/0!</v>
      </c>
      <c r="G190" s="258">
        <f>M168</f>
        <v>0</v>
      </c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13"/>
      <c r="AJ190" s="90"/>
    </row>
    <row r="191" spans="1:36" ht="20.399999999999999">
      <c r="A191" s="109"/>
      <c r="B191" s="90"/>
      <c r="C191" s="259">
        <v>11</v>
      </c>
      <c r="D191" s="258">
        <f>N166</f>
        <v>0</v>
      </c>
      <c r="E191" s="258">
        <f>N167</f>
        <v>0</v>
      </c>
      <c r="F191" s="260" t="e">
        <f t="shared" si="89"/>
        <v>#DIV/0!</v>
      </c>
      <c r="G191" s="258">
        <f>N168</f>
        <v>0</v>
      </c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13"/>
      <c r="AJ191" s="90"/>
    </row>
    <row r="192" spans="1:36" ht="20.399999999999999">
      <c r="A192" s="109"/>
      <c r="B192" s="90"/>
      <c r="C192" s="259">
        <v>12</v>
      </c>
      <c r="D192" s="258">
        <f>O166</f>
        <v>0</v>
      </c>
      <c r="E192" s="258">
        <f>O167</f>
        <v>0</v>
      </c>
      <c r="F192" s="260" t="e">
        <f t="shared" si="89"/>
        <v>#DIV/0!</v>
      </c>
      <c r="G192" s="258">
        <f>O168</f>
        <v>0</v>
      </c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13"/>
      <c r="AJ192" s="90"/>
    </row>
    <row r="193" spans="1:36" ht="20.399999999999999">
      <c r="A193" s="109"/>
      <c r="B193" s="90"/>
      <c r="C193" s="259">
        <v>13</v>
      </c>
      <c r="D193" s="258">
        <f>P166</f>
        <v>0</v>
      </c>
      <c r="E193" s="258">
        <f>P167</f>
        <v>0</v>
      </c>
      <c r="F193" s="260" t="e">
        <f t="shared" si="89"/>
        <v>#DIV/0!</v>
      </c>
      <c r="G193" s="258">
        <f>P168</f>
        <v>0</v>
      </c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13"/>
      <c r="AJ193" s="90"/>
    </row>
    <row r="194" spans="1:36" ht="20.399999999999999">
      <c r="A194" s="109"/>
      <c r="B194" s="90"/>
      <c r="C194" s="259">
        <v>14</v>
      </c>
      <c r="D194" s="258">
        <f>Q166</f>
        <v>0</v>
      </c>
      <c r="E194" s="258">
        <f>Q167</f>
        <v>0</v>
      </c>
      <c r="F194" s="260" t="e">
        <f t="shared" si="89"/>
        <v>#DIV/0!</v>
      </c>
      <c r="G194" s="258">
        <f>Q168</f>
        <v>0</v>
      </c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13"/>
      <c r="AJ194" s="90"/>
    </row>
    <row r="195" spans="1:36" ht="20.399999999999999">
      <c r="A195" s="109"/>
      <c r="B195" s="90"/>
      <c r="C195" s="259">
        <v>15</v>
      </c>
      <c r="D195" s="258">
        <f>R166</f>
        <v>0</v>
      </c>
      <c r="E195" s="258">
        <f>R167</f>
        <v>0</v>
      </c>
      <c r="F195" s="260" t="e">
        <f t="shared" si="89"/>
        <v>#DIV/0!</v>
      </c>
      <c r="G195" s="258">
        <f>R168</f>
        <v>0</v>
      </c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13"/>
      <c r="AJ195" s="90"/>
    </row>
    <row r="196" spans="1:36" ht="20.399999999999999">
      <c r="A196" s="109"/>
      <c r="B196" s="90"/>
      <c r="C196" s="259">
        <v>16</v>
      </c>
      <c r="D196" s="258">
        <f>S166</f>
        <v>0</v>
      </c>
      <c r="E196" s="258">
        <f>S167</f>
        <v>0</v>
      </c>
      <c r="F196" s="260" t="e">
        <f t="shared" si="89"/>
        <v>#DIV/0!</v>
      </c>
      <c r="G196" s="258">
        <f>S168</f>
        <v>0</v>
      </c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13"/>
      <c r="AJ196" s="90"/>
    </row>
    <row r="197" spans="1:36" ht="20.399999999999999">
      <c r="A197" s="109"/>
      <c r="B197" s="90"/>
      <c r="C197" s="259">
        <v>17</v>
      </c>
      <c r="D197" s="258">
        <f>T166</f>
        <v>0</v>
      </c>
      <c r="E197" s="258">
        <f>T167</f>
        <v>0</v>
      </c>
      <c r="F197" s="260" t="e">
        <f t="shared" si="89"/>
        <v>#DIV/0!</v>
      </c>
      <c r="G197" s="258">
        <f>T168</f>
        <v>0</v>
      </c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13"/>
      <c r="AJ197" s="90"/>
    </row>
    <row r="198" spans="1:36" ht="20.399999999999999">
      <c r="A198" s="109"/>
      <c r="B198" s="90"/>
      <c r="C198" s="259">
        <v>18</v>
      </c>
      <c r="D198" s="258">
        <f>U166</f>
        <v>0</v>
      </c>
      <c r="E198" s="258">
        <f>U167</f>
        <v>0</v>
      </c>
      <c r="F198" s="260" t="e">
        <f t="shared" si="89"/>
        <v>#DIV/0!</v>
      </c>
      <c r="G198" s="258">
        <f>U168</f>
        <v>0</v>
      </c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13"/>
      <c r="AJ198" s="90"/>
    </row>
    <row r="199" spans="1:36" ht="20.399999999999999">
      <c r="A199" s="109"/>
      <c r="B199" s="90"/>
      <c r="C199" s="259">
        <v>19</v>
      </c>
      <c r="D199" s="258">
        <f>V166</f>
        <v>0</v>
      </c>
      <c r="E199" s="258">
        <f>V167</f>
        <v>0</v>
      </c>
      <c r="F199" s="260" t="e">
        <f t="shared" si="89"/>
        <v>#DIV/0!</v>
      </c>
      <c r="G199" s="258">
        <f>V168</f>
        <v>0</v>
      </c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13"/>
      <c r="AJ199" s="90"/>
    </row>
    <row r="200" spans="1:36" ht="20.399999999999999">
      <c r="A200" s="109"/>
      <c r="B200" s="90"/>
      <c r="C200" s="259">
        <v>20</v>
      </c>
      <c r="D200" s="258">
        <f>W166</f>
        <v>0</v>
      </c>
      <c r="E200" s="258">
        <f>W167</f>
        <v>0</v>
      </c>
      <c r="F200" s="260" t="e">
        <f t="shared" si="89"/>
        <v>#DIV/0!</v>
      </c>
      <c r="G200" s="258">
        <f>W168</f>
        <v>0</v>
      </c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13"/>
      <c r="AJ200" s="90"/>
    </row>
    <row r="201" spans="1:36" ht="20.399999999999999">
      <c r="A201" s="109"/>
      <c r="B201" s="90"/>
      <c r="C201" s="259">
        <v>21</v>
      </c>
      <c r="D201" s="258">
        <f>X166</f>
        <v>0</v>
      </c>
      <c r="E201" s="258">
        <f>X167</f>
        <v>0</v>
      </c>
      <c r="F201" s="260" t="e">
        <f t="shared" si="89"/>
        <v>#DIV/0!</v>
      </c>
      <c r="G201" s="258">
        <f>X168</f>
        <v>0</v>
      </c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13"/>
      <c r="AJ201" s="90"/>
    </row>
    <row r="202" spans="1:36" ht="20.399999999999999">
      <c r="A202" s="109"/>
      <c r="B202" s="90"/>
      <c r="C202" s="259">
        <v>22</v>
      </c>
      <c r="D202" s="258">
        <f>Y166</f>
        <v>0</v>
      </c>
      <c r="E202" s="258">
        <f>Y167</f>
        <v>0</v>
      </c>
      <c r="F202" s="260" t="e">
        <f t="shared" si="89"/>
        <v>#DIV/0!</v>
      </c>
      <c r="G202" s="258">
        <f>Y168</f>
        <v>0</v>
      </c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13"/>
      <c r="AJ202" s="90"/>
    </row>
    <row r="203" spans="1:36" ht="20.399999999999999">
      <c r="A203" s="109"/>
      <c r="B203" s="90"/>
      <c r="C203" s="259">
        <v>23</v>
      </c>
      <c r="D203" s="258">
        <f>Z166</f>
        <v>0</v>
      </c>
      <c r="E203" s="258">
        <f>Z167</f>
        <v>0</v>
      </c>
      <c r="F203" s="260" t="e">
        <f t="shared" si="89"/>
        <v>#DIV/0!</v>
      </c>
      <c r="G203" s="258">
        <f>Z168</f>
        <v>0</v>
      </c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13"/>
      <c r="AJ203" s="90"/>
    </row>
    <row r="204" spans="1:36" ht="20.399999999999999">
      <c r="A204" s="109"/>
      <c r="B204" s="90"/>
      <c r="C204" s="259">
        <v>24</v>
      </c>
      <c r="D204" s="258">
        <f>AA166</f>
        <v>0</v>
      </c>
      <c r="E204" s="258">
        <f>AA167</f>
        <v>0</v>
      </c>
      <c r="F204" s="260" t="e">
        <f t="shared" si="89"/>
        <v>#DIV/0!</v>
      </c>
      <c r="G204" s="258">
        <f>AA168</f>
        <v>0</v>
      </c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13"/>
      <c r="AJ204" s="90"/>
    </row>
    <row r="205" spans="1:36" ht="20.399999999999999">
      <c r="A205" s="109"/>
      <c r="B205" s="90"/>
      <c r="C205" s="259">
        <v>25</v>
      </c>
      <c r="D205" s="258">
        <f>AB166</f>
        <v>0</v>
      </c>
      <c r="E205" s="258">
        <f>AB167</f>
        <v>0</v>
      </c>
      <c r="F205" s="260" t="e">
        <f t="shared" si="89"/>
        <v>#DIV/0!</v>
      </c>
      <c r="G205" s="258">
        <f>AB168</f>
        <v>0</v>
      </c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13"/>
      <c r="AJ205" s="90"/>
    </row>
    <row r="206" spans="1:36" ht="20.399999999999999">
      <c r="A206" s="109"/>
      <c r="B206" s="90"/>
      <c r="C206" s="259">
        <v>26</v>
      </c>
      <c r="D206" s="258">
        <f>AC166</f>
        <v>0</v>
      </c>
      <c r="E206" s="258">
        <f>AC167</f>
        <v>0</v>
      </c>
      <c r="F206" s="260" t="e">
        <f t="shared" si="89"/>
        <v>#DIV/0!</v>
      </c>
      <c r="G206" s="258">
        <f>AC168</f>
        <v>0</v>
      </c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13"/>
      <c r="AJ206" s="90"/>
    </row>
    <row r="207" spans="1:36" ht="20.399999999999999">
      <c r="A207" s="109"/>
      <c r="B207" s="90"/>
      <c r="C207" s="259">
        <v>27</v>
      </c>
      <c r="D207" s="258">
        <f>AD166</f>
        <v>0</v>
      </c>
      <c r="E207" s="258">
        <f>AD167</f>
        <v>0</v>
      </c>
      <c r="F207" s="260" t="e">
        <f t="shared" si="89"/>
        <v>#DIV/0!</v>
      </c>
      <c r="G207" s="258">
        <f>AD168</f>
        <v>0</v>
      </c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13"/>
      <c r="AJ207" s="90"/>
    </row>
    <row r="208" spans="1:36" ht="20.399999999999999">
      <c r="A208" s="109"/>
      <c r="B208" s="90"/>
      <c r="C208" s="259">
        <v>28</v>
      </c>
      <c r="D208" s="258">
        <f>AE166</f>
        <v>0</v>
      </c>
      <c r="E208" s="258">
        <f>AE167</f>
        <v>0</v>
      </c>
      <c r="F208" s="260" t="e">
        <f t="shared" si="89"/>
        <v>#DIV/0!</v>
      </c>
      <c r="G208" s="258">
        <f>AE168</f>
        <v>0</v>
      </c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13"/>
      <c r="AJ208" s="90"/>
    </row>
    <row r="209" spans="1:36" ht="20.399999999999999">
      <c r="A209" s="109"/>
      <c r="B209" s="90"/>
      <c r="C209" s="259">
        <v>29</v>
      </c>
      <c r="D209" s="258">
        <f>AF166</f>
        <v>0</v>
      </c>
      <c r="E209" s="258">
        <f>AF167</f>
        <v>0</v>
      </c>
      <c r="F209" s="260" t="e">
        <f t="shared" si="89"/>
        <v>#DIV/0!</v>
      </c>
      <c r="G209" s="258">
        <f>AF168</f>
        <v>0</v>
      </c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13"/>
      <c r="AJ209" s="90"/>
    </row>
    <row r="210" spans="1:36" ht="20.399999999999999">
      <c r="A210" s="109"/>
      <c r="B210" s="90"/>
      <c r="C210" s="259">
        <v>30</v>
      </c>
      <c r="D210" s="258">
        <f>AG166</f>
        <v>0</v>
      </c>
      <c r="E210" s="258">
        <f>AG167</f>
        <v>0</v>
      </c>
      <c r="F210" s="260" t="e">
        <f t="shared" si="89"/>
        <v>#DIV/0!</v>
      </c>
      <c r="G210" s="258">
        <f>AG168</f>
        <v>0</v>
      </c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13"/>
      <c r="AJ210" s="90"/>
    </row>
    <row r="211" spans="1:36" ht="21" thickBot="1">
      <c r="A211" s="109"/>
      <c r="B211" s="90"/>
      <c r="C211" s="261">
        <v>31</v>
      </c>
      <c r="D211" s="262">
        <f>AH166</f>
        <v>0</v>
      </c>
      <c r="E211" s="262">
        <f>AH167</f>
        <v>0</v>
      </c>
      <c r="F211" s="263" t="e">
        <f t="shared" si="89"/>
        <v>#DIV/0!</v>
      </c>
      <c r="G211" s="262">
        <f>AH168</f>
        <v>0</v>
      </c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13"/>
      <c r="AJ211" s="90"/>
    </row>
    <row r="212" spans="1:36" ht="21.6" thickTop="1" thickBot="1">
      <c r="A212" s="109"/>
      <c r="B212" s="90"/>
      <c r="C212" s="264" t="s">
        <v>41</v>
      </c>
      <c r="D212" s="265">
        <f>SUM(D181:D211)</f>
        <v>0</v>
      </c>
      <c r="E212" s="265">
        <f>SUM(E181:E211)</f>
        <v>0</v>
      </c>
      <c r="F212" s="268" t="e">
        <f>E212/D212</f>
        <v>#DIV/0!</v>
      </c>
      <c r="G212" s="265">
        <f>SUM(G181:G211)</f>
        <v>0</v>
      </c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13"/>
      <c r="AJ212" s="90"/>
    </row>
    <row r="213" spans="1:36" ht="21" thickTop="1">
      <c r="A213" s="109"/>
      <c r="B213" s="90"/>
      <c r="C213" s="90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13"/>
      <c r="AJ213" s="90"/>
    </row>
    <row r="214" spans="1:36" ht="20.399999999999999">
      <c r="A214" s="109"/>
      <c r="B214" s="90"/>
      <c r="C214" s="90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13"/>
      <c r="AJ214" s="90"/>
    </row>
    <row r="215" spans="1:36" ht="20.399999999999999">
      <c r="A215" s="109"/>
      <c r="B215" s="90"/>
      <c r="C215" s="90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13"/>
      <c r="AJ215" s="90"/>
    </row>
    <row r="216" spans="1:36" ht="20.399999999999999">
      <c r="A216" s="109"/>
      <c r="B216" s="90"/>
      <c r="C216" s="90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13"/>
      <c r="AJ216" s="90"/>
    </row>
    <row r="217" spans="1:36" ht="20.399999999999999">
      <c r="A217" s="109"/>
      <c r="B217" s="90"/>
      <c r="C217" s="90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13"/>
      <c r="AJ217" s="90"/>
    </row>
    <row r="218" spans="1:36" ht="20.399999999999999">
      <c r="A218" s="109"/>
      <c r="B218" s="90"/>
      <c r="C218" s="90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13"/>
      <c r="AJ218" s="90"/>
    </row>
    <row r="219" spans="1:36" ht="20.399999999999999">
      <c r="A219" s="109"/>
      <c r="B219" s="90"/>
      <c r="C219" s="90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13"/>
      <c r="AJ219" s="90"/>
    </row>
    <row r="220" spans="1:36" ht="20.399999999999999">
      <c r="A220" s="109"/>
      <c r="B220" s="90"/>
      <c r="C220" s="90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13"/>
      <c r="AJ220" s="90"/>
    </row>
    <row r="221" spans="1:36" ht="20.399999999999999">
      <c r="A221" s="109"/>
      <c r="B221" s="90"/>
      <c r="C221" s="90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13"/>
      <c r="AJ221" s="90"/>
    </row>
    <row r="222" spans="1:36" ht="20.399999999999999">
      <c r="A222" s="109"/>
      <c r="B222" s="90"/>
      <c r="C222" s="90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13"/>
      <c r="AJ222" s="90"/>
    </row>
    <row r="223" spans="1:36" ht="20.399999999999999">
      <c r="A223" s="109"/>
      <c r="B223" s="90"/>
      <c r="C223" s="90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13"/>
      <c r="AJ223" s="90"/>
    </row>
    <row r="224" spans="1:36" ht="20.399999999999999">
      <c r="A224" s="109"/>
      <c r="B224" s="90"/>
      <c r="C224" s="90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13"/>
      <c r="AJ224" s="90"/>
    </row>
    <row r="225" spans="1:36" ht="20.399999999999999">
      <c r="A225" s="109"/>
      <c r="B225" s="90"/>
      <c r="C225" s="90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13"/>
      <c r="AJ225" s="90"/>
    </row>
    <row r="226" spans="1:36" ht="20.399999999999999">
      <c r="A226" s="109"/>
      <c r="B226" s="90"/>
      <c r="C226" s="90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13"/>
      <c r="AJ226" s="90"/>
    </row>
    <row r="227" spans="1:36" ht="20.399999999999999">
      <c r="A227" s="109"/>
      <c r="B227" s="90"/>
      <c r="C227" s="90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13"/>
      <c r="AJ227" s="90"/>
    </row>
    <row r="228" spans="1:36" ht="20.399999999999999">
      <c r="A228" s="109"/>
      <c r="B228" s="90"/>
      <c r="C228" s="90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13"/>
      <c r="AJ228" s="90"/>
    </row>
    <row r="229" spans="1:36" ht="20.399999999999999">
      <c r="A229" s="109"/>
      <c r="B229" s="90"/>
      <c r="C229" s="90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13"/>
      <c r="AJ229" s="90"/>
    </row>
    <row r="230" spans="1:36" ht="20.399999999999999">
      <c r="A230" s="109"/>
      <c r="B230" s="90"/>
      <c r="C230" s="90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13"/>
      <c r="AJ230" s="90"/>
    </row>
    <row r="231" spans="1:36" ht="20.399999999999999">
      <c r="A231" s="109"/>
      <c r="B231" s="90"/>
      <c r="C231" s="90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13"/>
      <c r="AJ231" s="90"/>
    </row>
    <row r="232" spans="1:36" ht="20.399999999999999">
      <c r="A232" s="109"/>
      <c r="B232" s="90"/>
      <c r="C232" s="90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13"/>
      <c r="AJ232" s="90"/>
    </row>
    <row r="233" spans="1:36" ht="20.399999999999999">
      <c r="A233" s="109"/>
      <c r="B233" s="90"/>
      <c r="C233" s="90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13"/>
      <c r="AJ233" s="90"/>
    </row>
    <row r="234" spans="1:36" ht="20.399999999999999">
      <c r="A234" s="109"/>
      <c r="B234" s="90"/>
      <c r="C234" s="90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13"/>
      <c r="AJ234" s="90"/>
    </row>
    <row r="235" spans="1:36" ht="20.399999999999999">
      <c r="A235" s="109"/>
      <c r="B235" s="90"/>
      <c r="C235" s="90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13"/>
      <c r="AJ235" s="90"/>
    </row>
    <row r="236" spans="1:36" ht="20.399999999999999">
      <c r="A236" s="109"/>
      <c r="B236" s="90"/>
      <c r="C236" s="90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13"/>
      <c r="AJ236" s="90"/>
    </row>
    <row r="237" spans="1:36" ht="20.399999999999999">
      <c r="A237" s="109"/>
      <c r="B237" s="90"/>
      <c r="C237" s="90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13"/>
      <c r="AJ237" s="90"/>
    </row>
    <row r="238" spans="1:36" ht="20.399999999999999">
      <c r="A238" s="109"/>
      <c r="B238" s="90"/>
      <c r="C238" s="90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13"/>
      <c r="AJ238" s="90"/>
    </row>
    <row r="239" spans="1:36" ht="20.399999999999999">
      <c r="A239" s="109"/>
      <c r="B239" s="90"/>
      <c r="C239" s="90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13"/>
      <c r="AJ239" s="90"/>
    </row>
    <row r="240" spans="1:36" ht="20.399999999999999">
      <c r="A240" s="109"/>
      <c r="B240" s="90"/>
      <c r="C240" s="90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13"/>
      <c r="AJ240" s="90"/>
    </row>
    <row r="241" spans="1:36" ht="20.399999999999999">
      <c r="A241" s="109"/>
      <c r="B241" s="90"/>
      <c r="C241" s="90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13"/>
      <c r="AJ241" s="90"/>
    </row>
    <row r="242" spans="1:36" ht="20.399999999999999">
      <c r="A242" s="109"/>
      <c r="B242" s="90"/>
      <c r="C242" s="90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13"/>
      <c r="AJ242" s="90"/>
    </row>
    <row r="243" spans="1:36" ht="20.399999999999999">
      <c r="A243" s="109"/>
      <c r="B243" s="90"/>
      <c r="C243" s="90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13"/>
      <c r="AJ243" s="90"/>
    </row>
    <row r="244" spans="1:36" ht="20.399999999999999">
      <c r="A244" s="109"/>
      <c r="B244" s="90"/>
      <c r="C244" s="90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13"/>
      <c r="AJ244" s="90"/>
    </row>
    <row r="245" spans="1:36" ht="20.399999999999999">
      <c r="A245" s="109"/>
      <c r="B245" s="90"/>
      <c r="C245" s="90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13"/>
      <c r="AJ245" s="90"/>
    </row>
    <row r="246" spans="1:36" ht="20.399999999999999">
      <c r="A246" s="109"/>
      <c r="B246" s="90"/>
      <c r="C246" s="90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13"/>
      <c r="AJ246" s="90"/>
    </row>
    <row r="247" spans="1:36" ht="20.399999999999999">
      <c r="A247" s="109"/>
      <c r="B247" s="90"/>
      <c r="C247" s="90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13"/>
      <c r="AJ247" s="90"/>
    </row>
    <row r="248" spans="1:36" ht="20.399999999999999">
      <c r="A248" s="109"/>
      <c r="B248" s="90"/>
      <c r="C248" s="90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13"/>
      <c r="AJ248" s="90"/>
    </row>
    <row r="249" spans="1:36" ht="20.399999999999999">
      <c r="A249" s="109"/>
      <c r="B249" s="90"/>
      <c r="C249" s="90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13"/>
      <c r="AJ249" s="90"/>
    </row>
    <row r="250" spans="1:36" ht="20.399999999999999">
      <c r="A250" s="109"/>
      <c r="B250" s="90"/>
      <c r="C250" s="90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13"/>
      <c r="AJ250" s="90"/>
    </row>
    <row r="251" spans="1:36" ht="20.399999999999999">
      <c r="A251" s="109"/>
      <c r="B251" s="90"/>
      <c r="C251" s="90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13"/>
      <c r="AJ251" s="90"/>
    </row>
    <row r="252" spans="1:36" ht="20.399999999999999">
      <c r="A252" s="109"/>
      <c r="B252" s="90"/>
      <c r="C252" s="90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13"/>
      <c r="AJ252" s="90"/>
    </row>
    <row r="253" spans="1:36" ht="20.399999999999999">
      <c r="A253" s="109"/>
      <c r="B253" s="90"/>
      <c r="C253" s="90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13"/>
      <c r="AJ253" s="90"/>
    </row>
    <row r="254" spans="1:36" ht="20.399999999999999">
      <c r="A254" s="109"/>
      <c r="B254" s="90"/>
      <c r="C254" s="90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13"/>
      <c r="AJ254" s="90"/>
    </row>
    <row r="255" spans="1:36" ht="20.399999999999999">
      <c r="A255" s="109"/>
      <c r="B255" s="90"/>
      <c r="C255" s="90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13"/>
      <c r="AJ255" s="90"/>
    </row>
    <row r="256" spans="1:36" ht="20.399999999999999">
      <c r="B256" s="90"/>
      <c r="C256" s="90"/>
      <c r="AJ256" s="90"/>
    </row>
    <row r="257" spans="2:36" ht="20.399999999999999">
      <c r="B257" s="90"/>
      <c r="C257" s="90"/>
      <c r="AJ257" s="90"/>
    </row>
    <row r="258" spans="2:36" ht="20.399999999999999">
      <c r="B258" s="90"/>
      <c r="C258" s="90"/>
      <c r="AJ258" s="90"/>
    </row>
    <row r="259" spans="2:36" ht="20.399999999999999">
      <c r="B259" s="90"/>
      <c r="C259" s="90"/>
      <c r="AJ259" s="90"/>
    </row>
    <row r="260" spans="2:36" ht="20.399999999999999">
      <c r="B260" s="90"/>
      <c r="C260" s="90"/>
      <c r="AJ260" s="90"/>
    </row>
    <row r="261" spans="2:36" ht="20.399999999999999">
      <c r="B261" s="90"/>
      <c r="C261" s="90"/>
      <c r="AJ261" s="90"/>
    </row>
    <row r="262" spans="2:36" ht="20.399999999999999">
      <c r="B262" s="90"/>
      <c r="C262" s="90"/>
      <c r="AJ262" s="90"/>
    </row>
    <row r="263" spans="2:36" ht="20.399999999999999">
      <c r="B263" s="90"/>
      <c r="C263" s="90"/>
      <c r="AJ263" s="90"/>
    </row>
    <row r="264" spans="2:36" ht="20.399999999999999">
      <c r="B264" s="90"/>
      <c r="C264" s="90"/>
      <c r="AJ264" s="90"/>
    </row>
    <row r="265" spans="2:36" ht="20.399999999999999">
      <c r="B265" s="90"/>
      <c r="C265" s="90"/>
      <c r="AJ265" s="90"/>
    </row>
    <row r="266" spans="2:36" ht="20.399999999999999">
      <c r="B266" s="90"/>
      <c r="C266" s="90"/>
      <c r="AJ266" s="90"/>
    </row>
    <row r="267" spans="2:36" ht="20.399999999999999">
      <c r="B267" s="90"/>
      <c r="C267" s="90"/>
      <c r="AJ267" s="90"/>
    </row>
    <row r="268" spans="2:36" ht="20.399999999999999">
      <c r="B268" s="90"/>
      <c r="C268" s="90"/>
      <c r="AJ268" s="90"/>
    </row>
    <row r="269" spans="2:36" ht="20.399999999999999">
      <c r="B269" s="90"/>
      <c r="C269" s="90"/>
      <c r="AJ269" s="90"/>
    </row>
    <row r="270" spans="2:36" ht="20.399999999999999">
      <c r="B270" s="90"/>
      <c r="C270" s="90"/>
      <c r="AJ270" s="90"/>
    </row>
    <row r="271" spans="2:36" ht="20.399999999999999">
      <c r="B271" s="90"/>
      <c r="C271" s="90"/>
      <c r="AJ271" s="90"/>
    </row>
    <row r="272" spans="2:36" ht="20.399999999999999">
      <c r="B272" s="90"/>
      <c r="C272" s="90"/>
      <c r="AJ272" s="90"/>
    </row>
    <row r="273" spans="2:36" ht="20.399999999999999">
      <c r="B273" s="90"/>
      <c r="C273" s="90"/>
      <c r="AJ273" s="90"/>
    </row>
    <row r="274" spans="2:36" ht="20.399999999999999">
      <c r="B274" s="90"/>
      <c r="C274" s="90"/>
      <c r="AJ274" s="90"/>
    </row>
    <row r="275" spans="2:36" ht="20.399999999999999">
      <c r="B275" s="90"/>
      <c r="C275" s="90"/>
      <c r="AJ275" s="90"/>
    </row>
    <row r="276" spans="2:36" ht="20.399999999999999">
      <c r="B276" s="90"/>
      <c r="C276" s="90"/>
      <c r="AJ276" s="90"/>
    </row>
    <row r="277" spans="2:36" ht="20.399999999999999">
      <c r="B277" s="90"/>
      <c r="C277" s="90"/>
      <c r="AJ277" s="90"/>
    </row>
    <row r="278" spans="2:36" ht="20.399999999999999">
      <c r="B278" s="90"/>
      <c r="C278" s="90"/>
      <c r="AJ278" s="90"/>
    </row>
    <row r="279" spans="2:36" ht="20.399999999999999">
      <c r="B279" s="90"/>
      <c r="C279" s="90"/>
      <c r="AJ279" s="90"/>
    </row>
    <row r="280" spans="2:36" ht="20.399999999999999">
      <c r="B280" s="90"/>
      <c r="C280" s="90"/>
      <c r="AJ280" s="90"/>
    </row>
    <row r="281" spans="2:36" ht="20.399999999999999">
      <c r="B281" s="90"/>
      <c r="C281" s="90"/>
      <c r="AJ281" s="90"/>
    </row>
    <row r="282" spans="2:36" ht="20.399999999999999">
      <c r="B282" s="90"/>
      <c r="C282" s="90"/>
      <c r="AJ282" s="90"/>
    </row>
    <row r="283" spans="2:36" ht="20.399999999999999">
      <c r="B283" s="90"/>
      <c r="C283" s="90"/>
      <c r="AJ283" s="90"/>
    </row>
    <row r="284" spans="2:36" ht="20.399999999999999">
      <c r="B284" s="90"/>
      <c r="C284" s="90"/>
      <c r="AJ284" s="90"/>
    </row>
    <row r="285" spans="2:36" ht="20.399999999999999">
      <c r="B285" s="90"/>
      <c r="C285" s="90"/>
      <c r="AJ285" s="90"/>
    </row>
    <row r="286" spans="2:36" ht="20.399999999999999">
      <c r="B286" s="90"/>
      <c r="C286" s="90"/>
      <c r="AJ286" s="90"/>
    </row>
    <row r="287" spans="2:36" ht="20.399999999999999">
      <c r="B287" s="90"/>
      <c r="C287" s="90"/>
      <c r="AJ287" s="90"/>
    </row>
    <row r="288" spans="2:36" ht="20.399999999999999">
      <c r="B288" s="90"/>
      <c r="C288" s="90"/>
      <c r="AJ288" s="90"/>
    </row>
    <row r="289" spans="2:36" ht="20.399999999999999">
      <c r="B289" s="90"/>
      <c r="C289" s="90"/>
      <c r="AJ289" s="90"/>
    </row>
    <row r="290" spans="2:36" ht="20.399999999999999">
      <c r="B290" s="90"/>
      <c r="C290" s="90"/>
      <c r="AJ290" s="90"/>
    </row>
    <row r="291" spans="2:36" ht="20.399999999999999">
      <c r="B291" s="90"/>
      <c r="C291" s="90"/>
      <c r="AJ291" s="90"/>
    </row>
    <row r="292" spans="2:36" ht="20.399999999999999">
      <c r="B292" s="90"/>
      <c r="C292" s="90"/>
      <c r="AJ292" s="90"/>
    </row>
    <row r="293" spans="2:36" ht="20.399999999999999">
      <c r="B293" s="90"/>
      <c r="C293" s="90"/>
      <c r="AJ293" s="90"/>
    </row>
    <row r="294" spans="2:36" ht="20.399999999999999">
      <c r="B294" s="90"/>
      <c r="C294" s="90"/>
      <c r="AJ294" s="90"/>
    </row>
    <row r="295" spans="2:36" ht="20.399999999999999">
      <c r="B295" s="90"/>
      <c r="C295" s="90"/>
      <c r="AJ295" s="90"/>
    </row>
    <row r="296" spans="2:36" ht="20.399999999999999">
      <c r="B296" s="90"/>
      <c r="C296" s="90"/>
      <c r="AJ296" s="90"/>
    </row>
    <row r="297" spans="2:36" ht="20.399999999999999">
      <c r="B297" s="90"/>
      <c r="C297" s="90"/>
      <c r="AJ297" s="90"/>
    </row>
    <row r="298" spans="2:36" ht="20.399999999999999">
      <c r="B298" s="90"/>
      <c r="C298" s="90"/>
      <c r="AJ298" s="90"/>
    </row>
    <row r="299" spans="2:36" ht="20.399999999999999">
      <c r="B299" s="90"/>
      <c r="C299" s="90"/>
      <c r="AJ299" s="90"/>
    </row>
    <row r="300" spans="2:36" ht="20.399999999999999">
      <c r="B300" s="90"/>
      <c r="C300" s="90"/>
      <c r="AJ300" s="90"/>
    </row>
    <row r="301" spans="2:36" ht="20.399999999999999">
      <c r="B301" s="90"/>
      <c r="C301" s="90"/>
      <c r="AJ301" s="90"/>
    </row>
    <row r="302" spans="2:36" ht="20.399999999999999">
      <c r="B302" s="90"/>
      <c r="C302" s="90"/>
      <c r="AJ302" s="90"/>
    </row>
    <row r="303" spans="2:36" ht="20.399999999999999">
      <c r="B303" s="90"/>
      <c r="C303" s="90"/>
      <c r="AJ303" s="90"/>
    </row>
    <row r="304" spans="2:36" ht="20.399999999999999">
      <c r="B304" s="90"/>
      <c r="C304" s="90"/>
      <c r="AJ304" s="90"/>
    </row>
    <row r="305" spans="2:36" ht="20.399999999999999">
      <c r="B305" s="90"/>
      <c r="C305" s="90"/>
      <c r="AJ305" s="90"/>
    </row>
    <row r="306" spans="2:36" ht="20.399999999999999">
      <c r="B306" s="90"/>
      <c r="C306" s="90"/>
      <c r="AJ306" s="90"/>
    </row>
    <row r="307" spans="2:36" ht="20.399999999999999">
      <c r="B307" s="90"/>
      <c r="C307" s="90"/>
      <c r="AJ307" s="90"/>
    </row>
    <row r="308" spans="2:36" ht="20.399999999999999">
      <c r="B308" s="90"/>
      <c r="C308" s="90"/>
      <c r="AJ308" s="90"/>
    </row>
    <row r="309" spans="2:36" ht="20.399999999999999">
      <c r="B309" s="90"/>
      <c r="C309" s="90"/>
      <c r="AJ309" s="90"/>
    </row>
    <row r="310" spans="2:36" ht="20.399999999999999">
      <c r="B310" s="90"/>
      <c r="C310" s="90"/>
      <c r="AJ310" s="90"/>
    </row>
    <row r="311" spans="2:36" ht="20.399999999999999">
      <c r="B311" s="90"/>
      <c r="C311" s="90"/>
      <c r="AJ311" s="90"/>
    </row>
    <row r="312" spans="2:36" ht="20.399999999999999">
      <c r="B312" s="90"/>
      <c r="C312" s="90"/>
      <c r="AJ312" s="90"/>
    </row>
    <row r="313" spans="2:36" ht="20.399999999999999">
      <c r="B313" s="90"/>
      <c r="C313" s="90"/>
      <c r="AJ313" s="90"/>
    </row>
    <row r="314" spans="2:36" ht="20.399999999999999">
      <c r="B314" s="90"/>
      <c r="C314" s="90"/>
      <c r="AJ314" s="90"/>
    </row>
    <row r="315" spans="2:36" ht="20.399999999999999">
      <c r="B315" s="90"/>
      <c r="C315" s="90"/>
      <c r="AJ315" s="90"/>
    </row>
    <row r="316" spans="2:36" ht="20.399999999999999">
      <c r="B316" s="90"/>
      <c r="C316" s="90"/>
      <c r="AJ316" s="90"/>
    </row>
    <row r="317" spans="2:36" ht="20.399999999999999">
      <c r="B317" s="90"/>
      <c r="C317" s="90"/>
      <c r="AJ317" s="90"/>
    </row>
    <row r="318" spans="2:36" ht="20.399999999999999">
      <c r="B318" s="90"/>
      <c r="C318" s="90"/>
      <c r="AJ318" s="90"/>
    </row>
    <row r="319" spans="2:36" ht="20.399999999999999">
      <c r="B319" s="90"/>
      <c r="C319" s="90"/>
      <c r="AJ319" s="90"/>
    </row>
    <row r="320" spans="2:36" ht="20.399999999999999">
      <c r="B320" s="90"/>
      <c r="C320" s="90"/>
      <c r="AJ320" s="90"/>
    </row>
    <row r="321" spans="2:36" ht="20.399999999999999">
      <c r="B321" s="90"/>
      <c r="C321" s="90"/>
      <c r="AJ321" s="90"/>
    </row>
    <row r="322" spans="2:36" ht="20.399999999999999">
      <c r="B322" s="90"/>
      <c r="C322" s="90"/>
      <c r="AJ322" s="90"/>
    </row>
    <row r="323" spans="2:36" ht="20.399999999999999">
      <c r="B323" s="90"/>
      <c r="C323" s="90"/>
      <c r="AJ323" s="90"/>
    </row>
    <row r="324" spans="2:36" ht="20.399999999999999">
      <c r="B324" s="90"/>
      <c r="C324" s="90"/>
      <c r="AJ324" s="90"/>
    </row>
    <row r="325" spans="2:36" ht="20.399999999999999">
      <c r="B325" s="90"/>
      <c r="C325" s="90"/>
      <c r="AJ325" s="90"/>
    </row>
    <row r="326" spans="2:36" ht="20.399999999999999">
      <c r="B326" s="90"/>
      <c r="C326" s="90"/>
      <c r="AJ326" s="90"/>
    </row>
    <row r="327" spans="2:36" ht="20.399999999999999">
      <c r="B327" s="90"/>
      <c r="C327" s="90"/>
      <c r="AJ327" s="90"/>
    </row>
    <row r="328" spans="2:36" ht="20.399999999999999">
      <c r="B328" s="90"/>
      <c r="C328" s="90"/>
      <c r="AJ328" s="90"/>
    </row>
    <row r="329" spans="2:36" ht="20.399999999999999">
      <c r="B329" s="90"/>
      <c r="C329" s="90"/>
      <c r="AJ329" s="90"/>
    </row>
    <row r="330" spans="2:36" ht="20.399999999999999">
      <c r="B330" s="90"/>
      <c r="C330" s="90"/>
      <c r="AJ330" s="90"/>
    </row>
    <row r="331" spans="2:36" ht="20.399999999999999">
      <c r="B331" s="90"/>
      <c r="C331" s="90"/>
      <c r="AJ331" s="90"/>
    </row>
    <row r="332" spans="2:36" ht="20.399999999999999">
      <c r="B332" s="90"/>
      <c r="C332" s="90"/>
      <c r="AJ332" s="90"/>
    </row>
    <row r="333" spans="2:36" ht="20.399999999999999">
      <c r="B333" s="90"/>
      <c r="C333" s="90"/>
      <c r="AJ333" s="90"/>
    </row>
    <row r="334" spans="2:36" ht="20.399999999999999">
      <c r="B334" s="90"/>
      <c r="C334" s="90"/>
      <c r="AJ334" s="90"/>
    </row>
    <row r="335" spans="2:36" ht="20.399999999999999">
      <c r="B335" s="90"/>
      <c r="C335" s="90"/>
      <c r="AJ335" s="90"/>
    </row>
    <row r="336" spans="2:36" ht="20.399999999999999">
      <c r="B336" s="90"/>
      <c r="C336" s="90"/>
      <c r="AJ336" s="90"/>
    </row>
    <row r="337" spans="2:36" ht="20.399999999999999">
      <c r="B337" s="90"/>
      <c r="C337" s="90"/>
      <c r="AJ337" s="90"/>
    </row>
    <row r="338" spans="2:36" ht="20.399999999999999">
      <c r="B338" s="90"/>
      <c r="C338" s="90"/>
      <c r="AJ338" s="90"/>
    </row>
    <row r="339" spans="2:36" ht="20.399999999999999">
      <c r="B339" s="90"/>
      <c r="C339" s="90"/>
      <c r="AJ339" s="90"/>
    </row>
    <row r="340" spans="2:36" ht="20.399999999999999">
      <c r="B340" s="90"/>
      <c r="C340" s="90"/>
      <c r="AJ340" s="90"/>
    </row>
    <row r="341" spans="2:36" ht="20.399999999999999">
      <c r="B341" s="90"/>
      <c r="C341" s="90"/>
      <c r="AJ341" s="90"/>
    </row>
    <row r="342" spans="2:36" ht="20.399999999999999">
      <c r="B342" s="90"/>
      <c r="C342" s="90"/>
      <c r="AJ342" s="90"/>
    </row>
    <row r="343" spans="2:36" ht="20.399999999999999">
      <c r="B343" s="90"/>
      <c r="C343" s="90"/>
      <c r="AJ343" s="90"/>
    </row>
    <row r="344" spans="2:36" ht="20.399999999999999">
      <c r="B344" s="90"/>
      <c r="C344" s="90"/>
      <c r="AJ344" s="90"/>
    </row>
    <row r="345" spans="2:36" ht="20.399999999999999">
      <c r="B345" s="90"/>
      <c r="C345" s="90"/>
      <c r="AJ345" s="90"/>
    </row>
    <row r="346" spans="2:36" ht="20.399999999999999">
      <c r="B346" s="90"/>
      <c r="C346" s="90"/>
      <c r="AJ346" s="90"/>
    </row>
    <row r="347" spans="2:36" ht="20.399999999999999">
      <c r="B347" s="90"/>
      <c r="C347" s="90"/>
      <c r="AJ347" s="90"/>
    </row>
    <row r="348" spans="2:36" ht="20.399999999999999">
      <c r="B348" s="90"/>
      <c r="C348" s="90"/>
      <c r="AJ348" s="90"/>
    </row>
    <row r="349" spans="2:36" ht="20.399999999999999">
      <c r="B349" s="90"/>
      <c r="C349" s="90"/>
      <c r="AJ349" s="90"/>
    </row>
    <row r="350" spans="2:36" ht="20.399999999999999">
      <c r="B350" s="90"/>
      <c r="C350" s="90"/>
      <c r="AJ350" s="90"/>
    </row>
    <row r="351" spans="2:36" ht="20.399999999999999">
      <c r="B351" s="90"/>
      <c r="C351" s="90"/>
      <c r="AJ351" s="90"/>
    </row>
    <row r="352" spans="2:36" ht="20.399999999999999">
      <c r="B352" s="90"/>
      <c r="C352" s="90"/>
      <c r="AJ352" s="90"/>
    </row>
    <row r="353" spans="2:36" ht="20.399999999999999">
      <c r="B353" s="90"/>
      <c r="C353" s="90"/>
      <c r="AJ353" s="90"/>
    </row>
    <row r="354" spans="2:36" ht="20.399999999999999">
      <c r="B354" s="90"/>
      <c r="C354" s="90"/>
      <c r="AJ354" s="90"/>
    </row>
    <row r="355" spans="2:36" ht="20.399999999999999">
      <c r="B355" s="90"/>
      <c r="C355" s="90"/>
      <c r="AJ355" s="90"/>
    </row>
    <row r="356" spans="2:36" ht="20.399999999999999">
      <c r="B356" s="90"/>
      <c r="C356" s="90"/>
      <c r="AJ356" s="90"/>
    </row>
    <row r="357" spans="2:36" ht="20.399999999999999">
      <c r="B357" s="90"/>
      <c r="C357" s="90"/>
      <c r="AJ357" s="90"/>
    </row>
    <row r="358" spans="2:36" ht="20.399999999999999">
      <c r="B358" s="90"/>
      <c r="C358" s="90"/>
      <c r="AJ358" s="90"/>
    </row>
    <row r="359" spans="2:36" ht="20.399999999999999">
      <c r="B359" s="90"/>
      <c r="C359" s="90"/>
      <c r="AJ359" s="90"/>
    </row>
    <row r="360" spans="2:36" ht="20.399999999999999">
      <c r="B360" s="90"/>
      <c r="C360" s="90"/>
      <c r="AJ360" s="90"/>
    </row>
    <row r="361" spans="2:36" ht="20.399999999999999">
      <c r="B361" s="90"/>
      <c r="C361" s="90"/>
      <c r="AJ361" s="90"/>
    </row>
    <row r="362" spans="2:36" ht="20.399999999999999">
      <c r="B362" s="90"/>
      <c r="C362" s="90"/>
      <c r="AJ362" s="90"/>
    </row>
    <row r="363" spans="2:36" ht="20.399999999999999">
      <c r="B363" s="90"/>
      <c r="C363" s="90"/>
      <c r="AJ363" s="90"/>
    </row>
    <row r="364" spans="2:36" ht="20.399999999999999">
      <c r="B364" s="90"/>
      <c r="C364" s="90"/>
      <c r="AJ364" s="90"/>
    </row>
    <row r="365" spans="2:36" ht="20.399999999999999">
      <c r="B365" s="90"/>
      <c r="C365" s="90"/>
      <c r="AJ365" s="90"/>
    </row>
    <row r="366" spans="2:36" ht="20.399999999999999">
      <c r="B366" s="90"/>
      <c r="C366" s="90"/>
      <c r="AJ366" s="90"/>
    </row>
    <row r="367" spans="2:36" ht="20.399999999999999">
      <c r="B367" s="90"/>
      <c r="C367" s="90"/>
      <c r="AJ367" s="90"/>
    </row>
    <row r="368" spans="2:36" ht="20.399999999999999">
      <c r="B368" s="90"/>
      <c r="C368" s="90"/>
      <c r="AJ368" s="90"/>
    </row>
    <row r="369" spans="2:36" ht="20.399999999999999">
      <c r="B369" s="90"/>
      <c r="C369" s="90"/>
      <c r="AJ369" s="90"/>
    </row>
    <row r="370" spans="2:36" ht="20.399999999999999">
      <c r="B370" s="90"/>
      <c r="C370" s="90"/>
      <c r="AJ370" s="90"/>
    </row>
    <row r="371" spans="2:36" ht="20.399999999999999">
      <c r="B371" s="90"/>
      <c r="C371" s="90"/>
      <c r="AJ371" s="90"/>
    </row>
    <row r="372" spans="2:36" ht="20.399999999999999">
      <c r="B372" s="90"/>
      <c r="C372" s="90"/>
      <c r="AJ372" s="90"/>
    </row>
    <row r="373" spans="2:36" ht="20.399999999999999">
      <c r="B373" s="90"/>
      <c r="C373" s="90"/>
      <c r="AJ373" s="90"/>
    </row>
    <row r="374" spans="2:36" ht="20.399999999999999">
      <c r="B374" s="90"/>
      <c r="C374" s="90"/>
      <c r="AJ374" s="90"/>
    </row>
    <row r="375" spans="2:36" ht="20.399999999999999">
      <c r="B375" s="90"/>
      <c r="C375" s="90"/>
      <c r="AJ375" s="90"/>
    </row>
    <row r="376" spans="2:36" ht="20.399999999999999">
      <c r="B376" s="90"/>
      <c r="C376" s="90"/>
      <c r="AJ376" s="90"/>
    </row>
    <row r="377" spans="2:36" ht="20.399999999999999">
      <c r="B377" s="90"/>
      <c r="C377" s="90"/>
      <c r="AJ377" s="90"/>
    </row>
    <row r="378" spans="2:36" ht="20.399999999999999">
      <c r="B378" s="90"/>
      <c r="C378" s="90"/>
      <c r="AJ378" s="90"/>
    </row>
    <row r="379" spans="2:36" ht="20.399999999999999">
      <c r="B379" s="90"/>
      <c r="C379" s="90"/>
      <c r="AJ379" s="90"/>
    </row>
    <row r="380" spans="2:36" ht="20.399999999999999">
      <c r="B380" s="90"/>
      <c r="C380" s="90"/>
      <c r="AJ380" s="90"/>
    </row>
    <row r="381" spans="2:36" ht="20.399999999999999">
      <c r="B381" s="90"/>
      <c r="C381" s="90"/>
      <c r="AJ381" s="90"/>
    </row>
    <row r="382" spans="2:36" ht="20.399999999999999">
      <c r="B382" s="90"/>
      <c r="C382" s="90"/>
      <c r="AJ382" s="90"/>
    </row>
    <row r="383" spans="2:36" ht="20.399999999999999">
      <c r="B383" s="90"/>
      <c r="C383" s="90"/>
      <c r="AJ383" s="90"/>
    </row>
    <row r="384" spans="2:36" ht="20.399999999999999">
      <c r="B384" s="90"/>
      <c r="C384" s="90"/>
      <c r="AJ384" s="90"/>
    </row>
    <row r="385" spans="2:36" ht="20.399999999999999">
      <c r="B385" s="90"/>
      <c r="C385" s="90"/>
      <c r="AJ385" s="90"/>
    </row>
    <row r="386" spans="2:36" ht="20.399999999999999">
      <c r="B386" s="90"/>
      <c r="C386" s="90"/>
      <c r="AJ386" s="90"/>
    </row>
    <row r="387" spans="2:36" ht="20.399999999999999">
      <c r="B387" s="90"/>
      <c r="C387" s="90"/>
      <c r="AJ387" s="90"/>
    </row>
    <row r="388" spans="2:36" ht="20.399999999999999">
      <c r="B388" s="90"/>
      <c r="C388" s="90"/>
      <c r="AJ388" s="90"/>
    </row>
    <row r="389" spans="2:36" ht="20.399999999999999">
      <c r="B389" s="90"/>
      <c r="C389" s="90"/>
      <c r="AJ389" s="90"/>
    </row>
    <row r="390" spans="2:36" ht="20.399999999999999">
      <c r="B390" s="90"/>
      <c r="C390" s="90"/>
      <c r="AJ390" s="90"/>
    </row>
    <row r="391" spans="2:36" ht="20.399999999999999">
      <c r="B391" s="90"/>
      <c r="C391" s="90"/>
      <c r="AJ391" s="90"/>
    </row>
    <row r="392" spans="2:36" ht="20.399999999999999">
      <c r="B392" s="90"/>
      <c r="C392" s="90"/>
      <c r="AJ392" s="90"/>
    </row>
    <row r="393" spans="2:36" ht="20.399999999999999">
      <c r="B393" s="90"/>
      <c r="C393" s="90"/>
      <c r="AJ393" s="90"/>
    </row>
    <row r="394" spans="2:36" ht="20.399999999999999">
      <c r="B394" s="90"/>
      <c r="C394" s="90"/>
      <c r="AJ394" s="90"/>
    </row>
    <row r="395" spans="2:36" ht="20.399999999999999">
      <c r="B395" s="90"/>
      <c r="C395" s="90"/>
      <c r="AJ395" s="90"/>
    </row>
    <row r="396" spans="2:36" ht="20.399999999999999">
      <c r="B396" s="90"/>
      <c r="C396" s="90"/>
      <c r="AJ396" s="90"/>
    </row>
    <row r="397" spans="2:36" ht="20.399999999999999">
      <c r="B397" s="90"/>
      <c r="C397" s="90"/>
      <c r="AJ397" s="90"/>
    </row>
    <row r="398" spans="2:36" ht="20.399999999999999">
      <c r="B398" s="90"/>
      <c r="C398" s="90"/>
      <c r="AJ398" s="90"/>
    </row>
    <row r="399" spans="2:36" ht="20.399999999999999">
      <c r="B399" s="90"/>
      <c r="C399" s="90"/>
      <c r="AJ399" s="90"/>
    </row>
    <row r="400" spans="2:36" ht="20.399999999999999">
      <c r="B400" s="90"/>
      <c r="C400" s="90"/>
      <c r="AJ400" s="90"/>
    </row>
    <row r="401" spans="2:36" ht="20.399999999999999">
      <c r="B401" s="90"/>
      <c r="C401" s="90"/>
      <c r="AJ401" s="90"/>
    </row>
    <row r="402" spans="2:36" ht="20.399999999999999">
      <c r="B402" s="90"/>
      <c r="C402" s="90"/>
      <c r="AJ402" s="90"/>
    </row>
    <row r="403" spans="2:36" ht="20.399999999999999">
      <c r="B403" s="90"/>
      <c r="C403" s="90"/>
      <c r="AJ403" s="90"/>
    </row>
    <row r="404" spans="2:36" ht="20.399999999999999">
      <c r="B404" s="90"/>
      <c r="C404" s="90"/>
      <c r="AJ404" s="90"/>
    </row>
    <row r="405" spans="2:36" ht="20.399999999999999">
      <c r="B405" s="90"/>
      <c r="C405" s="90"/>
      <c r="AJ405" s="90"/>
    </row>
    <row r="406" spans="2:36" ht="20.399999999999999">
      <c r="B406" s="90"/>
      <c r="C406" s="90"/>
      <c r="AJ406" s="90"/>
    </row>
    <row r="407" spans="2:36" ht="20.399999999999999">
      <c r="B407" s="90"/>
      <c r="C407" s="90"/>
      <c r="AJ407" s="90"/>
    </row>
    <row r="408" spans="2:36" ht="20.399999999999999">
      <c r="B408" s="90"/>
      <c r="C408" s="90"/>
      <c r="AJ408" s="90"/>
    </row>
    <row r="409" spans="2:36" ht="20.399999999999999">
      <c r="B409" s="90"/>
      <c r="C409" s="90"/>
      <c r="AJ409" s="90"/>
    </row>
    <row r="410" spans="2:36" ht="20.399999999999999">
      <c r="B410" s="90"/>
      <c r="C410" s="90"/>
      <c r="AJ410" s="90"/>
    </row>
    <row r="411" spans="2:36" ht="20.399999999999999">
      <c r="B411" s="90"/>
      <c r="C411" s="90"/>
      <c r="AJ411" s="90"/>
    </row>
    <row r="412" spans="2:36" ht="20.399999999999999">
      <c r="B412" s="90"/>
      <c r="C412" s="90"/>
      <c r="AJ412" s="90"/>
    </row>
    <row r="413" spans="2:36" ht="20.399999999999999">
      <c r="B413" s="90"/>
      <c r="C413" s="90"/>
      <c r="AJ413" s="90"/>
    </row>
    <row r="414" spans="2:36" ht="20.399999999999999">
      <c r="B414" s="90"/>
      <c r="C414" s="90"/>
      <c r="AJ414" s="90"/>
    </row>
    <row r="415" spans="2:36" ht="20.399999999999999">
      <c r="B415" s="90"/>
      <c r="C415" s="90"/>
      <c r="AJ415" s="90"/>
    </row>
    <row r="416" spans="2:36" ht="20.399999999999999">
      <c r="B416" s="90"/>
      <c r="C416" s="90"/>
      <c r="AJ416" s="90"/>
    </row>
    <row r="417" spans="2:36" ht="20.399999999999999">
      <c r="B417" s="90"/>
      <c r="C417" s="90"/>
      <c r="AJ417" s="90"/>
    </row>
    <row r="418" spans="2:36" ht="20.399999999999999">
      <c r="B418" s="90"/>
      <c r="C418" s="90"/>
      <c r="AJ418" s="90"/>
    </row>
    <row r="419" spans="2:36" ht="20.399999999999999">
      <c r="B419" s="90"/>
      <c r="C419" s="90"/>
      <c r="AJ419" s="90"/>
    </row>
    <row r="420" spans="2:36" ht="20.399999999999999">
      <c r="B420" s="90"/>
      <c r="C420" s="90"/>
      <c r="AJ420" s="90"/>
    </row>
    <row r="421" spans="2:36" ht="20.399999999999999">
      <c r="B421" s="90"/>
      <c r="C421" s="90"/>
      <c r="AJ421" s="90"/>
    </row>
    <row r="422" spans="2:36" ht="20.399999999999999">
      <c r="B422" s="90"/>
      <c r="C422" s="90"/>
      <c r="AJ422" s="90"/>
    </row>
    <row r="423" spans="2:36" ht="20.399999999999999">
      <c r="B423" s="90"/>
      <c r="C423" s="90"/>
      <c r="AJ423" s="90"/>
    </row>
    <row r="424" spans="2:36" ht="20.399999999999999">
      <c r="B424" s="90"/>
      <c r="C424" s="90"/>
      <c r="AJ424" s="90"/>
    </row>
    <row r="425" spans="2:36" ht="20.399999999999999">
      <c r="B425" s="90"/>
      <c r="C425" s="90"/>
      <c r="AJ425" s="90"/>
    </row>
    <row r="426" spans="2:36" ht="20.399999999999999">
      <c r="B426" s="90"/>
      <c r="C426" s="90"/>
      <c r="AJ426" s="90"/>
    </row>
    <row r="427" spans="2:36" ht="20.399999999999999">
      <c r="B427" s="90"/>
      <c r="C427" s="90"/>
      <c r="AJ427" s="90"/>
    </row>
    <row r="428" spans="2:36" ht="20.399999999999999">
      <c r="B428" s="90"/>
      <c r="C428" s="90"/>
      <c r="AJ428" s="90"/>
    </row>
    <row r="429" spans="2:36" ht="20.399999999999999">
      <c r="B429" s="90"/>
      <c r="C429" s="90"/>
      <c r="AJ429" s="90"/>
    </row>
    <row r="430" spans="2:36" ht="20.399999999999999">
      <c r="B430" s="90"/>
      <c r="C430" s="90"/>
      <c r="AJ430" s="90"/>
    </row>
    <row r="431" spans="2:36" ht="20.399999999999999">
      <c r="B431" s="90"/>
      <c r="C431" s="90"/>
      <c r="AJ431" s="90"/>
    </row>
    <row r="432" spans="2:36" ht="20.399999999999999">
      <c r="B432" s="90"/>
      <c r="C432" s="90"/>
      <c r="AJ432" s="90"/>
    </row>
    <row r="433" spans="2:36" ht="20.399999999999999">
      <c r="B433" s="90"/>
      <c r="C433" s="90"/>
      <c r="AJ433" s="90"/>
    </row>
    <row r="434" spans="2:36" ht="20.399999999999999">
      <c r="B434" s="90"/>
      <c r="C434" s="90"/>
      <c r="AJ434" s="90"/>
    </row>
    <row r="435" spans="2:36" ht="20.399999999999999">
      <c r="B435" s="90"/>
      <c r="C435" s="90"/>
      <c r="AJ435" s="90"/>
    </row>
    <row r="436" spans="2:36" ht="20.399999999999999">
      <c r="B436" s="90"/>
      <c r="C436" s="90"/>
      <c r="AJ436" s="90"/>
    </row>
    <row r="437" spans="2:36" ht="20.399999999999999">
      <c r="B437" s="90"/>
      <c r="C437" s="90"/>
      <c r="AJ437" s="90"/>
    </row>
    <row r="438" spans="2:36" ht="20.399999999999999">
      <c r="B438" s="90"/>
      <c r="C438" s="90"/>
      <c r="AJ438" s="90"/>
    </row>
    <row r="439" spans="2:36" ht="20.399999999999999">
      <c r="B439" s="90"/>
      <c r="C439" s="90"/>
      <c r="AJ439" s="90"/>
    </row>
    <row r="440" spans="2:36" ht="20.399999999999999">
      <c r="B440" s="90"/>
      <c r="C440" s="90"/>
      <c r="AJ440" s="90"/>
    </row>
    <row r="441" spans="2:36" ht="20.399999999999999">
      <c r="B441" s="90"/>
      <c r="C441" s="90"/>
      <c r="AJ441" s="90"/>
    </row>
    <row r="442" spans="2:36" ht="20.399999999999999">
      <c r="B442" s="90"/>
      <c r="C442" s="90"/>
      <c r="AJ442" s="90"/>
    </row>
    <row r="443" spans="2:36" ht="20.399999999999999">
      <c r="B443" s="90"/>
      <c r="C443" s="90"/>
      <c r="AJ443" s="90"/>
    </row>
    <row r="444" spans="2:36" ht="20.399999999999999">
      <c r="B444" s="90"/>
      <c r="C444" s="90"/>
      <c r="AJ444" s="90"/>
    </row>
    <row r="445" spans="2:36" ht="20.399999999999999">
      <c r="B445" s="90"/>
      <c r="C445" s="90"/>
      <c r="AJ445" s="90"/>
    </row>
    <row r="446" spans="2:36" ht="20.399999999999999">
      <c r="B446" s="90"/>
      <c r="C446" s="90"/>
      <c r="AJ446" s="90"/>
    </row>
    <row r="447" spans="2:36" ht="20.399999999999999">
      <c r="B447" s="90"/>
      <c r="C447" s="90"/>
      <c r="AJ447" s="90"/>
    </row>
    <row r="448" spans="2:36" ht="20.399999999999999">
      <c r="B448" s="90"/>
      <c r="C448" s="90"/>
      <c r="AJ448" s="90"/>
    </row>
    <row r="449" spans="2:36" ht="20.399999999999999">
      <c r="B449" s="90"/>
      <c r="C449" s="90"/>
      <c r="AJ449" s="90"/>
    </row>
    <row r="450" spans="2:36" ht="20.399999999999999">
      <c r="B450" s="90"/>
      <c r="C450" s="90"/>
      <c r="AJ450" s="90"/>
    </row>
    <row r="451" spans="2:36" ht="20.399999999999999">
      <c r="B451" s="90"/>
      <c r="C451" s="90"/>
      <c r="AJ451" s="90"/>
    </row>
    <row r="452" spans="2:36" ht="20.399999999999999">
      <c r="B452" s="90"/>
      <c r="C452" s="90"/>
      <c r="AJ452" s="90"/>
    </row>
    <row r="453" spans="2:36" ht="20.399999999999999">
      <c r="B453" s="90"/>
      <c r="C453" s="90"/>
      <c r="AJ453" s="90"/>
    </row>
    <row r="454" spans="2:36" ht="20.399999999999999">
      <c r="B454" s="90"/>
      <c r="C454" s="90"/>
      <c r="AJ454" s="90"/>
    </row>
    <row r="455" spans="2:36" ht="20.399999999999999">
      <c r="B455" s="90"/>
      <c r="C455" s="90"/>
      <c r="AJ455" s="90"/>
    </row>
    <row r="456" spans="2:36" ht="20.399999999999999">
      <c r="B456" s="90"/>
      <c r="C456" s="90"/>
      <c r="AJ456" s="90"/>
    </row>
    <row r="457" spans="2:36" ht="20.399999999999999">
      <c r="B457" s="90"/>
      <c r="C457" s="90"/>
      <c r="AJ457" s="90"/>
    </row>
    <row r="458" spans="2:36" ht="20.399999999999999">
      <c r="B458" s="90"/>
      <c r="C458" s="90"/>
      <c r="AJ458" s="90"/>
    </row>
    <row r="459" spans="2:36" ht="20.399999999999999">
      <c r="B459" s="90"/>
      <c r="C459" s="90"/>
      <c r="AJ459" s="90"/>
    </row>
    <row r="460" spans="2:36" ht="20.399999999999999">
      <c r="B460" s="90"/>
      <c r="C460" s="90"/>
      <c r="AJ460" s="90"/>
    </row>
    <row r="461" spans="2:36" ht="20.399999999999999">
      <c r="B461" s="90"/>
      <c r="C461" s="90"/>
      <c r="AJ461" s="90"/>
    </row>
    <row r="462" spans="2:36" ht="20.399999999999999">
      <c r="B462" s="90"/>
      <c r="C462" s="90"/>
      <c r="AJ462" s="90"/>
    </row>
    <row r="463" spans="2:36" ht="20.399999999999999">
      <c r="B463" s="90"/>
      <c r="C463" s="90"/>
      <c r="AJ463" s="90"/>
    </row>
    <row r="464" spans="2:36" ht="20.399999999999999">
      <c r="B464" s="90"/>
      <c r="C464" s="90"/>
      <c r="AJ464" s="90"/>
    </row>
    <row r="465" spans="2:36" ht="20.399999999999999">
      <c r="B465" s="90"/>
      <c r="C465" s="90"/>
      <c r="AJ465" s="90"/>
    </row>
    <row r="466" spans="2:36" ht="20.399999999999999">
      <c r="B466" s="90"/>
      <c r="C466" s="90"/>
      <c r="AJ466" s="90"/>
    </row>
    <row r="467" spans="2:36" ht="20.399999999999999">
      <c r="B467" s="90"/>
      <c r="C467" s="90"/>
      <c r="AJ467" s="90"/>
    </row>
    <row r="468" spans="2:36" ht="20.399999999999999">
      <c r="B468" s="90"/>
      <c r="C468" s="90"/>
      <c r="AJ468" s="90"/>
    </row>
    <row r="469" spans="2:36" ht="20.399999999999999">
      <c r="B469" s="90"/>
      <c r="C469" s="90"/>
      <c r="AJ469" s="90"/>
    </row>
    <row r="470" spans="2:36" ht="20.399999999999999">
      <c r="B470" s="90"/>
      <c r="C470" s="90"/>
      <c r="AJ470" s="90"/>
    </row>
    <row r="471" spans="2:36" ht="20.399999999999999">
      <c r="B471" s="90"/>
      <c r="C471" s="90"/>
      <c r="AJ471" s="90"/>
    </row>
    <row r="472" spans="2:36" ht="20.399999999999999">
      <c r="B472" s="90"/>
      <c r="C472" s="90"/>
      <c r="AJ472" s="90"/>
    </row>
    <row r="473" spans="2:36" ht="20.399999999999999">
      <c r="B473" s="90"/>
      <c r="C473" s="90"/>
      <c r="AJ473" s="90"/>
    </row>
    <row r="474" spans="2:36" ht="20.399999999999999">
      <c r="B474" s="90"/>
      <c r="C474" s="90"/>
      <c r="AJ474" s="90"/>
    </row>
    <row r="475" spans="2:36" ht="20.399999999999999">
      <c r="B475" s="90"/>
      <c r="C475" s="90"/>
      <c r="AJ475" s="90"/>
    </row>
    <row r="476" spans="2:36" ht="20.399999999999999">
      <c r="B476" s="90"/>
      <c r="C476" s="90"/>
      <c r="AJ476" s="90"/>
    </row>
    <row r="477" spans="2:36" ht="20.399999999999999">
      <c r="B477" s="90"/>
      <c r="C477" s="90"/>
      <c r="AJ477" s="90"/>
    </row>
    <row r="478" spans="2:36" ht="20.399999999999999">
      <c r="B478" s="90"/>
      <c r="C478" s="90"/>
      <c r="AJ478" s="90"/>
    </row>
    <row r="479" spans="2:36" ht="20.399999999999999">
      <c r="B479" s="90"/>
      <c r="C479" s="90"/>
      <c r="AJ479" s="90"/>
    </row>
    <row r="480" spans="2:36" ht="20.399999999999999">
      <c r="B480" s="90"/>
      <c r="C480" s="90"/>
      <c r="AJ480" s="90"/>
    </row>
    <row r="481" spans="2:36" ht="20.399999999999999">
      <c r="B481" s="90"/>
      <c r="C481" s="90"/>
      <c r="AJ481" s="90"/>
    </row>
    <row r="482" spans="2:36" ht="20.399999999999999">
      <c r="B482" s="90"/>
      <c r="C482" s="90"/>
      <c r="AJ482" s="90"/>
    </row>
    <row r="483" spans="2:36" ht="20.399999999999999">
      <c r="B483" s="90"/>
      <c r="C483" s="90"/>
      <c r="AJ483" s="90"/>
    </row>
    <row r="484" spans="2:36" ht="20.399999999999999">
      <c r="B484" s="90"/>
      <c r="C484" s="90"/>
      <c r="AJ484" s="90"/>
    </row>
    <row r="485" spans="2:36" ht="20.399999999999999">
      <c r="B485" s="90"/>
      <c r="C485" s="90"/>
      <c r="AJ485" s="90"/>
    </row>
    <row r="486" spans="2:36" ht="20.399999999999999">
      <c r="B486" s="90"/>
      <c r="C486" s="90"/>
      <c r="AJ486" s="90"/>
    </row>
    <row r="487" spans="2:36" ht="20.399999999999999">
      <c r="B487" s="90"/>
      <c r="C487" s="90"/>
      <c r="AJ487" s="90"/>
    </row>
    <row r="488" spans="2:36" ht="20.399999999999999">
      <c r="B488" s="90"/>
      <c r="C488" s="90"/>
      <c r="AJ488" s="90"/>
    </row>
    <row r="489" spans="2:36" ht="20.399999999999999">
      <c r="B489" s="90"/>
      <c r="C489" s="90"/>
      <c r="AJ489" s="90"/>
    </row>
    <row r="490" spans="2:36" ht="20.399999999999999">
      <c r="B490" s="90"/>
      <c r="C490" s="90"/>
      <c r="AJ490" s="90"/>
    </row>
    <row r="491" spans="2:36" ht="20.399999999999999">
      <c r="B491" s="90"/>
      <c r="C491" s="90"/>
      <c r="AJ491" s="90"/>
    </row>
    <row r="492" spans="2:36" ht="20.399999999999999">
      <c r="B492" s="90"/>
      <c r="C492" s="90"/>
      <c r="AJ492" s="90"/>
    </row>
    <row r="493" spans="2:36" ht="20.399999999999999">
      <c r="B493" s="90"/>
      <c r="C493" s="90"/>
      <c r="AJ493" s="90"/>
    </row>
    <row r="494" spans="2:36" ht="20.399999999999999">
      <c r="B494" s="90"/>
      <c r="C494" s="90"/>
      <c r="AJ494" s="90"/>
    </row>
    <row r="495" spans="2:36" ht="20.399999999999999">
      <c r="B495" s="90"/>
      <c r="C495" s="90"/>
      <c r="AJ495" s="90"/>
    </row>
    <row r="496" spans="2:36" ht="20.399999999999999">
      <c r="B496" s="90"/>
      <c r="C496" s="90"/>
      <c r="AJ496" s="90"/>
    </row>
    <row r="497" spans="2:36" ht="20.399999999999999">
      <c r="B497" s="90"/>
      <c r="C497" s="90"/>
      <c r="AJ497" s="90"/>
    </row>
    <row r="498" spans="2:36" ht="20.399999999999999">
      <c r="B498" s="90"/>
      <c r="C498" s="90"/>
      <c r="AJ498" s="90"/>
    </row>
    <row r="499" spans="2:36" ht="20.399999999999999">
      <c r="B499" s="90"/>
      <c r="C499" s="90"/>
      <c r="AJ499" s="90"/>
    </row>
    <row r="500" spans="2:36" ht="20.399999999999999">
      <c r="B500" s="90"/>
      <c r="C500" s="90"/>
      <c r="AJ500" s="90"/>
    </row>
    <row r="501" spans="2:36" ht="20.399999999999999">
      <c r="B501" s="90"/>
      <c r="C501" s="90"/>
      <c r="AJ501" s="90"/>
    </row>
    <row r="502" spans="2:36" ht="20.399999999999999">
      <c r="B502" s="90"/>
      <c r="C502" s="90"/>
      <c r="AJ502" s="90"/>
    </row>
    <row r="503" spans="2:36" ht="20.399999999999999">
      <c r="B503" s="90"/>
      <c r="C503" s="90"/>
      <c r="AJ503" s="90"/>
    </row>
    <row r="504" spans="2:36" ht="20.399999999999999">
      <c r="B504" s="90"/>
      <c r="C504" s="90"/>
      <c r="AJ504" s="90"/>
    </row>
    <row r="505" spans="2:36" ht="20.399999999999999">
      <c r="B505" s="90"/>
      <c r="C505" s="90"/>
      <c r="AJ505" s="90"/>
    </row>
    <row r="506" spans="2:36" ht="20.399999999999999">
      <c r="B506" s="90"/>
      <c r="C506" s="90"/>
      <c r="AJ506" s="90"/>
    </row>
    <row r="507" spans="2:36" ht="20.399999999999999">
      <c r="B507" s="90"/>
      <c r="C507" s="90"/>
      <c r="AJ507" s="90"/>
    </row>
    <row r="508" spans="2:36" ht="20.399999999999999">
      <c r="B508" s="90"/>
      <c r="C508" s="90"/>
      <c r="AJ508" s="90"/>
    </row>
    <row r="509" spans="2:36" ht="20.399999999999999">
      <c r="B509" s="90"/>
      <c r="C509" s="90"/>
      <c r="AJ509" s="90"/>
    </row>
    <row r="510" spans="2:36" ht="20.399999999999999">
      <c r="B510" s="90"/>
      <c r="C510" s="90"/>
      <c r="AJ510" s="90"/>
    </row>
    <row r="511" spans="2:36" ht="20.399999999999999">
      <c r="B511" s="90"/>
      <c r="C511" s="90"/>
      <c r="AJ511" s="90"/>
    </row>
    <row r="512" spans="2:36" ht="20.399999999999999">
      <c r="B512" s="90"/>
      <c r="C512" s="90"/>
      <c r="AJ512" s="90"/>
    </row>
    <row r="513" spans="2:36" ht="20.399999999999999">
      <c r="B513" s="90"/>
      <c r="C513" s="90"/>
      <c r="AJ513" s="90"/>
    </row>
    <row r="514" spans="2:36" ht="20.399999999999999">
      <c r="B514" s="90"/>
      <c r="C514" s="90"/>
      <c r="AJ514" s="90"/>
    </row>
    <row r="515" spans="2:36" ht="20.399999999999999">
      <c r="B515" s="90"/>
      <c r="C515" s="90"/>
      <c r="AJ515" s="90"/>
    </row>
    <row r="516" spans="2:36" ht="20.399999999999999">
      <c r="B516" s="90"/>
      <c r="C516" s="90"/>
      <c r="AJ516" s="90"/>
    </row>
    <row r="517" spans="2:36" ht="20.399999999999999">
      <c r="B517" s="90"/>
      <c r="C517" s="90"/>
      <c r="AJ517" s="90"/>
    </row>
    <row r="518" spans="2:36" ht="20.399999999999999">
      <c r="B518" s="90"/>
      <c r="C518" s="90"/>
      <c r="AJ518" s="90"/>
    </row>
    <row r="519" spans="2:36" ht="20.399999999999999">
      <c r="B519" s="90"/>
      <c r="C519" s="90"/>
      <c r="AJ519" s="90"/>
    </row>
    <row r="520" spans="2:36" ht="20.399999999999999">
      <c r="B520" s="90"/>
      <c r="C520" s="90"/>
      <c r="AJ520" s="90"/>
    </row>
    <row r="521" spans="2:36" ht="20.399999999999999">
      <c r="B521" s="90"/>
      <c r="C521" s="90"/>
      <c r="AJ521" s="90"/>
    </row>
    <row r="522" spans="2:36" ht="20.399999999999999">
      <c r="B522" s="90"/>
      <c r="C522" s="90"/>
      <c r="AJ522" s="90"/>
    </row>
    <row r="523" spans="2:36" ht="20.399999999999999">
      <c r="B523" s="90"/>
      <c r="C523" s="90"/>
      <c r="AJ523" s="90"/>
    </row>
    <row r="524" spans="2:36" ht="20.399999999999999">
      <c r="B524" s="90"/>
      <c r="C524" s="90"/>
      <c r="AJ524" s="90"/>
    </row>
    <row r="525" spans="2:36" ht="20.399999999999999">
      <c r="B525" s="90"/>
      <c r="C525" s="90"/>
      <c r="AJ525" s="90"/>
    </row>
    <row r="526" spans="2:36" ht="20.399999999999999">
      <c r="B526" s="90"/>
      <c r="C526" s="90"/>
      <c r="AJ526" s="90"/>
    </row>
    <row r="527" spans="2:36" ht="20.399999999999999">
      <c r="B527" s="90"/>
      <c r="C527" s="90"/>
      <c r="AJ527" s="90"/>
    </row>
    <row r="528" spans="2:36" ht="20.399999999999999">
      <c r="B528" s="90"/>
      <c r="C528" s="90"/>
      <c r="AJ528" s="90"/>
    </row>
    <row r="529" spans="2:36" ht="20.399999999999999">
      <c r="B529" s="90"/>
      <c r="C529" s="90"/>
      <c r="AJ529" s="90"/>
    </row>
    <row r="530" spans="2:36" ht="20.399999999999999">
      <c r="B530" s="90"/>
      <c r="C530" s="90"/>
      <c r="AJ530" s="90"/>
    </row>
    <row r="531" spans="2:36" ht="20.399999999999999">
      <c r="B531" s="90"/>
      <c r="C531" s="90"/>
      <c r="AJ531" s="90"/>
    </row>
    <row r="532" spans="2:36" ht="20.399999999999999">
      <c r="B532" s="90"/>
      <c r="C532" s="90"/>
      <c r="AJ532" s="90"/>
    </row>
    <row r="533" spans="2:36" ht="20.399999999999999">
      <c r="B533" s="90"/>
      <c r="C533" s="90"/>
      <c r="AJ533" s="90"/>
    </row>
    <row r="534" spans="2:36" ht="20.399999999999999">
      <c r="B534" s="90"/>
      <c r="C534" s="90"/>
      <c r="AJ534" s="90"/>
    </row>
    <row r="535" spans="2:36" ht="20.399999999999999">
      <c r="B535" s="90"/>
      <c r="C535" s="90"/>
      <c r="AJ535" s="90"/>
    </row>
    <row r="536" spans="2:36" ht="20.399999999999999">
      <c r="B536" s="90"/>
      <c r="C536" s="90"/>
      <c r="AJ536" s="90"/>
    </row>
    <row r="537" spans="2:36" ht="20.399999999999999">
      <c r="B537" s="90"/>
      <c r="C537" s="90"/>
      <c r="AJ537" s="90"/>
    </row>
    <row r="538" spans="2:36" ht="20.399999999999999">
      <c r="B538" s="90"/>
      <c r="C538" s="90"/>
      <c r="AJ538" s="90"/>
    </row>
    <row r="539" spans="2:36" ht="20.399999999999999">
      <c r="B539" s="90"/>
      <c r="C539" s="90"/>
      <c r="AJ539" s="90"/>
    </row>
    <row r="540" spans="2:36" ht="20.399999999999999">
      <c r="B540" s="90"/>
      <c r="C540" s="90"/>
      <c r="AJ540" s="90"/>
    </row>
    <row r="541" spans="2:36" ht="20.399999999999999">
      <c r="B541" s="90"/>
      <c r="C541" s="90"/>
      <c r="AJ541" s="90"/>
    </row>
    <row r="542" spans="2:36" ht="20.399999999999999">
      <c r="B542" s="90"/>
      <c r="C542" s="90"/>
      <c r="AJ542" s="90"/>
    </row>
    <row r="543" spans="2:36" ht="20.399999999999999">
      <c r="B543" s="90"/>
      <c r="C543" s="90"/>
      <c r="AJ543" s="90"/>
    </row>
    <row r="544" spans="2:36" ht="20.399999999999999">
      <c r="B544" s="90"/>
      <c r="C544" s="90"/>
      <c r="AJ544" s="90"/>
    </row>
    <row r="545" spans="2:36" ht="20.399999999999999">
      <c r="B545" s="90"/>
      <c r="C545" s="90"/>
      <c r="AJ545" s="90"/>
    </row>
    <row r="546" spans="2:36" ht="20.399999999999999">
      <c r="B546" s="90"/>
      <c r="C546" s="90"/>
      <c r="AJ546" s="90"/>
    </row>
    <row r="547" spans="2:36" ht="20.399999999999999">
      <c r="B547" s="90"/>
      <c r="C547" s="90"/>
      <c r="AJ547" s="90"/>
    </row>
    <row r="548" spans="2:36" ht="20.399999999999999">
      <c r="B548" s="90"/>
      <c r="C548" s="90"/>
      <c r="AJ548" s="90"/>
    </row>
    <row r="549" spans="2:36" ht="20.399999999999999">
      <c r="B549" s="90"/>
      <c r="C549" s="90"/>
      <c r="AJ549" s="90"/>
    </row>
    <row r="550" spans="2:36" ht="20.399999999999999">
      <c r="B550" s="90"/>
      <c r="C550" s="90"/>
      <c r="AJ550" s="90"/>
    </row>
    <row r="551" spans="2:36" ht="20.399999999999999">
      <c r="B551" s="90"/>
      <c r="C551" s="90"/>
      <c r="AJ551" s="90"/>
    </row>
    <row r="552" spans="2:36" ht="20.399999999999999">
      <c r="B552" s="90"/>
      <c r="C552" s="90"/>
      <c r="AJ552" s="90"/>
    </row>
    <row r="553" spans="2:36" ht="20.399999999999999">
      <c r="B553" s="90"/>
      <c r="C553" s="90"/>
      <c r="AJ553" s="90"/>
    </row>
    <row r="554" spans="2:36" ht="20.399999999999999">
      <c r="B554" s="90"/>
      <c r="C554" s="90"/>
      <c r="AJ554" s="90"/>
    </row>
    <row r="555" spans="2:36" ht="20.399999999999999">
      <c r="B555" s="90"/>
      <c r="C555" s="90"/>
      <c r="AJ555" s="90"/>
    </row>
    <row r="556" spans="2:36" ht="20.399999999999999">
      <c r="B556" s="90"/>
      <c r="C556" s="90"/>
      <c r="AJ556" s="90"/>
    </row>
    <row r="557" spans="2:36" ht="20.399999999999999">
      <c r="B557" s="90"/>
      <c r="C557" s="90"/>
      <c r="AJ557" s="90"/>
    </row>
    <row r="558" spans="2:36" ht="20.399999999999999">
      <c r="B558" s="90"/>
      <c r="C558" s="90"/>
      <c r="AJ558" s="90"/>
    </row>
    <row r="559" spans="2:36" ht="20.399999999999999">
      <c r="B559" s="90"/>
      <c r="C559" s="90"/>
      <c r="AJ559" s="90"/>
    </row>
    <row r="560" spans="2:36" ht="20.399999999999999">
      <c r="B560" s="90"/>
      <c r="C560" s="90"/>
      <c r="AJ560" s="90"/>
    </row>
    <row r="561" spans="2:36" ht="20.399999999999999">
      <c r="B561" s="90"/>
      <c r="C561" s="90"/>
      <c r="AJ561" s="90"/>
    </row>
    <row r="562" spans="2:36" ht="20.399999999999999">
      <c r="B562" s="90"/>
      <c r="C562" s="90"/>
      <c r="AJ562" s="90"/>
    </row>
    <row r="563" spans="2:36" ht="20.399999999999999">
      <c r="B563" s="90"/>
      <c r="C563" s="90"/>
      <c r="AJ563" s="90"/>
    </row>
    <row r="564" spans="2:36" ht="20.399999999999999">
      <c r="B564" s="90"/>
      <c r="C564" s="90"/>
      <c r="AJ564" s="90"/>
    </row>
    <row r="565" spans="2:36" ht="20.399999999999999">
      <c r="B565" s="90"/>
      <c r="C565" s="90"/>
      <c r="AJ565" s="90"/>
    </row>
    <row r="566" spans="2:36" ht="20.399999999999999">
      <c r="B566" s="90"/>
      <c r="C566" s="90"/>
      <c r="AJ566" s="90"/>
    </row>
    <row r="567" spans="2:36" ht="20.399999999999999">
      <c r="B567" s="90"/>
      <c r="C567" s="90"/>
      <c r="AJ567" s="90"/>
    </row>
    <row r="568" spans="2:36" ht="20.399999999999999">
      <c r="B568" s="90"/>
      <c r="C568" s="90"/>
      <c r="AJ568" s="90"/>
    </row>
    <row r="569" spans="2:36" ht="20.399999999999999">
      <c r="B569" s="90"/>
      <c r="C569" s="90"/>
      <c r="AJ569" s="90"/>
    </row>
    <row r="570" spans="2:36" ht="20.399999999999999">
      <c r="B570" s="90"/>
      <c r="C570" s="90"/>
      <c r="AJ570" s="90"/>
    </row>
    <row r="571" spans="2:36" ht="20.399999999999999">
      <c r="B571" s="90"/>
      <c r="C571" s="90"/>
      <c r="AJ571" s="90"/>
    </row>
    <row r="572" spans="2:36" ht="20.399999999999999">
      <c r="B572" s="90"/>
      <c r="C572" s="90"/>
      <c r="AJ572" s="90"/>
    </row>
    <row r="573" spans="2:36" ht="20.399999999999999">
      <c r="B573" s="90"/>
      <c r="C573" s="90"/>
      <c r="AJ573" s="90"/>
    </row>
    <row r="574" spans="2:36" ht="20.399999999999999">
      <c r="B574" s="90"/>
      <c r="C574" s="90"/>
      <c r="AJ574" s="90"/>
    </row>
    <row r="575" spans="2:36" ht="20.399999999999999">
      <c r="B575" s="90"/>
      <c r="C575" s="90"/>
      <c r="AJ575" s="90"/>
    </row>
    <row r="576" spans="2:36" ht="20.399999999999999">
      <c r="B576" s="90"/>
      <c r="C576" s="90"/>
      <c r="AJ576" s="90"/>
    </row>
    <row r="577" spans="2:36" ht="20.399999999999999">
      <c r="B577" s="90"/>
      <c r="C577" s="90"/>
      <c r="AJ577" s="90"/>
    </row>
    <row r="578" spans="2:36" ht="20.399999999999999">
      <c r="B578" s="90"/>
      <c r="C578" s="90"/>
      <c r="AJ578" s="90"/>
    </row>
    <row r="579" spans="2:36" ht="20.399999999999999">
      <c r="B579" s="90"/>
      <c r="C579" s="90"/>
      <c r="AJ579" s="90"/>
    </row>
    <row r="580" spans="2:36" ht="20.399999999999999">
      <c r="B580" s="90"/>
      <c r="C580" s="90"/>
      <c r="AJ580" s="90"/>
    </row>
    <row r="581" spans="2:36" ht="20.399999999999999">
      <c r="B581" s="90"/>
      <c r="C581" s="90"/>
      <c r="AJ581" s="90"/>
    </row>
    <row r="582" spans="2:36" ht="20.399999999999999">
      <c r="B582" s="90"/>
      <c r="C582" s="90"/>
      <c r="AJ582" s="90"/>
    </row>
    <row r="583" spans="2:36" ht="20.399999999999999">
      <c r="B583" s="90"/>
      <c r="C583" s="90"/>
      <c r="AJ583" s="90"/>
    </row>
    <row r="584" spans="2:36" ht="21" thickBot="1">
      <c r="AJ584" s="131"/>
    </row>
    <row r="585" spans="2:36" ht="20.399999999999999">
      <c r="G585" s="132"/>
      <c r="H585" s="133"/>
      <c r="I585" s="134" t="s">
        <v>95</v>
      </c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  <c r="AG585" s="135"/>
      <c r="AH585" s="135"/>
      <c r="AI585" s="136" t="s">
        <v>96</v>
      </c>
    </row>
    <row r="586" spans="2:36" ht="20.399999999999999">
      <c r="G586" s="132"/>
      <c r="H586" s="133"/>
      <c r="I586" s="137" t="s">
        <v>97</v>
      </c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133"/>
      <c r="AF586" s="133"/>
      <c r="AG586" s="133"/>
      <c r="AH586" s="133"/>
      <c r="AI586" s="138" t="s">
        <v>96</v>
      </c>
    </row>
    <row r="587" spans="2:36" ht="20.399999999999999">
      <c r="G587" s="132"/>
      <c r="H587" s="133"/>
      <c r="I587" s="137" t="s">
        <v>90</v>
      </c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133"/>
      <c r="AF587" s="133"/>
      <c r="AG587" s="133"/>
      <c r="AH587" s="133"/>
      <c r="AI587" s="138" t="s">
        <v>96</v>
      </c>
    </row>
    <row r="588" spans="2:36" ht="21" thickBot="1">
      <c r="G588" s="132"/>
      <c r="H588" s="133"/>
      <c r="I588" s="139" t="s">
        <v>98</v>
      </c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  <c r="Y588" s="140"/>
      <c r="Z588" s="140"/>
      <c r="AA588" s="140"/>
      <c r="AB588" s="140"/>
      <c r="AC588" s="140"/>
      <c r="AD588" s="140"/>
      <c r="AE588" s="140"/>
      <c r="AF588" s="140"/>
      <c r="AG588" s="140"/>
      <c r="AH588" s="140"/>
      <c r="AI588" s="141" t="s">
        <v>91</v>
      </c>
    </row>
  </sheetData>
  <mergeCells count="128">
    <mergeCell ref="A162:A165"/>
    <mergeCell ref="B162:B165"/>
    <mergeCell ref="AJ162:AJ165"/>
    <mergeCell ref="B146:B149"/>
    <mergeCell ref="AJ146:AJ149"/>
    <mergeCell ref="A150:A153"/>
    <mergeCell ref="B150:B153"/>
    <mergeCell ref="AJ150:AJ153"/>
    <mergeCell ref="A154:A157"/>
    <mergeCell ref="B154:B157"/>
    <mergeCell ref="AJ154:AJ157"/>
    <mergeCell ref="A158:A161"/>
    <mergeCell ref="B158:B161"/>
    <mergeCell ref="AJ158:AJ161"/>
    <mergeCell ref="A6:A9"/>
    <mergeCell ref="B6:B9"/>
    <mergeCell ref="AJ6:AJ9"/>
    <mergeCell ref="A10:A13"/>
    <mergeCell ref="B10:B13"/>
    <mergeCell ref="AJ10:AJ13"/>
    <mergeCell ref="A22:A25"/>
    <mergeCell ref="B22:B25"/>
    <mergeCell ref="AJ22:AJ25"/>
    <mergeCell ref="A26:A29"/>
    <mergeCell ref="B26:B29"/>
    <mergeCell ref="AJ26:AJ29"/>
    <mergeCell ref="A14:A17"/>
    <mergeCell ref="B14:B17"/>
    <mergeCell ref="AJ14:AJ17"/>
    <mergeCell ref="A18:A21"/>
    <mergeCell ref="B18:B21"/>
    <mergeCell ref="AJ18:AJ21"/>
    <mergeCell ref="A38:A41"/>
    <mergeCell ref="B38:B41"/>
    <mergeCell ref="AJ38:AJ41"/>
    <mergeCell ref="A42:A45"/>
    <mergeCell ref="B42:B45"/>
    <mergeCell ref="AJ42:AJ45"/>
    <mergeCell ref="A30:A33"/>
    <mergeCell ref="B30:B33"/>
    <mergeCell ref="AJ30:AJ33"/>
    <mergeCell ref="A34:A37"/>
    <mergeCell ref="B34:B37"/>
    <mergeCell ref="AJ34:AJ37"/>
    <mergeCell ref="A54:A57"/>
    <mergeCell ref="B54:B57"/>
    <mergeCell ref="AJ54:AJ57"/>
    <mergeCell ref="A58:A61"/>
    <mergeCell ref="B58:B61"/>
    <mergeCell ref="AJ58:AJ61"/>
    <mergeCell ref="A46:A49"/>
    <mergeCell ref="B46:B49"/>
    <mergeCell ref="AJ46:AJ49"/>
    <mergeCell ref="A50:A53"/>
    <mergeCell ref="B50:B53"/>
    <mergeCell ref="AJ50:AJ53"/>
    <mergeCell ref="A70:A73"/>
    <mergeCell ref="B70:B73"/>
    <mergeCell ref="AJ70:AJ73"/>
    <mergeCell ref="A74:A77"/>
    <mergeCell ref="B74:B77"/>
    <mergeCell ref="AJ74:AJ77"/>
    <mergeCell ref="A62:A65"/>
    <mergeCell ref="B62:B65"/>
    <mergeCell ref="AJ62:AJ65"/>
    <mergeCell ref="A66:A69"/>
    <mergeCell ref="B66:B69"/>
    <mergeCell ref="AJ66:AJ69"/>
    <mergeCell ref="A86:A89"/>
    <mergeCell ref="B86:B89"/>
    <mergeCell ref="AJ86:AJ89"/>
    <mergeCell ref="A90:A93"/>
    <mergeCell ref="B90:B93"/>
    <mergeCell ref="AJ90:AJ93"/>
    <mergeCell ref="A78:A81"/>
    <mergeCell ref="B78:B81"/>
    <mergeCell ref="AJ78:AJ81"/>
    <mergeCell ref="A82:A85"/>
    <mergeCell ref="B82:B85"/>
    <mergeCell ref="AJ82:AJ85"/>
    <mergeCell ref="A102:A105"/>
    <mergeCell ref="B102:B105"/>
    <mergeCell ref="AJ102:AJ105"/>
    <mergeCell ref="A106:A109"/>
    <mergeCell ref="B106:B109"/>
    <mergeCell ref="AJ106:AJ109"/>
    <mergeCell ref="A94:A97"/>
    <mergeCell ref="B94:B97"/>
    <mergeCell ref="AJ94:AJ97"/>
    <mergeCell ref="A98:A101"/>
    <mergeCell ref="B98:B101"/>
    <mergeCell ref="AJ98:AJ101"/>
    <mergeCell ref="A118:A121"/>
    <mergeCell ref="B118:B121"/>
    <mergeCell ref="AJ118:AJ121"/>
    <mergeCell ref="A122:A125"/>
    <mergeCell ref="B122:B125"/>
    <mergeCell ref="AJ122:AJ125"/>
    <mergeCell ref="A110:A113"/>
    <mergeCell ref="B110:B113"/>
    <mergeCell ref="AJ110:AJ113"/>
    <mergeCell ref="A114:A117"/>
    <mergeCell ref="B114:B117"/>
    <mergeCell ref="AJ114:AJ117"/>
    <mergeCell ref="A166:B170"/>
    <mergeCell ref="AJ166:AJ169"/>
    <mergeCell ref="B171:F171"/>
    <mergeCell ref="A172:B172"/>
    <mergeCell ref="AJ172:AJ176"/>
    <mergeCell ref="A173:B173"/>
    <mergeCell ref="A174:B174"/>
    <mergeCell ref="A175:B175"/>
    <mergeCell ref="A126:A129"/>
    <mergeCell ref="B126:B129"/>
    <mergeCell ref="AJ126:AJ129"/>
    <mergeCell ref="A130:A133"/>
    <mergeCell ref="B130:B133"/>
    <mergeCell ref="AJ130:AJ133"/>
    <mergeCell ref="A134:A137"/>
    <mergeCell ref="B134:B137"/>
    <mergeCell ref="AJ134:AJ137"/>
    <mergeCell ref="A138:A141"/>
    <mergeCell ref="B138:B141"/>
    <mergeCell ref="AJ138:AJ141"/>
    <mergeCell ref="A142:A145"/>
    <mergeCell ref="B142:B145"/>
    <mergeCell ref="AJ142:AJ145"/>
    <mergeCell ref="A146:A14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88"/>
  <sheetViews>
    <sheetView topLeftCell="T166" workbookViewId="0">
      <selection activeCell="AJ172" sqref="AJ172:AJ176"/>
    </sheetView>
  </sheetViews>
  <sheetFormatPr defaultColWidth="9" defaultRowHeight="14.4"/>
  <cols>
    <col min="1" max="1" width="9" style="79"/>
    <col min="2" max="2" width="35.33203125" style="79" bestFit="1" customWidth="1"/>
    <col min="3" max="3" width="9" style="79"/>
    <col min="4" max="4" width="9.88671875" style="79" bestFit="1" customWidth="1"/>
    <col min="5" max="34" width="9" style="79"/>
    <col min="35" max="35" width="9.88671875" style="79" bestFit="1" customWidth="1"/>
    <col min="36" max="16384" width="9" style="79"/>
  </cols>
  <sheetData>
    <row r="1" spans="1:36" ht="23.4">
      <c r="A1" s="191" t="s">
        <v>45</v>
      </c>
      <c r="B1" s="189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</row>
    <row r="2" spans="1:36" ht="23.4">
      <c r="A2" s="191" t="s">
        <v>251</v>
      </c>
      <c r="B2" s="189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</row>
    <row r="3" spans="1:36" ht="23.4">
      <c r="A3" s="192" t="s">
        <v>149</v>
      </c>
      <c r="B3" s="190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</row>
    <row r="4" spans="1:36" ht="21" thickBot="1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</row>
    <row r="5" spans="1:36" ht="21.6" thickTop="1" thickBot="1">
      <c r="A5" s="84" t="s">
        <v>99</v>
      </c>
      <c r="B5" s="83" t="s">
        <v>0</v>
      </c>
      <c r="C5" s="83" t="s">
        <v>1</v>
      </c>
      <c r="D5" s="84">
        <v>1</v>
      </c>
      <c r="E5" s="84">
        <v>2</v>
      </c>
      <c r="F5" s="84">
        <v>3</v>
      </c>
      <c r="G5" s="84">
        <v>4</v>
      </c>
      <c r="H5" s="84">
        <v>5</v>
      </c>
      <c r="I5" s="84">
        <v>6</v>
      </c>
      <c r="J5" s="84">
        <v>7</v>
      </c>
      <c r="K5" s="84">
        <v>8</v>
      </c>
      <c r="L5" s="84">
        <v>9</v>
      </c>
      <c r="M5" s="84">
        <v>10</v>
      </c>
      <c r="N5" s="84">
        <v>11</v>
      </c>
      <c r="O5" s="84">
        <v>12</v>
      </c>
      <c r="P5" s="84">
        <v>13</v>
      </c>
      <c r="Q5" s="84">
        <v>14</v>
      </c>
      <c r="R5" s="84">
        <v>15</v>
      </c>
      <c r="S5" s="84">
        <v>16</v>
      </c>
      <c r="T5" s="84">
        <v>17</v>
      </c>
      <c r="U5" s="84">
        <v>18</v>
      </c>
      <c r="V5" s="84">
        <v>19</v>
      </c>
      <c r="W5" s="84">
        <v>20</v>
      </c>
      <c r="X5" s="84">
        <v>21</v>
      </c>
      <c r="Y5" s="84">
        <v>22</v>
      </c>
      <c r="Z5" s="84">
        <v>23</v>
      </c>
      <c r="AA5" s="84">
        <v>24</v>
      </c>
      <c r="AB5" s="84">
        <v>25</v>
      </c>
      <c r="AC5" s="84">
        <v>26</v>
      </c>
      <c r="AD5" s="84">
        <v>27</v>
      </c>
      <c r="AE5" s="84">
        <v>28</v>
      </c>
      <c r="AF5" s="84">
        <v>29</v>
      </c>
      <c r="AG5" s="84">
        <v>30</v>
      </c>
      <c r="AH5" s="84">
        <v>31</v>
      </c>
      <c r="AI5" s="85" t="s">
        <v>41</v>
      </c>
      <c r="AJ5" s="83" t="s">
        <v>88</v>
      </c>
    </row>
    <row r="6" spans="1:36" ht="21" thickTop="1">
      <c r="A6" s="544" t="s">
        <v>2</v>
      </c>
      <c r="B6" s="545" t="s">
        <v>53</v>
      </c>
      <c r="C6" s="86" t="s">
        <v>42</v>
      </c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89">
        <f>SUM(D6:AH6)</f>
        <v>0</v>
      </c>
      <c r="AJ6" s="541" t="e">
        <f>AI9</f>
        <v>#DIV/0!</v>
      </c>
    </row>
    <row r="7" spans="1:36" ht="20.399999999999999">
      <c r="A7" s="529"/>
      <c r="B7" s="546"/>
      <c r="C7" s="91" t="s">
        <v>89</v>
      </c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161">
        <f t="shared" ref="AI7:AI8" si="0">SUM(D7:AH7)</f>
        <v>0</v>
      </c>
      <c r="AJ7" s="541"/>
    </row>
    <row r="8" spans="1:36" ht="20.399999999999999">
      <c r="A8" s="529"/>
      <c r="B8" s="546"/>
      <c r="C8" s="94" t="s">
        <v>90</v>
      </c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87">
        <f t="shared" si="0"/>
        <v>0</v>
      </c>
      <c r="AJ8" s="541"/>
    </row>
    <row r="9" spans="1:36" ht="21" thickBot="1">
      <c r="A9" s="530"/>
      <c r="B9" s="547"/>
      <c r="C9" s="96" t="s">
        <v>91</v>
      </c>
      <c r="D9" s="97" t="e">
        <f>(D7+D8)/D6</f>
        <v>#DIV/0!</v>
      </c>
      <c r="E9" s="97" t="e">
        <f>(E7+E8)/E6</f>
        <v>#DIV/0!</v>
      </c>
      <c r="F9" s="97" t="e">
        <f t="shared" ref="F9:AI9" si="1">(F7+F8)/F6</f>
        <v>#DIV/0!</v>
      </c>
      <c r="G9" s="97" t="e">
        <f t="shared" si="1"/>
        <v>#DIV/0!</v>
      </c>
      <c r="H9" s="97" t="e">
        <f t="shared" si="1"/>
        <v>#DIV/0!</v>
      </c>
      <c r="I9" s="97" t="e">
        <f t="shared" si="1"/>
        <v>#DIV/0!</v>
      </c>
      <c r="J9" s="97" t="e">
        <f t="shared" si="1"/>
        <v>#DIV/0!</v>
      </c>
      <c r="K9" s="97" t="e">
        <f t="shared" si="1"/>
        <v>#DIV/0!</v>
      </c>
      <c r="L9" s="97" t="e">
        <f t="shared" si="1"/>
        <v>#DIV/0!</v>
      </c>
      <c r="M9" s="97" t="e">
        <f t="shared" si="1"/>
        <v>#DIV/0!</v>
      </c>
      <c r="N9" s="97" t="e">
        <f t="shared" si="1"/>
        <v>#DIV/0!</v>
      </c>
      <c r="O9" s="97" t="e">
        <f t="shared" si="1"/>
        <v>#DIV/0!</v>
      </c>
      <c r="P9" s="97" t="e">
        <f t="shared" si="1"/>
        <v>#DIV/0!</v>
      </c>
      <c r="Q9" s="97" t="e">
        <f t="shared" si="1"/>
        <v>#DIV/0!</v>
      </c>
      <c r="R9" s="97" t="e">
        <f t="shared" si="1"/>
        <v>#DIV/0!</v>
      </c>
      <c r="S9" s="97" t="e">
        <f t="shared" si="1"/>
        <v>#DIV/0!</v>
      </c>
      <c r="T9" s="97" t="e">
        <f t="shared" si="1"/>
        <v>#DIV/0!</v>
      </c>
      <c r="U9" s="97" t="e">
        <f t="shared" si="1"/>
        <v>#DIV/0!</v>
      </c>
      <c r="V9" s="97" t="e">
        <f t="shared" si="1"/>
        <v>#DIV/0!</v>
      </c>
      <c r="W9" s="97" t="e">
        <f t="shared" si="1"/>
        <v>#DIV/0!</v>
      </c>
      <c r="X9" s="97" t="e">
        <f t="shared" si="1"/>
        <v>#DIV/0!</v>
      </c>
      <c r="Y9" s="97" t="e">
        <f t="shared" si="1"/>
        <v>#DIV/0!</v>
      </c>
      <c r="Z9" s="97" t="e">
        <f t="shared" si="1"/>
        <v>#DIV/0!</v>
      </c>
      <c r="AA9" s="97" t="e">
        <f t="shared" si="1"/>
        <v>#DIV/0!</v>
      </c>
      <c r="AB9" s="97" t="e">
        <f t="shared" si="1"/>
        <v>#DIV/0!</v>
      </c>
      <c r="AC9" s="97" t="e">
        <f t="shared" si="1"/>
        <v>#DIV/0!</v>
      </c>
      <c r="AD9" s="97" t="e">
        <f t="shared" si="1"/>
        <v>#DIV/0!</v>
      </c>
      <c r="AE9" s="97" t="e">
        <f t="shared" si="1"/>
        <v>#DIV/0!</v>
      </c>
      <c r="AF9" s="97" t="e">
        <f t="shared" si="1"/>
        <v>#DIV/0!</v>
      </c>
      <c r="AG9" s="97" t="e">
        <f t="shared" si="1"/>
        <v>#DIV/0!</v>
      </c>
      <c r="AH9" s="97" t="e">
        <f t="shared" si="1"/>
        <v>#DIV/0!</v>
      </c>
      <c r="AI9" s="97" t="e">
        <f t="shared" si="1"/>
        <v>#DIV/0!</v>
      </c>
      <c r="AJ9" s="542"/>
    </row>
    <row r="10" spans="1:36" ht="20.399999999999999">
      <c r="A10" s="528" t="s">
        <v>3</v>
      </c>
      <c r="B10" s="548" t="s">
        <v>54</v>
      </c>
      <c r="C10" s="86" t="s">
        <v>42</v>
      </c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93">
        <f>SUM(D10:AH10)</f>
        <v>0</v>
      </c>
      <c r="AJ10" s="541" t="e">
        <f>AI13</f>
        <v>#DIV/0!</v>
      </c>
    </row>
    <row r="11" spans="1:36" ht="20.399999999999999">
      <c r="A11" s="529"/>
      <c r="B11" s="546"/>
      <c r="C11" s="91" t="s">
        <v>89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161">
        <f t="shared" ref="AI11:AI12" si="2">SUM(D11:AH11)</f>
        <v>0</v>
      </c>
      <c r="AJ11" s="541"/>
    </row>
    <row r="12" spans="1:36" ht="20.399999999999999">
      <c r="A12" s="529"/>
      <c r="B12" s="546"/>
      <c r="C12" s="94" t="s">
        <v>90</v>
      </c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87">
        <f t="shared" si="2"/>
        <v>0</v>
      </c>
      <c r="AJ12" s="541"/>
    </row>
    <row r="13" spans="1:36" ht="21" thickBot="1">
      <c r="A13" s="530"/>
      <c r="B13" s="547"/>
      <c r="C13" s="96" t="s">
        <v>91</v>
      </c>
      <c r="D13" s="97" t="e">
        <f>(D11+D12)/D10</f>
        <v>#DIV/0!</v>
      </c>
      <c r="E13" s="97" t="e">
        <f>(E11+E12)/E10</f>
        <v>#DIV/0!</v>
      </c>
      <c r="F13" s="97" t="e">
        <f t="shared" ref="F13:AI13" si="3">(F11+F12)/F10</f>
        <v>#DIV/0!</v>
      </c>
      <c r="G13" s="97" t="e">
        <f t="shared" si="3"/>
        <v>#DIV/0!</v>
      </c>
      <c r="H13" s="97" t="e">
        <f t="shared" si="3"/>
        <v>#DIV/0!</v>
      </c>
      <c r="I13" s="97" t="e">
        <f t="shared" si="3"/>
        <v>#DIV/0!</v>
      </c>
      <c r="J13" s="97" t="e">
        <f t="shared" si="3"/>
        <v>#DIV/0!</v>
      </c>
      <c r="K13" s="97" t="e">
        <f t="shared" si="3"/>
        <v>#DIV/0!</v>
      </c>
      <c r="L13" s="97" t="e">
        <f t="shared" si="3"/>
        <v>#DIV/0!</v>
      </c>
      <c r="M13" s="97" t="e">
        <f t="shared" si="3"/>
        <v>#DIV/0!</v>
      </c>
      <c r="N13" s="97" t="e">
        <f t="shared" si="3"/>
        <v>#DIV/0!</v>
      </c>
      <c r="O13" s="97" t="e">
        <f t="shared" si="3"/>
        <v>#DIV/0!</v>
      </c>
      <c r="P13" s="97" t="e">
        <f t="shared" si="3"/>
        <v>#DIV/0!</v>
      </c>
      <c r="Q13" s="97" t="e">
        <f t="shared" si="3"/>
        <v>#DIV/0!</v>
      </c>
      <c r="R13" s="97" t="e">
        <f t="shared" si="3"/>
        <v>#DIV/0!</v>
      </c>
      <c r="S13" s="97" t="e">
        <f t="shared" si="3"/>
        <v>#DIV/0!</v>
      </c>
      <c r="T13" s="97" t="e">
        <f t="shared" si="3"/>
        <v>#DIV/0!</v>
      </c>
      <c r="U13" s="97" t="e">
        <f t="shared" si="3"/>
        <v>#DIV/0!</v>
      </c>
      <c r="V13" s="97" t="e">
        <f t="shared" si="3"/>
        <v>#DIV/0!</v>
      </c>
      <c r="W13" s="97" t="e">
        <f t="shared" si="3"/>
        <v>#DIV/0!</v>
      </c>
      <c r="X13" s="97" t="e">
        <f t="shared" si="3"/>
        <v>#DIV/0!</v>
      </c>
      <c r="Y13" s="97" t="e">
        <f t="shared" si="3"/>
        <v>#DIV/0!</v>
      </c>
      <c r="Z13" s="97" t="e">
        <f t="shared" si="3"/>
        <v>#DIV/0!</v>
      </c>
      <c r="AA13" s="97" t="e">
        <f t="shared" si="3"/>
        <v>#DIV/0!</v>
      </c>
      <c r="AB13" s="97" t="e">
        <f t="shared" si="3"/>
        <v>#DIV/0!</v>
      </c>
      <c r="AC13" s="97" t="e">
        <f t="shared" si="3"/>
        <v>#DIV/0!</v>
      </c>
      <c r="AD13" s="97" t="e">
        <f t="shared" si="3"/>
        <v>#DIV/0!</v>
      </c>
      <c r="AE13" s="97" t="e">
        <f t="shared" si="3"/>
        <v>#DIV/0!</v>
      </c>
      <c r="AF13" s="97" t="e">
        <f t="shared" si="3"/>
        <v>#DIV/0!</v>
      </c>
      <c r="AG13" s="97" t="e">
        <f t="shared" si="3"/>
        <v>#DIV/0!</v>
      </c>
      <c r="AH13" s="97" t="e">
        <f t="shared" si="3"/>
        <v>#DIV/0!</v>
      </c>
      <c r="AI13" s="97" t="e">
        <f t="shared" si="3"/>
        <v>#DIV/0!</v>
      </c>
      <c r="AJ13" s="542"/>
    </row>
    <row r="14" spans="1:36" ht="20.399999999999999">
      <c r="A14" s="528" t="s">
        <v>100</v>
      </c>
      <c r="B14" s="548" t="s">
        <v>55</v>
      </c>
      <c r="C14" s="86" t="s">
        <v>42</v>
      </c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93">
        <f>SUM(D14:AH14)</f>
        <v>0</v>
      </c>
      <c r="AJ14" s="541" t="e">
        <f>AI17</f>
        <v>#DIV/0!</v>
      </c>
    </row>
    <row r="15" spans="1:36" ht="20.399999999999999">
      <c r="A15" s="529"/>
      <c r="B15" s="546"/>
      <c r="C15" s="91" t="s">
        <v>89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161">
        <f t="shared" ref="AI15:AI16" si="4">SUM(D15:AH15)</f>
        <v>0</v>
      </c>
      <c r="AJ15" s="541"/>
    </row>
    <row r="16" spans="1:36" ht="20.399999999999999">
      <c r="A16" s="529"/>
      <c r="B16" s="546"/>
      <c r="C16" s="94" t="s">
        <v>90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87">
        <f t="shared" si="4"/>
        <v>0</v>
      </c>
      <c r="AJ16" s="541"/>
    </row>
    <row r="17" spans="1:36" ht="21" thickBot="1">
      <c r="A17" s="530"/>
      <c r="B17" s="547"/>
      <c r="C17" s="96" t="s">
        <v>91</v>
      </c>
      <c r="D17" s="97" t="e">
        <f>(D15+D16)/D14</f>
        <v>#DIV/0!</v>
      </c>
      <c r="E17" s="97" t="e">
        <f>(E15+E16)/E14</f>
        <v>#DIV/0!</v>
      </c>
      <c r="F17" s="97" t="e">
        <f t="shared" ref="F17:AI17" si="5">(F15+F16)/F14</f>
        <v>#DIV/0!</v>
      </c>
      <c r="G17" s="97" t="e">
        <f t="shared" si="5"/>
        <v>#DIV/0!</v>
      </c>
      <c r="H17" s="97" t="e">
        <f t="shared" si="5"/>
        <v>#DIV/0!</v>
      </c>
      <c r="I17" s="97" t="e">
        <f t="shared" si="5"/>
        <v>#DIV/0!</v>
      </c>
      <c r="J17" s="97" t="e">
        <f t="shared" si="5"/>
        <v>#DIV/0!</v>
      </c>
      <c r="K17" s="97" t="e">
        <f t="shared" si="5"/>
        <v>#DIV/0!</v>
      </c>
      <c r="L17" s="97" t="e">
        <f t="shared" si="5"/>
        <v>#DIV/0!</v>
      </c>
      <c r="M17" s="97" t="e">
        <f t="shared" si="5"/>
        <v>#DIV/0!</v>
      </c>
      <c r="N17" s="97" t="e">
        <f t="shared" si="5"/>
        <v>#DIV/0!</v>
      </c>
      <c r="O17" s="97" t="e">
        <f t="shared" si="5"/>
        <v>#DIV/0!</v>
      </c>
      <c r="P17" s="97" t="e">
        <f t="shared" si="5"/>
        <v>#DIV/0!</v>
      </c>
      <c r="Q17" s="97" t="e">
        <f t="shared" si="5"/>
        <v>#DIV/0!</v>
      </c>
      <c r="R17" s="97" t="e">
        <f t="shared" si="5"/>
        <v>#DIV/0!</v>
      </c>
      <c r="S17" s="97" t="e">
        <f t="shared" si="5"/>
        <v>#DIV/0!</v>
      </c>
      <c r="T17" s="97" t="e">
        <f t="shared" si="5"/>
        <v>#DIV/0!</v>
      </c>
      <c r="U17" s="97" t="e">
        <f t="shared" si="5"/>
        <v>#DIV/0!</v>
      </c>
      <c r="V17" s="97" t="e">
        <f t="shared" si="5"/>
        <v>#DIV/0!</v>
      </c>
      <c r="W17" s="97" t="e">
        <f t="shared" si="5"/>
        <v>#DIV/0!</v>
      </c>
      <c r="X17" s="97" t="e">
        <f t="shared" si="5"/>
        <v>#DIV/0!</v>
      </c>
      <c r="Y17" s="97" t="e">
        <f t="shared" si="5"/>
        <v>#DIV/0!</v>
      </c>
      <c r="Z17" s="97" t="e">
        <f t="shared" si="5"/>
        <v>#DIV/0!</v>
      </c>
      <c r="AA17" s="97" t="e">
        <f t="shared" si="5"/>
        <v>#DIV/0!</v>
      </c>
      <c r="AB17" s="97" t="e">
        <f t="shared" si="5"/>
        <v>#DIV/0!</v>
      </c>
      <c r="AC17" s="97" t="e">
        <f t="shared" si="5"/>
        <v>#DIV/0!</v>
      </c>
      <c r="AD17" s="97" t="e">
        <f t="shared" si="5"/>
        <v>#DIV/0!</v>
      </c>
      <c r="AE17" s="97" t="e">
        <f t="shared" si="5"/>
        <v>#DIV/0!</v>
      </c>
      <c r="AF17" s="97" t="e">
        <f t="shared" si="5"/>
        <v>#DIV/0!</v>
      </c>
      <c r="AG17" s="97" t="e">
        <f t="shared" si="5"/>
        <v>#DIV/0!</v>
      </c>
      <c r="AH17" s="97" t="e">
        <f t="shared" si="5"/>
        <v>#DIV/0!</v>
      </c>
      <c r="AI17" s="97" t="e">
        <f t="shared" si="5"/>
        <v>#DIV/0!</v>
      </c>
      <c r="AJ17" s="542"/>
    </row>
    <row r="18" spans="1:36" ht="20.399999999999999">
      <c r="A18" s="528" t="s">
        <v>4</v>
      </c>
      <c r="B18" s="548" t="s">
        <v>56</v>
      </c>
      <c r="C18" s="86" t="s">
        <v>42</v>
      </c>
      <c r="D18" s="142"/>
      <c r="E18" s="142"/>
      <c r="F18" s="142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93">
        <f>SUM(D18:AH18)</f>
        <v>0</v>
      </c>
      <c r="AJ18" s="541" t="e">
        <f>AI21</f>
        <v>#DIV/0!</v>
      </c>
    </row>
    <row r="19" spans="1:36" ht="20.399999999999999">
      <c r="A19" s="529"/>
      <c r="B19" s="546"/>
      <c r="C19" s="91" t="s">
        <v>89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161">
        <f t="shared" ref="AI19:AI20" si="6">SUM(D19:AH19)</f>
        <v>0</v>
      </c>
      <c r="AJ19" s="541"/>
    </row>
    <row r="20" spans="1:36" ht="20.399999999999999">
      <c r="A20" s="529"/>
      <c r="B20" s="546"/>
      <c r="C20" s="94" t="s">
        <v>90</v>
      </c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87">
        <f t="shared" si="6"/>
        <v>0</v>
      </c>
      <c r="AJ20" s="541"/>
    </row>
    <row r="21" spans="1:36" ht="21" thickBot="1">
      <c r="A21" s="530"/>
      <c r="B21" s="547"/>
      <c r="C21" s="96" t="s">
        <v>91</v>
      </c>
      <c r="D21" s="97" t="e">
        <f>(D19+D20)/D18</f>
        <v>#DIV/0!</v>
      </c>
      <c r="E21" s="97" t="e">
        <f>(E19+E20)/E18</f>
        <v>#DIV/0!</v>
      </c>
      <c r="F21" s="97" t="e">
        <f t="shared" ref="F21:AI21" si="7">(F19+F20)/F18</f>
        <v>#DIV/0!</v>
      </c>
      <c r="G21" s="97" t="e">
        <f t="shared" si="7"/>
        <v>#DIV/0!</v>
      </c>
      <c r="H21" s="97" t="e">
        <f t="shared" si="7"/>
        <v>#DIV/0!</v>
      </c>
      <c r="I21" s="97" t="e">
        <f t="shared" si="7"/>
        <v>#DIV/0!</v>
      </c>
      <c r="J21" s="97" t="e">
        <f t="shared" si="7"/>
        <v>#DIV/0!</v>
      </c>
      <c r="K21" s="97" t="e">
        <f t="shared" si="7"/>
        <v>#DIV/0!</v>
      </c>
      <c r="L21" s="97" t="e">
        <f t="shared" si="7"/>
        <v>#DIV/0!</v>
      </c>
      <c r="M21" s="97" t="e">
        <f t="shared" si="7"/>
        <v>#DIV/0!</v>
      </c>
      <c r="N21" s="97" t="e">
        <f t="shared" si="7"/>
        <v>#DIV/0!</v>
      </c>
      <c r="O21" s="97" t="e">
        <f t="shared" si="7"/>
        <v>#DIV/0!</v>
      </c>
      <c r="P21" s="97" t="e">
        <f t="shared" si="7"/>
        <v>#DIV/0!</v>
      </c>
      <c r="Q21" s="97" t="e">
        <f t="shared" si="7"/>
        <v>#DIV/0!</v>
      </c>
      <c r="R21" s="97" t="e">
        <f t="shared" si="7"/>
        <v>#DIV/0!</v>
      </c>
      <c r="S21" s="97" t="e">
        <f t="shared" si="7"/>
        <v>#DIV/0!</v>
      </c>
      <c r="T21" s="97" t="e">
        <f t="shared" si="7"/>
        <v>#DIV/0!</v>
      </c>
      <c r="U21" s="97" t="e">
        <f t="shared" si="7"/>
        <v>#DIV/0!</v>
      </c>
      <c r="V21" s="97" t="e">
        <f t="shared" si="7"/>
        <v>#DIV/0!</v>
      </c>
      <c r="W21" s="97" t="e">
        <f t="shared" si="7"/>
        <v>#DIV/0!</v>
      </c>
      <c r="X21" s="97" t="e">
        <f t="shared" si="7"/>
        <v>#DIV/0!</v>
      </c>
      <c r="Y21" s="97" t="e">
        <f t="shared" si="7"/>
        <v>#DIV/0!</v>
      </c>
      <c r="Z21" s="97" t="e">
        <f t="shared" si="7"/>
        <v>#DIV/0!</v>
      </c>
      <c r="AA21" s="97" t="e">
        <f t="shared" si="7"/>
        <v>#DIV/0!</v>
      </c>
      <c r="AB21" s="97" t="e">
        <f t="shared" si="7"/>
        <v>#DIV/0!</v>
      </c>
      <c r="AC21" s="97" t="e">
        <f t="shared" si="7"/>
        <v>#DIV/0!</v>
      </c>
      <c r="AD21" s="97" t="e">
        <f t="shared" si="7"/>
        <v>#DIV/0!</v>
      </c>
      <c r="AE21" s="97" t="e">
        <f t="shared" si="7"/>
        <v>#DIV/0!</v>
      </c>
      <c r="AF21" s="97" t="e">
        <f t="shared" si="7"/>
        <v>#DIV/0!</v>
      </c>
      <c r="AG21" s="97" t="e">
        <f t="shared" si="7"/>
        <v>#DIV/0!</v>
      </c>
      <c r="AH21" s="97" t="e">
        <f t="shared" si="7"/>
        <v>#DIV/0!</v>
      </c>
      <c r="AI21" s="97" t="e">
        <f t="shared" si="7"/>
        <v>#DIV/0!</v>
      </c>
      <c r="AJ21" s="542"/>
    </row>
    <row r="22" spans="1:36" ht="20.399999999999999">
      <c r="A22" s="528" t="s">
        <v>5</v>
      </c>
      <c r="B22" s="548" t="s">
        <v>57</v>
      </c>
      <c r="C22" s="86" t="s">
        <v>42</v>
      </c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93">
        <f>SUM(D22:AH22)</f>
        <v>0</v>
      </c>
      <c r="AJ22" s="541" t="e">
        <f>AI25</f>
        <v>#DIV/0!</v>
      </c>
    </row>
    <row r="23" spans="1:36" ht="20.399999999999999">
      <c r="A23" s="529"/>
      <c r="B23" s="546"/>
      <c r="C23" s="91" t="s">
        <v>89</v>
      </c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161">
        <f t="shared" ref="AI23:AI24" si="8">SUM(D23:AH23)</f>
        <v>0</v>
      </c>
      <c r="AJ23" s="541"/>
    </row>
    <row r="24" spans="1:36" ht="20.399999999999999">
      <c r="A24" s="529"/>
      <c r="B24" s="546"/>
      <c r="C24" s="94" t="s">
        <v>90</v>
      </c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87">
        <f t="shared" si="8"/>
        <v>0</v>
      </c>
      <c r="AJ24" s="541"/>
    </row>
    <row r="25" spans="1:36" ht="21" thickBot="1">
      <c r="A25" s="530"/>
      <c r="B25" s="547"/>
      <c r="C25" s="96" t="s">
        <v>91</v>
      </c>
      <c r="D25" s="97" t="e">
        <f>(D23+D24)/D22</f>
        <v>#DIV/0!</v>
      </c>
      <c r="E25" s="97" t="e">
        <f>(E23+E24)/E22</f>
        <v>#DIV/0!</v>
      </c>
      <c r="F25" s="97" t="e">
        <f t="shared" ref="F25:AI25" si="9">(F23+F24)/F22</f>
        <v>#DIV/0!</v>
      </c>
      <c r="G25" s="97" t="e">
        <f t="shared" si="9"/>
        <v>#DIV/0!</v>
      </c>
      <c r="H25" s="97" t="e">
        <f t="shared" si="9"/>
        <v>#DIV/0!</v>
      </c>
      <c r="I25" s="97" t="e">
        <f t="shared" si="9"/>
        <v>#DIV/0!</v>
      </c>
      <c r="J25" s="97" t="e">
        <f t="shared" si="9"/>
        <v>#DIV/0!</v>
      </c>
      <c r="K25" s="97" t="e">
        <f t="shared" si="9"/>
        <v>#DIV/0!</v>
      </c>
      <c r="L25" s="97" t="e">
        <f t="shared" si="9"/>
        <v>#DIV/0!</v>
      </c>
      <c r="M25" s="97" t="e">
        <f t="shared" si="9"/>
        <v>#DIV/0!</v>
      </c>
      <c r="N25" s="97" t="e">
        <f t="shared" si="9"/>
        <v>#DIV/0!</v>
      </c>
      <c r="O25" s="97" t="e">
        <f t="shared" si="9"/>
        <v>#DIV/0!</v>
      </c>
      <c r="P25" s="97" t="e">
        <f t="shared" si="9"/>
        <v>#DIV/0!</v>
      </c>
      <c r="Q25" s="97" t="e">
        <f t="shared" si="9"/>
        <v>#DIV/0!</v>
      </c>
      <c r="R25" s="97" t="e">
        <f t="shared" si="9"/>
        <v>#DIV/0!</v>
      </c>
      <c r="S25" s="97" t="e">
        <f t="shared" si="9"/>
        <v>#DIV/0!</v>
      </c>
      <c r="T25" s="97" t="e">
        <f t="shared" si="9"/>
        <v>#DIV/0!</v>
      </c>
      <c r="U25" s="97" t="e">
        <f t="shared" si="9"/>
        <v>#DIV/0!</v>
      </c>
      <c r="V25" s="97" t="e">
        <f t="shared" si="9"/>
        <v>#DIV/0!</v>
      </c>
      <c r="W25" s="97" t="e">
        <f t="shared" si="9"/>
        <v>#DIV/0!</v>
      </c>
      <c r="X25" s="97" t="e">
        <f t="shared" si="9"/>
        <v>#DIV/0!</v>
      </c>
      <c r="Y25" s="97" t="e">
        <f t="shared" si="9"/>
        <v>#DIV/0!</v>
      </c>
      <c r="Z25" s="97" t="e">
        <f t="shared" si="9"/>
        <v>#DIV/0!</v>
      </c>
      <c r="AA25" s="97" t="e">
        <f t="shared" si="9"/>
        <v>#DIV/0!</v>
      </c>
      <c r="AB25" s="97" t="e">
        <f t="shared" si="9"/>
        <v>#DIV/0!</v>
      </c>
      <c r="AC25" s="97" t="e">
        <f t="shared" si="9"/>
        <v>#DIV/0!</v>
      </c>
      <c r="AD25" s="97" t="e">
        <f t="shared" si="9"/>
        <v>#DIV/0!</v>
      </c>
      <c r="AE25" s="97" t="e">
        <f t="shared" si="9"/>
        <v>#DIV/0!</v>
      </c>
      <c r="AF25" s="97" t="e">
        <f t="shared" si="9"/>
        <v>#DIV/0!</v>
      </c>
      <c r="AG25" s="97" t="e">
        <f t="shared" si="9"/>
        <v>#DIV/0!</v>
      </c>
      <c r="AH25" s="97" t="e">
        <f t="shared" si="9"/>
        <v>#DIV/0!</v>
      </c>
      <c r="AI25" s="97" t="e">
        <f t="shared" si="9"/>
        <v>#DIV/0!</v>
      </c>
      <c r="AJ25" s="542"/>
    </row>
    <row r="26" spans="1:36" ht="20.399999999999999">
      <c r="A26" s="528" t="s">
        <v>6</v>
      </c>
      <c r="B26" s="548" t="s">
        <v>58</v>
      </c>
      <c r="C26" s="86" t="s">
        <v>42</v>
      </c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93">
        <f>SUM(D26:AH26)</f>
        <v>0</v>
      </c>
      <c r="AJ26" s="541" t="e">
        <f>AI29</f>
        <v>#DIV/0!</v>
      </c>
    </row>
    <row r="27" spans="1:36" ht="20.399999999999999">
      <c r="A27" s="529"/>
      <c r="B27" s="546"/>
      <c r="C27" s="91" t="s">
        <v>89</v>
      </c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161">
        <f t="shared" ref="AI27:AI28" si="10">SUM(D27:AH27)</f>
        <v>0</v>
      </c>
      <c r="AJ27" s="541"/>
    </row>
    <row r="28" spans="1:36" ht="20.399999999999999">
      <c r="A28" s="529"/>
      <c r="B28" s="546"/>
      <c r="C28" s="94" t="s">
        <v>90</v>
      </c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87">
        <f t="shared" si="10"/>
        <v>0</v>
      </c>
      <c r="AJ28" s="541"/>
    </row>
    <row r="29" spans="1:36" ht="21" thickBot="1">
      <c r="A29" s="530"/>
      <c r="B29" s="547"/>
      <c r="C29" s="96" t="s">
        <v>91</v>
      </c>
      <c r="D29" s="97" t="e">
        <f>(D27+D28)/D26</f>
        <v>#DIV/0!</v>
      </c>
      <c r="E29" s="97" t="e">
        <f>(E27+E28)/E26</f>
        <v>#DIV/0!</v>
      </c>
      <c r="F29" s="97" t="e">
        <f t="shared" ref="F29:AI29" si="11">(F27+F28)/F26</f>
        <v>#DIV/0!</v>
      </c>
      <c r="G29" s="97" t="e">
        <f t="shared" si="11"/>
        <v>#DIV/0!</v>
      </c>
      <c r="H29" s="97" t="e">
        <f t="shared" si="11"/>
        <v>#DIV/0!</v>
      </c>
      <c r="I29" s="97" t="e">
        <f t="shared" si="11"/>
        <v>#DIV/0!</v>
      </c>
      <c r="J29" s="97" t="e">
        <f t="shared" si="11"/>
        <v>#DIV/0!</v>
      </c>
      <c r="K29" s="97" t="e">
        <f t="shared" si="11"/>
        <v>#DIV/0!</v>
      </c>
      <c r="L29" s="97" t="e">
        <f t="shared" si="11"/>
        <v>#DIV/0!</v>
      </c>
      <c r="M29" s="97" t="e">
        <f t="shared" si="11"/>
        <v>#DIV/0!</v>
      </c>
      <c r="N29" s="97" t="e">
        <f t="shared" si="11"/>
        <v>#DIV/0!</v>
      </c>
      <c r="O29" s="97" t="e">
        <f t="shared" si="11"/>
        <v>#DIV/0!</v>
      </c>
      <c r="P29" s="97" t="e">
        <f t="shared" si="11"/>
        <v>#DIV/0!</v>
      </c>
      <c r="Q29" s="97" t="e">
        <f t="shared" si="11"/>
        <v>#DIV/0!</v>
      </c>
      <c r="R29" s="97" t="e">
        <f t="shared" si="11"/>
        <v>#DIV/0!</v>
      </c>
      <c r="S29" s="97" t="e">
        <f t="shared" si="11"/>
        <v>#DIV/0!</v>
      </c>
      <c r="T29" s="97" t="e">
        <f t="shared" si="11"/>
        <v>#DIV/0!</v>
      </c>
      <c r="U29" s="97" t="e">
        <f t="shared" si="11"/>
        <v>#DIV/0!</v>
      </c>
      <c r="V29" s="97" t="e">
        <f t="shared" si="11"/>
        <v>#DIV/0!</v>
      </c>
      <c r="W29" s="97" t="e">
        <f t="shared" si="11"/>
        <v>#DIV/0!</v>
      </c>
      <c r="X29" s="97" t="e">
        <f t="shared" si="11"/>
        <v>#DIV/0!</v>
      </c>
      <c r="Y29" s="97" t="e">
        <f t="shared" si="11"/>
        <v>#DIV/0!</v>
      </c>
      <c r="Z29" s="97" t="e">
        <f t="shared" si="11"/>
        <v>#DIV/0!</v>
      </c>
      <c r="AA29" s="97" t="e">
        <f t="shared" si="11"/>
        <v>#DIV/0!</v>
      </c>
      <c r="AB29" s="97" t="e">
        <f t="shared" si="11"/>
        <v>#DIV/0!</v>
      </c>
      <c r="AC29" s="97" t="e">
        <f t="shared" si="11"/>
        <v>#DIV/0!</v>
      </c>
      <c r="AD29" s="97" t="e">
        <f t="shared" si="11"/>
        <v>#DIV/0!</v>
      </c>
      <c r="AE29" s="97" t="e">
        <f t="shared" si="11"/>
        <v>#DIV/0!</v>
      </c>
      <c r="AF29" s="97" t="e">
        <f t="shared" si="11"/>
        <v>#DIV/0!</v>
      </c>
      <c r="AG29" s="97" t="e">
        <f t="shared" si="11"/>
        <v>#DIV/0!</v>
      </c>
      <c r="AH29" s="97" t="e">
        <f t="shared" si="11"/>
        <v>#DIV/0!</v>
      </c>
      <c r="AI29" s="97" t="e">
        <f t="shared" si="11"/>
        <v>#DIV/0!</v>
      </c>
      <c r="AJ29" s="542"/>
    </row>
    <row r="30" spans="1:36" ht="20.399999999999999">
      <c r="A30" s="528" t="s">
        <v>7</v>
      </c>
      <c r="B30" s="548" t="s">
        <v>59</v>
      </c>
      <c r="C30" s="86" t="s">
        <v>42</v>
      </c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93">
        <f>SUM(D30:AH30)</f>
        <v>0</v>
      </c>
      <c r="AJ30" s="541" t="e">
        <f>AI33</f>
        <v>#DIV/0!</v>
      </c>
    </row>
    <row r="31" spans="1:36" ht="20.399999999999999">
      <c r="A31" s="529"/>
      <c r="B31" s="546"/>
      <c r="C31" s="91" t="s">
        <v>89</v>
      </c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161">
        <f t="shared" ref="AI31:AI32" si="12">SUM(D31:AH31)</f>
        <v>0</v>
      </c>
      <c r="AJ31" s="541"/>
    </row>
    <row r="32" spans="1:36" ht="20.399999999999999">
      <c r="A32" s="529"/>
      <c r="B32" s="546"/>
      <c r="C32" s="94" t="s">
        <v>90</v>
      </c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87">
        <f t="shared" si="12"/>
        <v>0</v>
      </c>
      <c r="AJ32" s="541"/>
    </row>
    <row r="33" spans="1:36" ht="21" thickBot="1">
      <c r="A33" s="530"/>
      <c r="B33" s="547"/>
      <c r="C33" s="96" t="s">
        <v>91</v>
      </c>
      <c r="D33" s="97" t="e">
        <f>(D31+D32)/D30</f>
        <v>#DIV/0!</v>
      </c>
      <c r="E33" s="97" t="e">
        <f>(E31+E32)/E30</f>
        <v>#DIV/0!</v>
      </c>
      <c r="F33" s="97" t="e">
        <f t="shared" ref="F33:AI33" si="13">(F31+F32)/F30</f>
        <v>#DIV/0!</v>
      </c>
      <c r="G33" s="97" t="e">
        <f t="shared" si="13"/>
        <v>#DIV/0!</v>
      </c>
      <c r="H33" s="97" t="e">
        <f t="shared" si="13"/>
        <v>#DIV/0!</v>
      </c>
      <c r="I33" s="97" t="e">
        <f t="shared" si="13"/>
        <v>#DIV/0!</v>
      </c>
      <c r="J33" s="97" t="e">
        <f t="shared" si="13"/>
        <v>#DIV/0!</v>
      </c>
      <c r="K33" s="97" t="e">
        <f t="shared" si="13"/>
        <v>#DIV/0!</v>
      </c>
      <c r="L33" s="97" t="e">
        <f t="shared" si="13"/>
        <v>#DIV/0!</v>
      </c>
      <c r="M33" s="97" t="e">
        <f t="shared" si="13"/>
        <v>#DIV/0!</v>
      </c>
      <c r="N33" s="97" t="e">
        <f t="shared" si="13"/>
        <v>#DIV/0!</v>
      </c>
      <c r="O33" s="97" t="e">
        <f t="shared" si="13"/>
        <v>#DIV/0!</v>
      </c>
      <c r="P33" s="97" t="e">
        <f t="shared" si="13"/>
        <v>#DIV/0!</v>
      </c>
      <c r="Q33" s="97" t="e">
        <f t="shared" si="13"/>
        <v>#DIV/0!</v>
      </c>
      <c r="R33" s="97" t="e">
        <f t="shared" si="13"/>
        <v>#DIV/0!</v>
      </c>
      <c r="S33" s="97" t="e">
        <f t="shared" si="13"/>
        <v>#DIV/0!</v>
      </c>
      <c r="T33" s="97" t="e">
        <f t="shared" si="13"/>
        <v>#DIV/0!</v>
      </c>
      <c r="U33" s="97" t="e">
        <f t="shared" si="13"/>
        <v>#DIV/0!</v>
      </c>
      <c r="V33" s="97" t="e">
        <f t="shared" si="13"/>
        <v>#DIV/0!</v>
      </c>
      <c r="W33" s="97" t="e">
        <f t="shared" si="13"/>
        <v>#DIV/0!</v>
      </c>
      <c r="X33" s="97" t="e">
        <f t="shared" si="13"/>
        <v>#DIV/0!</v>
      </c>
      <c r="Y33" s="97" t="e">
        <f t="shared" si="13"/>
        <v>#DIV/0!</v>
      </c>
      <c r="Z33" s="97" t="e">
        <f t="shared" si="13"/>
        <v>#DIV/0!</v>
      </c>
      <c r="AA33" s="97" t="e">
        <f t="shared" si="13"/>
        <v>#DIV/0!</v>
      </c>
      <c r="AB33" s="97" t="e">
        <f t="shared" si="13"/>
        <v>#DIV/0!</v>
      </c>
      <c r="AC33" s="97" t="e">
        <f t="shared" si="13"/>
        <v>#DIV/0!</v>
      </c>
      <c r="AD33" s="97" t="e">
        <f t="shared" si="13"/>
        <v>#DIV/0!</v>
      </c>
      <c r="AE33" s="97" t="e">
        <f t="shared" si="13"/>
        <v>#DIV/0!</v>
      </c>
      <c r="AF33" s="97" t="e">
        <f t="shared" si="13"/>
        <v>#DIV/0!</v>
      </c>
      <c r="AG33" s="97" t="e">
        <f t="shared" si="13"/>
        <v>#DIV/0!</v>
      </c>
      <c r="AH33" s="97" t="e">
        <f t="shared" si="13"/>
        <v>#DIV/0!</v>
      </c>
      <c r="AI33" s="97" t="e">
        <f t="shared" si="13"/>
        <v>#DIV/0!</v>
      </c>
      <c r="AJ33" s="542"/>
    </row>
    <row r="34" spans="1:36" ht="20.399999999999999">
      <c r="A34" s="528" t="s">
        <v>8</v>
      </c>
      <c r="B34" s="548" t="s">
        <v>32</v>
      </c>
      <c r="C34" s="86" t="s">
        <v>42</v>
      </c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93">
        <f>SUM(D34:AH34)</f>
        <v>0</v>
      </c>
      <c r="AJ34" s="541" t="e">
        <f>AI37</f>
        <v>#DIV/0!</v>
      </c>
    </row>
    <row r="35" spans="1:36" ht="20.399999999999999">
      <c r="A35" s="529"/>
      <c r="B35" s="546"/>
      <c r="C35" s="91" t="s">
        <v>89</v>
      </c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161">
        <f t="shared" ref="AI35:AI36" si="14">SUM(D35:AH35)</f>
        <v>0</v>
      </c>
      <c r="AJ35" s="541"/>
    </row>
    <row r="36" spans="1:36" ht="20.399999999999999">
      <c r="A36" s="529"/>
      <c r="B36" s="546"/>
      <c r="C36" s="94" t="s">
        <v>90</v>
      </c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87">
        <f t="shared" si="14"/>
        <v>0</v>
      </c>
      <c r="AJ36" s="541"/>
    </row>
    <row r="37" spans="1:36" ht="21" thickBot="1">
      <c r="A37" s="530"/>
      <c r="B37" s="547"/>
      <c r="C37" s="96" t="s">
        <v>91</v>
      </c>
      <c r="D37" s="97" t="e">
        <f>(D35+D36)/D34</f>
        <v>#DIV/0!</v>
      </c>
      <c r="E37" s="97" t="e">
        <f>(E35+E36)/E34</f>
        <v>#DIV/0!</v>
      </c>
      <c r="F37" s="97" t="e">
        <f t="shared" ref="F37:AI37" si="15">(F35+F36)/F34</f>
        <v>#DIV/0!</v>
      </c>
      <c r="G37" s="97" t="e">
        <f t="shared" si="15"/>
        <v>#DIV/0!</v>
      </c>
      <c r="H37" s="97" t="e">
        <f t="shared" si="15"/>
        <v>#DIV/0!</v>
      </c>
      <c r="I37" s="97" t="e">
        <f t="shared" si="15"/>
        <v>#DIV/0!</v>
      </c>
      <c r="J37" s="97" t="e">
        <f t="shared" si="15"/>
        <v>#DIV/0!</v>
      </c>
      <c r="K37" s="97" t="e">
        <f t="shared" si="15"/>
        <v>#DIV/0!</v>
      </c>
      <c r="L37" s="97" t="e">
        <f t="shared" si="15"/>
        <v>#DIV/0!</v>
      </c>
      <c r="M37" s="97" t="e">
        <f t="shared" si="15"/>
        <v>#DIV/0!</v>
      </c>
      <c r="N37" s="97" t="e">
        <f t="shared" si="15"/>
        <v>#DIV/0!</v>
      </c>
      <c r="O37" s="97" t="e">
        <f t="shared" si="15"/>
        <v>#DIV/0!</v>
      </c>
      <c r="P37" s="97" t="e">
        <f t="shared" si="15"/>
        <v>#DIV/0!</v>
      </c>
      <c r="Q37" s="97" t="e">
        <f t="shared" si="15"/>
        <v>#DIV/0!</v>
      </c>
      <c r="R37" s="97" t="e">
        <f t="shared" si="15"/>
        <v>#DIV/0!</v>
      </c>
      <c r="S37" s="97" t="e">
        <f t="shared" si="15"/>
        <v>#DIV/0!</v>
      </c>
      <c r="T37" s="97" t="e">
        <f t="shared" si="15"/>
        <v>#DIV/0!</v>
      </c>
      <c r="U37" s="97" t="e">
        <f t="shared" si="15"/>
        <v>#DIV/0!</v>
      </c>
      <c r="V37" s="97" t="e">
        <f t="shared" si="15"/>
        <v>#DIV/0!</v>
      </c>
      <c r="W37" s="97" t="e">
        <f t="shared" si="15"/>
        <v>#DIV/0!</v>
      </c>
      <c r="X37" s="97" t="e">
        <f t="shared" si="15"/>
        <v>#DIV/0!</v>
      </c>
      <c r="Y37" s="97" t="e">
        <f t="shared" si="15"/>
        <v>#DIV/0!</v>
      </c>
      <c r="Z37" s="97" t="e">
        <f t="shared" si="15"/>
        <v>#DIV/0!</v>
      </c>
      <c r="AA37" s="97" t="e">
        <f t="shared" si="15"/>
        <v>#DIV/0!</v>
      </c>
      <c r="AB37" s="97" t="e">
        <f t="shared" si="15"/>
        <v>#DIV/0!</v>
      </c>
      <c r="AC37" s="97" t="e">
        <f t="shared" si="15"/>
        <v>#DIV/0!</v>
      </c>
      <c r="AD37" s="97" t="e">
        <f t="shared" si="15"/>
        <v>#DIV/0!</v>
      </c>
      <c r="AE37" s="97" t="e">
        <f t="shared" si="15"/>
        <v>#DIV/0!</v>
      </c>
      <c r="AF37" s="97" t="e">
        <f t="shared" si="15"/>
        <v>#DIV/0!</v>
      </c>
      <c r="AG37" s="97" t="e">
        <f t="shared" si="15"/>
        <v>#DIV/0!</v>
      </c>
      <c r="AH37" s="97" t="e">
        <f t="shared" si="15"/>
        <v>#DIV/0!</v>
      </c>
      <c r="AI37" s="97" t="e">
        <f t="shared" si="15"/>
        <v>#DIV/0!</v>
      </c>
      <c r="AJ37" s="542"/>
    </row>
    <row r="38" spans="1:36" ht="20.399999999999999">
      <c r="A38" s="528" t="s">
        <v>9</v>
      </c>
      <c r="B38" s="548" t="s">
        <v>33</v>
      </c>
      <c r="C38" s="86" t="s">
        <v>42</v>
      </c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93">
        <f>SUM(D38:AH38)</f>
        <v>0</v>
      </c>
      <c r="AJ38" s="541" t="e">
        <f>AI41</f>
        <v>#DIV/0!</v>
      </c>
    </row>
    <row r="39" spans="1:36" ht="20.399999999999999">
      <c r="A39" s="529"/>
      <c r="B39" s="546"/>
      <c r="C39" s="91" t="s">
        <v>89</v>
      </c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161">
        <f t="shared" ref="AI39:AI40" si="16">SUM(D39:AH39)</f>
        <v>0</v>
      </c>
      <c r="AJ39" s="541"/>
    </row>
    <row r="40" spans="1:36" ht="20.399999999999999">
      <c r="A40" s="529"/>
      <c r="B40" s="546"/>
      <c r="C40" s="94" t="s">
        <v>90</v>
      </c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87">
        <f t="shared" si="16"/>
        <v>0</v>
      </c>
      <c r="AJ40" s="541"/>
    </row>
    <row r="41" spans="1:36" ht="21" thickBot="1">
      <c r="A41" s="530"/>
      <c r="B41" s="547"/>
      <c r="C41" s="96" t="s">
        <v>91</v>
      </c>
      <c r="D41" s="97" t="e">
        <f>(D39+D40)/D38</f>
        <v>#DIV/0!</v>
      </c>
      <c r="E41" s="97" t="e">
        <f>(E39+E40)/E38</f>
        <v>#DIV/0!</v>
      </c>
      <c r="F41" s="97" t="e">
        <f t="shared" ref="F41:AI41" si="17">(F39+F40)/F38</f>
        <v>#DIV/0!</v>
      </c>
      <c r="G41" s="97" t="e">
        <f t="shared" si="17"/>
        <v>#DIV/0!</v>
      </c>
      <c r="H41" s="97" t="e">
        <f t="shared" si="17"/>
        <v>#DIV/0!</v>
      </c>
      <c r="I41" s="97" t="e">
        <f t="shared" si="17"/>
        <v>#DIV/0!</v>
      </c>
      <c r="J41" s="97" t="e">
        <f t="shared" si="17"/>
        <v>#DIV/0!</v>
      </c>
      <c r="K41" s="97" t="e">
        <f t="shared" si="17"/>
        <v>#DIV/0!</v>
      </c>
      <c r="L41" s="97" t="e">
        <f t="shared" si="17"/>
        <v>#DIV/0!</v>
      </c>
      <c r="M41" s="97" t="e">
        <f t="shared" si="17"/>
        <v>#DIV/0!</v>
      </c>
      <c r="N41" s="97" t="e">
        <f t="shared" si="17"/>
        <v>#DIV/0!</v>
      </c>
      <c r="O41" s="97" t="e">
        <f t="shared" si="17"/>
        <v>#DIV/0!</v>
      </c>
      <c r="P41" s="97" t="e">
        <f t="shared" si="17"/>
        <v>#DIV/0!</v>
      </c>
      <c r="Q41" s="97" t="e">
        <f t="shared" si="17"/>
        <v>#DIV/0!</v>
      </c>
      <c r="R41" s="97" t="e">
        <f t="shared" si="17"/>
        <v>#DIV/0!</v>
      </c>
      <c r="S41" s="97" t="e">
        <f t="shared" si="17"/>
        <v>#DIV/0!</v>
      </c>
      <c r="T41" s="97" t="e">
        <f t="shared" si="17"/>
        <v>#DIV/0!</v>
      </c>
      <c r="U41" s="97" t="e">
        <f t="shared" si="17"/>
        <v>#DIV/0!</v>
      </c>
      <c r="V41" s="97" t="e">
        <f t="shared" si="17"/>
        <v>#DIV/0!</v>
      </c>
      <c r="W41" s="97" t="e">
        <f t="shared" si="17"/>
        <v>#DIV/0!</v>
      </c>
      <c r="X41" s="97" t="e">
        <f t="shared" si="17"/>
        <v>#DIV/0!</v>
      </c>
      <c r="Y41" s="97" t="e">
        <f t="shared" si="17"/>
        <v>#DIV/0!</v>
      </c>
      <c r="Z41" s="97" t="e">
        <f t="shared" si="17"/>
        <v>#DIV/0!</v>
      </c>
      <c r="AA41" s="97" t="e">
        <f t="shared" si="17"/>
        <v>#DIV/0!</v>
      </c>
      <c r="AB41" s="97" t="e">
        <f t="shared" si="17"/>
        <v>#DIV/0!</v>
      </c>
      <c r="AC41" s="97" t="e">
        <f t="shared" si="17"/>
        <v>#DIV/0!</v>
      </c>
      <c r="AD41" s="97" t="e">
        <f t="shared" si="17"/>
        <v>#DIV/0!</v>
      </c>
      <c r="AE41" s="97" t="e">
        <f t="shared" si="17"/>
        <v>#DIV/0!</v>
      </c>
      <c r="AF41" s="97" t="e">
        <f t="shared" si="17"/>
        <v>#DIV/0!</v>
      </c>
      <c r="AG41" s="97" t="e">
        <f t="shared" si="17"/>
        <v>#DIV/0!</v>
      </c>
      <c r="AH41" s="97" t="e">
        <f t="shared" si="17"/>
        <v>#DIV/0!</v>
      </c>
      <c r="AI41" s="97" t="e">
        <f t="shared" si="17"/>
        <v>#DIV/0!</v>
      </c>
      <c r="AJ41" s="542"/>
    </row>
    <row r="42" spans="1:36" ht="20.399999999999999">
      <c r="A42" s="528" t="s">
        <v>10</v>
      </c>
      <c r="B42" s="548" t="s">
        <v>34</v>
      </c>
      <c r="C42" s="86" t="s">
        <v>42</v>
      </c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93">
        <f>SUM(D42:AH42)</f>
        <v>0</v>
      </c>
      <c r="AJ42" s="541" t="e">
        <f>AI45</f>
        <v>#DIV/0!</v>
      </c>
    </row>
    <row r="43" spans="1:36" ht="20.399999999999999">
      <c r="A43" s="529"/>
      <c r="B43" s="546"/>
      <c r="C43" s="91" t="s">
        <v>89</v>
      </c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161">
        <f t="shared" ref="AI43:AI44" si="18">SUM(D43:AH43)</f>
        <v>0</v>
      </c>
      <c r="AJ43" s="541"/>
    </row>
    <row r="44" spans="1:36" ht="20.399999999999999">
      <c r="A44" s="529"/>
      <c r="B44" s="546"/>
      <c r="C44" s="94" t="s">
        <v>90</v>
      </c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87">
        <f t="shared" si="18"/>
        <v>0</v>
      </c>
      <c r="AJ44" s="541"/>
    </row>
    <row r="45" spans="1:36" ht="21" thickBot="1">
      <c r="A45" s="530"/>
      <c r="B45" s="547"/>
      <c r="C45" s="96" t="s">
        <v>91</v>
      </c>
      <c r="D45" s="97" t="e">
        <f>(D43+D44)/D42</f>
        <v>#DIV/0!</v>
      </c>
      <c r="E45" s="97" t="e">
        <f>(E43+E44)/E42</f>
        <v>#DIV/0!</v>
      </c>
      <c r="F45" s="97" t="e">
        <f t="shared" ref="F45:AI45" si="19">(F43+F44)/F42</f>
        <v>#DIV/0!</v>
      </c>
      <c r="G45" s="97" t="e">
        <f t="shared" si="19"/>
        <v>#DIV/0!</v>
      </c>
      <c r="H45" s="97" t="e">
        <f t="shared" si="19"/>
        <v>#DIV/0!</v>
      </c>
      <c r="I45" s="97" t="e">
        <f t="shared" si="19"/>
        <v>#DIV/0!</v>
      </c>
      <c r="J45" s="97" t="e">
        <f t="shared" si="19"/>
        <v>#DIV/0!</v>
      </c>
      <c r="K45" s="97" t="e">
        <f t="shared" si="19"/>
        <v>#DIV/0!</v>
      </c>
      <c r="L45" s="97" t="e">
        <f t="shared" si="19"/>
        <v>#DIV/0!</v>
      </c>
      <c r="M45" s="97" t="e">
        <f t="shared" si="19"/>
        <v>#DIV/0!</v>
      </c>
      <c r="N45" s="97" t="e">
        <f t="shared" si="19"/>
        <v>#DIV/0!</v>
      </c>
      <c r="O45" s="97" t="e">
        <f t="shared" si="19"/>
        <v>#DIV/0!</v>
      </c>
      <c r="P45" s="97" t="e">
        <f t="shared" si="19"/>
        <v>#DIV/0!</v>
      </c>
      <c r="Q45" s="97" t="e">
        <f t="shared" si="19"/>
        <v>#DIV/0!</v>
      </c>
      <c r="R45" s="97" t="e">
        <f t="shared" si="19"/>
        <v>#DIV/0!</v>
      </c>
      <c r="S45" s="97" t="e">
        <f t="shared" si="19"/>
        <v>#DIV/0!</v>
      </c>
      <c r="T45" s="97" t="e">
        <f t="shared" si="19"/>
        <v>#DIV/0!</v>
      </c>
      <c r="U45" s="97" t="e">
        <f t="shared" si="19"/>
        <v>#DIV/0!</v>
      </c>
      <c r="V45" s="97" t="e">
        <f t="shared" si="19"/>
        <v>#DIV/0!</v>
      </c>
      <c r="W45" s="97" t="e">
        <f t="shared" si="19"/>
        <v>#DIV/0!</v>
      </c>
      <c r="X45" s="97" t="e">
        <f t="shared" si="19"/>
        <v>#DIV/0!</v>
      </c>
      <c r="Y45" s="97" t="e">
        <f t="shared" si="19"/>
        <v>#DIV/0!</v>
      </c>
      <c r="Z45" s="97" t="e">
        <f t="shared" si="19"/>
        <v>#DIV/0!</v>
      </c>
      <c r="AA45" s="97" t="e">
        <f t="shared" si="19"/>
        <v>#DIV/0!</v>
      </c>
      <c r="AB45" s="97" t="e">
        <f t="shared" si="19"/>
        <v>#DIV/0!</v>
      </c>
      <c r="AC45" s="97" t="e">
        <f t="shared" si="19"/>
        <v>#DIV/0!</v>
      </c>
      <c r="AD45" s="97" t="e">
        <f t="shared" si="19"/>
        <v>#DIV/0!</v>
      </c>
      <c r="AE45" s="97" t="e">
        <f t="shared" si="19"/>
        <v>#DIV/0!</v>
      </c>
      <c r="AF45" s="97" t="e">
        <f t="shared" si="19"/>
        <v>#DIV/0!</v>
      </c>
      <c r="AG45" s="97" t="e">
        <f t="shared" si="19"/>
        <v>#DIV/0!</v>
      </c>
      <c r="AH45" s="97" t="e">
        <f t="shared" si="19"/>
        <v>#DIV/0!</v>
      </c>
      <c r="AI45" s="97" t="e">
        <f t="shared" si="19"/>
        <v>#DIV/0!</v>
      </c>
      <c r="AJ45" s="542"/>
    </row>
    <row r="46" spans="1:36" ht="20.399999999999999">
      <c r="A46" s="528" t="s">
        <v>11</v>
      </c>
      <c r="B46" s="548" t="s">
        <v>35</v>
      </c>
      <c r="C46" s="86" t="s">
        <v>42</v>
      </c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2"/>
      <c r="AF46" s="142"/>
      <c r="AG46" s="142"/>
      <c r="AH46" s="142"/>
      <c r="AI46" s="93">
        <f>SUM(D46:AH46)</f>
        <v>0</v>
      </c>
      <c r="AJ46" s="541" t="e">
        <f>AI49</f>
        <v>#DIV/0!</v>
      </c>
    </row>
    <row r="47" spans="1:36" ht="20.399999999999999">
      <c r="A47" s="529"/>
      <c r="B47" s="546"/>
      <c r="C47" s="91" t="s">
        <v>89</v>
      </c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161">
        <f t="shared" ref="AI47:AI48" si="20">SUM(D47:AH47)</f>
        <v>0</v>
      </c>
      <c r="AJ47" s="541"/>
    </row>
    <row r="48" spans="1:36" ht="20.399999999999999">
      <c r="A48" s="529"/>
      <c r="B48" s="546"/>
      <c r="C48" s="94" t="s">
        <v>90</v>
      </c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87">
        <f t="shared" si="20"/>
        <v>0</v>
      </c>
      <c r="AJ48" s="541"/>
    </row>
    <row r="49" spans="1:36" ht="21" thickBot="1">
      <c r="A49" s="530"/>
      <c r="B49" s="547"/>
      <c r="C49" s="96" t="s">
        <v>91</v>
      </c>
      <c r="D49" s="97" t="e">
        <f>(D47+D48)/D46</f>
        <v>#DIV/0!</v>
      </c>
      <c r="E49" s="97" t="e">
        <f>(E47+E48)/E46</f>
        <v>#DIV/0!</v>
      </c>
      <c r="F49" s="97" t="e">
        <f t="shared" ref="F49:AI49" si="21">(F47+F48)/F46</f>
        <v>#DIV/0!</v>
      </c>
      <c r="G49" s="97" t="e">
        <f t="shared" si="21"/>
        <v>#DIV/0!</v>
      </c>
      <c r="H49" s="97" t="e">
        <f t="shared" si="21"/>
        <v>#DIV/0!</v>
      </c>
      <c r="I49" s="97" t="e">
        <f t="shared" si="21"/>
        <v>#DIV/0!</v>
      </c>
      <c r="J49" s="97" t="e">
        <f t="shared" si="21"/>
        <v>#DIV/0!</v>
      </c>
      <c r="K49" s="97" t="e">
        <f t="shared" si="21"/>
        <v>#DIV/0!</v>
      </c>
      <c r="L49" s="97" t="e">
        <f t="shared" si="21"/>
        <v>#DIV/0!</v>
      </c>
      <c r="M49" s="97" t="e">
        <f t="shared" si="21"/>
        <v>#DIV/0!</v>
      </c>
      <c r="N49" s="97" t="e">
        <f t="shared" si="21"/>
        <v>#DIV/0!</v>
      </c>
      <c r="O49" s="97" t="e">
        <f t="shared" si="21"/>
        <v>#DIV/0!</v>
      </c>
      <c r="P49" s="97" t="e">
        <f t="shared" si="21"/>
        <v>#DIV/0!</v>
      </c>
      <c r="Q49" s="97" t="e">
        <f t="shared" si="21"/>
        <v>#DIV/0!</v>
      </c>
      <c r="R49" s="97" t="e">
        <f t="shared" si="21"/>
        <v>#DIV/0!</v>
      </c>
      <c r="S49" s="97" t="e">
        <f t="shared" si="21"/>
        <v>#DIV/0!</v>
      </c>
      <c r="T49" s="97" t="e">
        <f t="shared" si="21"/>
        <v>#DIV/0!</v>
      </c>
      <c r="U49" s="97" t="e">
        <f t="shared" si="21"/>
        <v>#DIV/0!</v>
      </c>
      <c r="V49" s="97" t="e">
        <f t="shared" si="21"/>
        <v>#DIV/0!</v>
      </c>
      <c r="W49" s="97" t="e">
        <f t="shared" si="21"/>
        <v>#DIV/0!</v>
      </c>
      <c r="X49" s="97" t="e">
        <f t="shared" si="21"/>
        <v>#DIV/0!</v>
      </c>
      <c r="Y49" s="97" t="e">
        <f t="shared" si="21"/>
        <v>#DIV/0!</v>
      </c>
      <c r="Z49" s="97" t="e">
        <f t="shared" si="21"/>
        <v>#DIV/0!</v>
      </c>
      <c r="AA49" s="97" t="e">
        <f t="shared" si="21"/>
        <v>#DIV/0!</v>
      </c>
      <c r="AB49" s="97" t="e">
        <f t="shared" si="21"/>
        <v>#DIV/0!</v>
      </c>
      <c r="AC49" s="97" t="e">
        <f t="shared" si="21"/>
        <v>#DIV/0!</v>
      </c>
      <c r="AD49" s="97" t="e">
        <f t="shared" si="21"/>
        <v>#DIV/0!</v>
      </c>
      <c r="AE49" s="97" t="e">
        <f t="shared" si="21"/>
        <v>#DIV/0!</v>
      </c>
      <c r="AF49" s="97" t="e">
        <f t="shared" si="21"/>
        <v>#DIV/0!</v>
      </c>
      <c r="AG49" s="97" t="e">
        <f t="shared" si="21"/>
        <v>#DIV/0!</v>
      </c>
      <c r="AH49" s="97" t="e">
        <f t="shared" si="21"/>
        <v>#DIV/0!</v>
      </c>
      <c r="AI49" s="97" t="e">
        <f t="shared" si="21"/>
        <v>#DIV/0!</v>
      </c>
      <c r="AJ49" s="542"/>
    </row>
    <row r="50" spans="1:36" ht="20.399999999999999">
      <c r="A50" s="528" t="s">
        <v>12</v>
      </c>
      <c r="B50" s="548" t="s">
        <v>60</v>
      </c>
      <c r="C50" s="86" t="s">
        <v>42</v>
      </c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93">
        <f>SUM(D50:AH50)</f>
        <v>0</v>
      </c>
      <c r="AJ50" s="541" t="e">
        <f>AI53</f>
        <v>#DIV/0!</v>
      </c>
    </row>
    <row r="51" spans="1:36" ht="20.399999999999999">
      <c r="A51" s="529"/>
      <c r="B51" s="546"/>
      <c r="C51" s="91" t="s">
        <v>89</v>
      </c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161">
        <f t="shared" ref="AI51:AI52" si="22">SUM(D51:AH51)</f>
        <v>0</v>
      </c>
      <c r="AJ51" s="541"/>
    </row>
    <row r="52" spans="1:36" ht="20.399999999999999">
      <c r="A52" s="529"/>
      <c r="B52" s="546"/>
      <c r="C52" s="94" t="s">
        <v>90</v>
      </c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87">
        <f t="shared" si="22"/>
        <v>0</v>
      </c>
      <c r="AJ52" s="541"/>
    </row>
    <row r="53" spans="1:36" ht="21" thickBot="1">
      <c r="A53" s="530"/>
      <c r="B53" s="547"/>
      <c r="C53" s="96" t="s">
        <v>91</v>
      </c>
      <c r="D53" s="97" t="e">
        <f>(D51+D52)/D50</f>
        <v>#DIV/0!</v>
      </c>
      <c r="E53" s="97" t="e">
        <f>(E51+E52)/E50</f>
        <v>#DIV/0!</v>
      </c>
      <c r="F53" s="97" t="e">
        <f t="shared" ref="F53:AI53" si="23">(F51+F52)/F50</f>
        <v>#DIV/0!</v>
      </c>
      <c r="G53" s="97" t="e">
        <f t="shared" si="23"/>
        <v>#DIV/0!</v>
      </c>
      <c r="H53" s="97" t="e">
        <f t="shared" si="23"/>
        <v>#DIV/0!</v>
      </c>
      <c r="I53" s="97" t="e">
        <f t="shared" si="23"/>
        <v>#DIV/0!</v>
      </c>
      <c r="J53" s="97" t="e">
        <f t="shared" si="23"/>
        <v>#DIV/0!</v>
      </c>
      <c r="K53" s="97" t="e">
        <f t="shared" si="23"/>
        <v>#DIV/0!</v>
      </c>
      <c r="L53" s="97" t="e">
        <f t="shared" si="23"/>
        <v>#DIV/0!</v>
      </c>
      <c r="M53" s="97" t="e">
        <f t="shared" si="23"/>
        <v>#DIV/0!</v>
      </c>
      <c r="N53" s="97" t="e">
        <f t="shared" si="23"/>
        <v>#DIV/0!</v>
      </c>
      <c r="O53" s="97" t="e">
        <f t="shared" si="23"/>
        <v>#DIV/0!</v>
      </c>
      <c r="P53" s="97" t="e">
        <f t="shared" si="23"/>
        <v>#DIV/0!</v>
      </c>
      <c r="Q53" s="97" t="e">
        <f t="shared" si="23"/>
        <v>#DIV/0!</v>
      </c>
      <c r="R53" s="97" t="e">
        <f t="shared" si="23"/>
        <v>#DIV/0!</v>
      </c>
      <c r="S53" s="97" t="e">
        <f t="shared" si="23"/>
        <v>#DIV/0!</v>
      </c>
      <c r="T53" s="97" t="e">
        <f t="shared" si="23"/>
        <v>#DIV/0!</v>
      </c>
      <c r="U53" s="97" t="e">
        <f t="shared" si="23"/>
        <v>#DIV/0!</v>
      </c>
      <c r="V53" s="97" t="e">
        <f t="shared" si="23"/>
        <v>#DIV/0!</v>
      </c>
      <c r="W53" s="97" t="e">
        <f t="shared" si="23"/>
        <v>#DIV/0!</v>
      </c>
      <c r="X53" s="97" t="e">
        <f t="shared" si="23"/>
        <v>#DIV/0!</v>
      </c>
      <c r="Y53" s="97" t="e">
        <f t="shared" si="23"/>
        <v>#DIV/0!</v>
      </c>
      <c r="Z53" s="97" t="e">
        <f t="shared" si="23"/>
        <v>#DIV/0!</v>
      </c>
      <c r="AA53" s="97" t="e">
        <f t="shared" si="23"/>
        <v>#DIV/0!</v>
      </c>
      <c r="AB53" s="97" t="e">
        <f t="shared" si="23"/>
        <v>#DIV/0!</v>
      </c>
      <c r="AC53" s="97" t="e">
        <f t="shared" si="23"/>
        <v>#DIV/0!</v>
      </c>
      <c r="AD53" s="97" t="e">
        <f t="shared" si="23"/>
        <v>#DIV/0!</v>
      </c>
      <c r="AE53" s="97" t="e">
        <f t="shared" si="23"/>
        <v>#DIV/0!</v>
      </c>
      <c r="AF53" s="97" t="e">
        <f t="shared" si="23"/>
        <v>#DIV/0!</v>
      </c>
      <c r="AG53" s="97" t="e">
        <f t="shared" si="23"/>
        <v>#DIV/0!</v>
      </c>
      <c r="AH53" s="97" t="e">
        <f t="shared" si="23"/>
        <v>#DIV/0!</v>
      </c>
      <c r="AI53" s="97" t="e">
        <f t="shared" si="23"/>
        <v>#DIV/0!</v>
      </c>
      <c r="AJ53" s="542"/>
    </row>
    <row r="54" spans="1:36" ht="20.399999999999999">
      <c r="A54" s="528" t="s">
        <v>13</v>
      </c>
      <c r="B54" s="548" t="s">
        <v>61</v>
      </c>
      <c r="C54" s="86" t="s">
        <v>42</v>
      </c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93">
        <f>SUM(D54:AH54)</f>
        <v>0</v>
      </c>
      <c r="AJ54" s="541" t="e">
        <f>AI57</f>
        <v>#DIV/0!</v>
      </c>
    </row>
    <row r="55" spans="1:36" ht="20.399999999999999">
      <c r="A55" s="529"/>
      <c r="B55" s="546"/>
      <c r="C55" s="91" t="s">
        <v>89</v>
      </c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161">
        <f t="shared" ref="AI55:AI56" si="24">SUM(D55:AH55)</f>
        <v>0</v>
      </c>
      <c r="AJ55" s="541"/>
    </row>
    <row r="56" spans="1:36" ht="20.399999999999999">
      <c r="A56" s="529"/>
      <c r="B56" s="546"/>
      <c r="C56" s="94" t="s">
        <v>90</v>
      </c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87">
        <f t="shared" si="24"/>
        <v>0</v>
      </c>
      <c r="AJ56" s="541"/>
    </row>
    <row r="57" spans="1:36" ht="21" thickBot="1">
      <c r="A57" s="530"/>
      <c r="B57" s="547"/>
      <c r="C57" s="96" t="s">
        <v>91</v>
      </c>
      <c r="D57" s="97" t="e">
        <f>(D55+D56)/D54</f>
        <v>#DIV/0!</v>
      </c>
      <c r="E57" s="97" t="e">
        <f>(E55+E56)/E54</f>
        <v>#DIV/0!</v>
      </c>
      <c r="F57" s="97" t="e">
        <f t="shared" ref="F57:AI57" si="25">(F55+F56)/F54</f>
        <v>#DIV/0!</v>
      </c>
      <c r="G57" s="97" t="e">
        <f t="shared" si="25"/>
        <v>#DIV/0!</v>
      </c>
      <c r="H57" s="97" t="e">
        <f t="shared" si="25"/>
        <v>#DIV/0!</v>
      </c>
      <c r="I57" s="97" t="e">
        <f t="shared" si="25"/>
        <v>#DIV/0!</v>
      </c>
      <c r="J57" s="97" t="e">
        <f t="shared" si="25"/>
        <v>#DIV/0!</v>
      </c>
      <c r="K57" s="97" t="e">
        <f t="shared" si="25"/>
        <v>#DIV/0!</v>
      </c>
      <c r="L57" s="97" t="e">
        <f t="shared" si="25"/>
        <v>#DIV/0!</v>
      </c>
      <c r="M57" s="97" t="e">
        <f t="shared" si="25"/>
        <v>#DIV/0!</v>
      </c>
      <c r="N57" s="97" t="e">
        <f t="shared" si="25"/>
        <v>#DIV/0!</v>
      </c>
      <c r="O57" s="97" t="e">
        <f t="shared" si="25"/>
        <v>#DIV/0!</v>
      </c>
      <c r="P57" s="97" t="e">
        <f t="shared" si="25"/>
        <v>#DIV/0!</v>
      </c>
      <c r="Q57" s="97" t="e">
        <f t="shared" si="25"/>
        <v>#DIV/0!</v>
      </c>
      <c r="R57" s="97" t="e">
        <f t="shared" si="25"/>
        <v>#DIV/0!</v>
      </c>
      <c r="S57" s="97" t="e">
        <f t="shared" si="25"/>
        <v>#DIV/0!</v>
      </c>
      <c r="T57" s="97" t="e">
        <f t="shared" si="25"/>
        <v>#DIV/0!</v>
      </c>
      <c r="U57" s="97" t="e">
        <f t="shared" si="25"/>
        <v>#DIV/0!</v>
      </c>
      <c r="V57" s="97" t="e">
        <f t="shared" si="25"/>
        <v>#DIV/0!</v>
      </c>
      <c r="W57" s="97" t="e">
        <f t="shared" si="25"/>
        <v>#DIV/0!</v>
      </c>
      <c r="X57" s="97" t="e">
        <f t="shared" si="25"/>
        <v>#DIV/0!</v>
      </c>
      <c r="Y57" s="97" t="e">
        <f t="shared" si="25"/>
        <v>#DIV/0!</v>
      </c>
      <c r="Z57" s="97" t="e">
        <f t="shared" si="25"/>
        <v>#DIV/0!</v>
      </c>
      <c r="AA57" s="97" t="e">
        <f t="shared" si="25"/>
        <v>#DIV/0!</v>
      </c>
      <c r="AB57" s="97" t="e">
        <f t="shared" si="25"/>
        <v>#DIV/0!</v>
      </c>
      <c r="AC57" s="97" t="e">
        <f t="shared" si="25"/>
        <v>#DIV/0!</v>
      </c>
      <c r="AD57" s="97" t="e">
        <f t="shared" si="25"/>
        <v>#DIV/0!</v>
      </c>
      <c r="AE57" s="97" t="e">
        <f t="shared" si="25"/>
        <v>#DIV/0!</v>
      </c>
      <c r="AF57" s="97" t="e">
        <f t="shared" si="25"/>
        <v>#DIV/0!</v>
      </c>
      <c r="AG57" s="97" t="e">
        <f t="shared" si="25"/>
        <v>#DIV/0!</v>
      </c>
      <c r="AH57" s="97" t="e">
        <f t="shared" si="25"/>
        <v>#DIV/0!</v>
      </c>
      <c r="AI57" s="97" t="e">
        <f t="shared" si="25"/>
        <v>#DIV/0!</v>
      </c>
      <c r="AJ57" s="542"/>
    </row>
    <row r="58" spans="1:36" ht="20.399999999999999">
      <c r="A58" s="528" t="s">
        <v>14</v>
      </c>
      <c r="B58" s="548" t="s">
        <v>62</v>
      </c>
      <c r="C58" s="86" t="s">
        <v>42</v>
      </c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93">
        <f>SUM(D58:AH58)</f>
        <v>0</v>
      </c>
      <c r="AJ58" s="541" t="e">
        <f>AI61</f>
        <v>#DIV/0!</v>
      </c>
    </row>
    <row r="59" spans="1:36" ht="20.399999999999999">
      <c r="A59" s="529"/>
      <c r="B59" s="546"/>
      <c r="C59" s="91" t="s">
        <v>89</v>
      </c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161">
        <f t="shared" ref="AI59:AI60" si="26">SUM(D59:AH59)</f>
        <v>0</v>
      </c>
      <c r="AJ59" s="541"/>
    </row>
    <row r="60" spans="1:36" ht="20.399999999999999">
      <c r="A60" s="529"/>
      <c r="B60" s="546"/>
      <c r="C60" s="94" t="s">
        <v>90</v>
      </c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87">
        <f t="shared" si="26"/>
        <v>0</v>
      </c>
      <c r="AJ60" s="541"/>
    </row>
    <row r="61" spans="1:36" ht="21" thickBot="1">
      <c r="A61" s="530"/>
      <c r="B61" s="547"/>
      <c r="C61" s="96" t="s">
        <v>91</v>
      </c>
      <c r="D61" s="97" t="e">
        <f>(D59+D60)/D58</f>
        <v>#DIV/0!</v>
      </c>
      <c r="E61" s="97" t="e">
        <f>(E59+E60)/E58</f>
        <v>#DIV/0!</v>
      </c>
      <c r="F61" s="97" t="e">
        <f t="shared" ref="F61:AI61" si="27">(F59+F60)/F58</f>
        <v>#DIV/0!</v>
      </c>
      <c r="G61" s="97" t="e">
        <f t="shared" si="27"/>
        <v>#DIV/0!</v>
      </c>
      <c r="H61" s="97" t="e">
        <f t="shared" si="27"/>
        <v>#DIV/0!</v>
      </c>
      <c r="I61" s="97" t="e">
        <f t="shared" si="27"/>
        <v>#DIV/0!</v>
      </c>
      <c r="J61" s="97" t="e">
        <f t="shared" si="27"/>
        <v>#DIV/0!</v>
      </c>
      <c r="K61" s="97" t="e">
        <f t="shared" si="27"/>
        <v>#DIV/0!</v>
      </c>
      <c r="L61" s="97" t="e">
        <f t="shared" si="27"/>
        <v>#DIV/0!</v>
      </c>
      <c r="M61" s="97" t="e">
        <f t="shared" si="27"/>
        <v>#DIV/0!</v>
      </c>
      <c r="N61" s="97" t="e">
        <f t="shared" si="27"/>
        <v>#DIV/0!</v>
      </c>
      <c r="O61" s="97" t="e">
        <f t="shared" si="27"/>
        <v>#DIV/0!</v>
      </c>
      <c r="P61" s="97" t="e">
        <f t="shared" si="27"/>
        <v>#DIV/0!</v>
      </c>
      <c r="Q61" s="97" t="e">
        <f t="shared" si="27"/>
        <v>#DIV/0!</v>
      </c>
      <c r="R61" s="97" t="e">
        <f t="shared" si="27"/>
        <v>#DIV/0!</v>
      </c>
      <c r="S61" s="97" t="e">
        <f t="shared" si="27"/>
        <v>#DIV/0!</v>
      </c>
      <c r="T61" s="97" t="e">
        <f t="shared" si="27"/>
        <v>#DIV/0!</v>
      </c>
      <c r="U61" s="97" t="e">
        <f t="shared" si="27"/>
        <v>#DIV/0!</v>
      </c>
      <c r="V61" s="97" t="e">
        <f t="shared" si="27"/>
        <v>#DIV/0!</v>
      </c>
      <c r="W61" s="97" t="e">
        <f t="shared" si="27"/>
        <v>#DIV/0!</v>
      </c>
      <c r="X61" s="97" t="e">
        <f t="shared" si="27"/>
        <v>#DIV/0!</v>
      </c>
      <c r="Y61" s="97" t="e">
        <f t="shared" si="27"/>
        <v>#DIV/0!</v>
      </c>
      <c r="Z61" s="97" t="e">
        <f t="shared" si="27"/>
        <v>#DIV/0!</v>
      </c>
      <c r="AA61" s="97" t="e">
        <f t="shared" si="27"/>
        <v>#DIV/0!</v>
      </c>
      <c r="AB61" s="97" t="e">
        <f t="shared" si="27"/>
        <v>#DIV/0!</v>
      </c>
      <c r="AC61" s="97" t="e">
        <f t="shared" si="27"/>
        <v>#DIV/0!</v>
      </c>
      <c r="AD61" s="97" t="e">
        <f t="shared" si="27"/>
        <v>#DIV/0!</v>
      </c>
      <c r="AE61" s="97" t="e">
        <f t="shared" si="27"/>
        <v>#DIV/0!</v>
      </c>
      <c r="AF61" s="97" t="e">
        <f t="shared" si="27"/>
        <v>#DIV/0!</v>
      </c>
      <c r="AG61" s="97" t="e">
        <f t="shared" si="27"/>
        <v>#DIV/0!</v>
      </c>
      <c r="AH61" s="97" t="e">
        <f t="shared" si="27"/>
        <v>#DIV/0!</v>
      </c>
      <c r="AI61" s="97" t="e">
        <f t="shared" si="27"/>
        <v>#DIV/0!</v>
      </c>
      <c r="AJ61" s="542"/>
    </row>
    <row r="62" spans="1:36" ht="20.399999999999999">
      <c r="A62" s="528" t="s">
        <v>15</v>
      </c>
      <c r="B62" s="548" t="s">
        <v>63</v>
      </c>
      <c r="C62" s="99" t="s">
        <v>42</v>
      </c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93">
        <f>SUM(D62:AH62)</f>
        <v>0</v>
      </c>
      <c r="AJ62" s="541" t="e">
        <f>AI65</f>
        <v>#DIV/0!</v>
      </c>
    </row>
    <row r="63" spans="1:36" ht="20.399999999999999">
      <c r="A63" s="529"/>
      <c r="B63" s="546"/>
      <c r="C63" s="100" t="s">
        <v>89</v>
      </c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161">
        <f t="shared" ref="AI63:AI64" si="28">SUM(D63:AH63)</f>
        <v>0</v>
      </c>
      <c r="AJ63" s="541"/>
    </row>
    <row r="64" spans="1:36" ht="20.399999999999999">
      <c r="A64" s="529"/>
      <c r="B64" s="546"/>
      <c r="C64" s="94" t="s">
        <v>90</v>
      </c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87">
        <f t="shared" si="28"/>
        <v>0</v>
      </c>
      <c r="AJ64" s="541"/>
    </row>
    <row r="65" spans="1:36" ht="21" thickBot="1">
      <c r="A65" s="530"/>
      <c r="B65" s="547"/>
      <c r="C65" s="154" t="s">
        <v>91</v>
      </c>
      <c r="D65" s="97" t="e">
        <f>(D63+D64)/D62</f>
        <v>#DIV/0!</v>
      </c>
      <c r="E65" s="97" t="e">
        <f>(E63+E64)/E62</f>
        <v>#DIV/0!</v>
      </c>
      <c r="F65" s="97" t="e">
        <f t="shared" ref="F65:AI65" si="29">(F63+F64)/F62</f>
        <v>#DIV/0!</v>
      </c>
      <c r="G65" s="97" t="e">
        <f t="shared" si="29"/>
        <v>#DIV/0!</v>
      </c>
      <c r="H65" s="97" t="e">
        <f t="shared" si="29"/>
        <v>#DIV/0!</v>
      </c>
      <c r="I65" s="97" t="e">
        <f t="shared" si="29"/>
        <v>#DIV/0!</v>
      </c>
      <c r="J65" s="97" t="e">
        <f t="shared" si="29"/>
        <v>#DIV/0!</v>
      </c>
      <c r="K65" s="97" t="e">
        <f t="shared" si="29"/>
        <v>#DIV/0!</v>
      </c>
      <c r="L65" s="97" t="e">
        <f t="shared" si="29"/>
        <v>#DIV/0!</v>
      </c>
      <c r="M65" s="97" t="e">
        <f t="shared" si="29"/>
        <v>#DIV/0!</v>
      </c>
      <c r="N65" s="97" t="e">
        <f t="shared" si="29"/>
        <v>#DIV/0!</v>
      </c>
      <c r="O65" s="97" t="e">
        <f t="shared" si="29"/>
        <v>#DIV/0!</v>
      </c>
      <c r="P65" s="97" t="e">
        <f t="shared" si="29"/>
        <v>#DIV/0!</v>
      </c>
      <c r="Q65" s="97" t="e">
        <f t="shared" si="29"/>
        <v>#DIV/0!</v>
      </c>
      <c r="R65" s="97" t="e">
        <f t="shared" si="29"/>
        <v>#DIV/0!</v>
      </c>
      <c r="S65" s="97" t="e">
        <f t="shared" si="29"/>
        <v>#DIV/0!</v>
      </c>
      <c r="T65" s="97" t="e">
        <f t="shared" si="29"/>
        <v>#DIV/0!</v>
      </c>
      <c r="U65" s="97" t="e">
        <f t="shared" si="29"/>
        <v>#DIV/0!</v>
      </c>
      <c r="V65" s="97" t="e">
        <f t="shared" si="29"/>
        <v>#DIV/0!</v>
      </c>
      <c r="W65" s="97" t="e">
        <f t="shared" si="29"/>
        <v>#DIV/0!</v>
      </c>
      <c r="X65" s="97" t="e">
        <f t="shared" si="29"/>
        <v>#DIV/0!</v>
      </c>
      <c r="Y65" s="97" t="e">
        <f t="shared" si="29"/>
        <v>#DIV/0!</v>
      </c>
      <c r="Z65" s="97" t="e">
        <f t="shared" si="29"/>
        <v>#DIV/0!</v>
      </c>
      <c r="AA65" s="97" t="e">
        <f t="shared" si="29"/>
        <v>#DIV/0!</v>
      </c>
      <c r="AB65" s="97" t="e">
        <f t="shared" si="29"/>
        <v>#DIV/0!</v>
      </c>
      <c r="AC65" s="97" t="e">
        <f t="shared" si="29"/>
        <v>#DIV/0!</v>
      </c>
      <c r="AD65" s="97" t="e">
        <f t="shared" si="29"/>
        <v>#DIV/0!</v>
      </c>
      <c r="AE65" s="97" t="e">
        <f t="shared" si="29"/>
        <v>#DIV/0!</v>
      </c>
      <c r="AF65" s="97" t="e">
        <f t="shared" si="29"/>
        <v>#DIV/0!</v>
      </c>
      <c r="AG65" s="97" t="e">
        <f t="shared" si="29"/>
        <v>#DIV/0!</v>
      </c>
      <c r="AH65" s="97" t="e">
        <f t="shared" si="29"/>
        <v>#DIV/0!</v>
      </c>
      <c r="AI65" s="97" t="e">
        <f t="shared" si="29"/>
        <v>#DIV/0!</v>
      </c>
      <c r="AJ65" s="542"/>
    </row>
    <row r="66" spans="1:36" ht="20.399999999999999">
      <c r="A66" s="517" t="s">
        <v>16</v>
      </c>
      <c r="B66" s="552" t="s">
        <v>36</v>
      </c>
      <c r="C66" s="143" t="s">
        <v>42</v>
      </c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5">
        <f>SUM(D66:AH66)</f>
        <v>0</v>
      </c>
      <c r="AJ66" s="539" t="e">
        <f>AI69</f>
        <v>#DIV/0!</v>
      </c>
    </row>
    <row r="67" spans="1:36" ht="20.399999999999999">
      <c r="A67" s="518"/>
      <c r="B67" s="553"/>
      <c r="C67" s="146" t="s">
        <v>89</v>
      </c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62">
        <f t="shared" ref="AI67:AI68" si="30">SUM(D67:AH67)</f>
        <v>0</v>
      </c>
      <c r="AJ67" s="539"/>
    </row>
    <row r="68" spans="1:36" ht="20.399999999999999">
      <c r="A68" s="518"/>
      <c r="B68" s="553"/>
      <c r="C68" s="148" t="s">
        <v>90</v>
      </c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4">
        <f t="shared" si="30"/>
        <v>0</v>
      </c>
      <c r="AJ68" s="539"/>
    </row>
    <row r="69" spans="1:36" ht="21" thickBot="1">
      <c r="A69" s="519"/>
      <c r="B69" s="554"/>
      <c r="C69" s="149" t="s">
        <v>91</v>
      </c>
      <c r="D69" s="150" t="e">
        <f>(D67+D68)/D66</f>
        <v>#DIV/0!</v>
      </c>
      <c r="E69" s="150" t="e">
        <f>(E67+E68)/E66</f>
        <v>#DIV/0!</v>
      </c>
      <c r="F69" s="150" t="e">
        <f t="shared" ref="F69:AI69" si="31">(F67+F68)/F66</f>
        <v>#DIV/0!</v>
      </c>
      <c r="G69" s="150" t="e">
        <f t="shared" si="31"/>
        <v>#DIV/0!</v>
      </c>
      <c r="H69" s="150" t="e">
        <f t="shared" si="31"/>
        <v>#DIV/0!</v>
      </c>
      <c r="I69" s="150" t="e">
        <f t="shared" si="31"/>
        <v>#DIV/0!</v>
      </c>
      <c r="J69" s="150" t="e">
        <f t="shared" si="31"/>
        <v>#DIV/0!</v>
      </c>
      <c r="K69" s="150" t="e">
        <f t="shared" si="31"/>
        <v>#DIV/0!</v>
      </c>
      <c r="L69" s="150" t="e">
        <f t="shared" si="31"/>
        <v>#DIV/0!</v>
      </c>
      <c r="M69" s="150" t="e">
        <f t="shared" si="31"/>
        <v>#DIV/0!</v>
      </c>
      <c r="N69" s="150" t="e">
        <f t="shared" si="31"/>
        <v>#DIV/0!</v>
      </c>
      <c r="O69" s="150" t="e">
        <f t="shared" si="31"/>
        <v>#DIV/0!</v>
      </c>
      <c r="P69" s="150" t="e">
        <f t="shared" si="31"/>
        <v>#DIV/0!</v>
      </c>
      <c r="Q69" s="150" t="e">
        <f t="shared" si="31"/>
        <v>#DIV/0!</v>
      </c>
      <c r="R69" s="150" t="e">
        <f t="shared" si="31"/>
        <v>#DIV/0!</v>
      </c>
      <c r="S69" s="150" t="e">
        <f t="shared" si="31"/>
        <v>#DIV/0!</v>
      </c>
      <c r="T69" s="150" t="e">
        <f t="shared" si="31"/>
        <v>#DIV/0!</v>
      </c>
      <c r="U69" s="150" t="e">
        <f t="shared" si="31"/>
        <v>#DIV/0!</v>
      </c>
      <c r="V69" s="150" t="e">
        <f t="shared" si="31"/>
        <v>#DIV/0!</v>
      </c>
      <c r="W69" s="150" t="e">
        <f t="shared" si="31"/>
        <v>#DIV/0!</v>
      </c>
      <c r="X69" s="150" t="e">
        <f t="shared" si="31"/>
        <v>#DIV/0!</v>
      </c>
      <c r="Y69" s="150" t="e">
        <f t="shared" si="31"/>
        <v>#DIV/0!</v>
      </c>
      <c r="Z69" s="150" t="e">
        <f t="shared" si="31"/>
        <v>#DIV/0!</v>
      </c>
      <c r="AA69" s="150" t="e">
        <f t="shared" si="31"/>
        <v>#DIV/0!</v>
      </c>
      <c r="AB69" s="150" t="e">
        <f t="shared" si="31"/>
        <v>#DIV/0!</v>
      </c>
      <c r="AC69" s="150" t="e">
        <f t="shared" si="31"/>
        <v>#DIV/0!</v>
      </c>
      <c r="AD69" s="150" t="e">
        <f t="shared" si="31"/>
        <v>#DIV/0!</v>
      </c>
      <c r="AE69" s="150" t="e">
        <f t="shared" si="31"/>
        <v>#DIV/0!</v>
      </c>
      <c r="AF69" s="150" t="e">
        <f t="shared" si="31"/>
        <v>#DIV/0!</v>
      </c>
      <c r="AG69" s="150" t="e">
        <f t="shared" si="31"/>
        <v>#DIV/0!</v>
      </c>
      <c r="AH69" s="150" t="e">
        <f t="shared" si="31"/>
        <v>#DIV/0!</v>
      </c>
      <c r="AI69" s="150" t="e">
        <f t="shared" si="31"/>
        <v>#DIV/0!</v>
      </c>
      <c r="AJ69" s="540"/>
    </row>
    <row r="70" spans="1:36" ht="20.399999999999999">
      <c r="A70" s="528" t="s">
        <v>17</v>
      </c>
      <c r="B70" s="549" t="s">
        <v>37</v>
      </c>
      <c r="C70" s="157" t="s">
        <v>42</v>
      </c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93">
        <f>SUM(D70:AH70)</f>
        <v>0</v>
      </c>
      <c r="AJ70" s="541" t="e">
        <f>AI73</f>
        <v>#DIV/0!</v>
      </c>
    </row>
    <row r="71" spans="1:36" ht="20.399999999999999">
      <c r="A71" s="529"/>
      <c r="B71" s="550"/>
      <c r="C71" s="159" t="s">
        <v>89</v>
      </c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161">
        <f t="shared" ref="AI71:AI72" si="32">SUM(D71:AH71)</f>
        <v>0</v>
      </c>
      <c r="AJ71" s="541"/>
    </row>
    <row r="72" spans="1:36" ht="20.399999999999999">
      <c r="A72" s="529"/>
      <c r="B72" s="550"/>
      <c r="C72" s="160" t="s">
        <v>90</v>
      </c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87">
        <f t="shared" si="32"/>
        <v>0</v>
      </c>
      <c r="AJ72" s="541"/>
    </row>
    <row r="73" spans="1:36" ht="21" thickBot="1">
      <c r="A73" s="530"/>
      <c r="B73" s="551"/>
      <c r="C73" s="154" t="s">
        <v>91</v>
      </c>
      <c r="D73" s="97" t="e">
        <f>(D71+D72)/D70</f>
        <v>#DIV/0!</v>
      </c>
      <c r="E73" s="97" t="e">
        <f>(E71+E72)/E70</f>
        <v>#DIV/0!</v>
      </c>
      <c r="F73" s="97" t="e">
        <f t="shared" ref="F73:AI73" si="33">(F71+F72)/F70</f>
        <v>#DIV/0!</v>
      </c>
      <c r="G73" s="97" t="e">
        <f t="shared" si="33"/>
        <v>#DIV/0!</v>
      </c>
      <c r="H73" s="97" t="e">
        <f t="shared" si="33"/>
        <v>#DIV/0!</v>
      </c>
      <c r="I73" s="97" t="e">
        <f t="shared" si="33"/>
        <v>#DIV/0!</v>
      </c>
      <c r="J73" s="97" t="e">
        <f t="shared" si="33"/>
        <v>#DIV/0!</v>
      </c>
      <c r="K73" s="97" t="e">
        <f t="shared" si="33"/>
        <v>#DIV/0!</v>
      </c>
      <c r="L73" s="97" t="e">
        <f t="shared" si="33"/>
        <v>#DIV/0!</v>
      </c>
      <c r="M73" s="97" t="e">
        <f t="shared" si="33"/>
        <v>#DIV/0!</v>
      </c>
      <c r="N73" s="97" t="e">
        <f t="shared" si="33"/>
        <v>#DIV/0!</v>
      </c>
      <c r="O73" s="97" t="e">
        <f t="shared" si="33"/>
        <v>#DIV/0!</v>
      </c>
      <c r="P73" s="97" t="e">
        <f t="shared" si="33"/>
        <v>#DIV/0!</v>
      </c>
      <c r="Q73" s="97" t="e">
        <f t="shared" si="33"/>
        <v>#DIV/0!</v>
      </c>
      <c r="R73" s="97" t="e">
        <f t="shared" si="33"/>
        <v>#DIV/0!</v>
      </c>
      <c r="S73" s="97" t="e">
        <f t="shared" si="33"/>
        <v>#DIV/0!</v>
      </c>
      <c r="T73" s="97" t="e">
        <f t="shared" si="33"/>
        <v>#DIV/0!</v>
      </c>
      <c r="U73" s="97" t="e">
        <f t="shared" si="33"/>
        <v>#DIV/0!</v>
      </c>
      <c r="V73" s="97" t="e">
        <f t="shared" si="33"/>
        <v>#DIV/0!</v>
      </c>
      <c r="W73" s="97" t="e">
        <f t="shared" si="33"/>
        <v>#DIV/0!</v>
      </c>
      <c r="X73" s="97" t="e">
        <f t="shared" si="33"/>
        <v>#DIV/0!</v>
      </c>
      <c r="Y73" s="97" t="e">
        <f t="shared" si="33"/>
        <v>#DIV/0!</v>
      </c>
      <c r="Z73" s="97" t="e">
        <f t="shared" si="33"/>
        <v>#DIV/0!</v>
      </c>
      <c r="AA73" s="97" t="e">
        <f t="shared" si="33"/>
        <v>#DIV/0!</v>
      </c>
      <c r="AB73" s="97" t="e">
        <f t="shared" si="33"/>
        <v>#DIV/0!</v>
      </c>
      <c r="AC73" s="97" t="e">
        <f t="shared" si="33"/>
        <v>#DIV/0!</v>
      </c>
      <c r="AD73" s="97" t="e">
        <f t="shared" si="33"/>
        <v>#DIV/0!</v>
      </c>
      <c r="AE73" s="97" t="e">
        <f t="shared" si="33"/>
        <v>#DIV/0!</v>
      </c>
      <c r="AF73" s="97" t="e">
        <f t="shared" si="33"/>
        <v>#DIV/0!</v>
      </c>
      <c r="AG73" s="97" t="e">
        <f t="shared" si="33"/>
        <v>#DIV/0!</v>
      </c>
      <c r="AH73" s="97" t="e">
        <f t="shared" si="33"/>
        <v>#DIV/0!</v>
      </c>
      <c r="AI73" s="97" t="e">
        <f t="shared" si="33"/>
        <v>#DIV/0!</v>
      </c>
      <c r="AJ73" s="542"/>
    </row>
    <row r="74" spans="1:36" ht="20.399999999999999">
      <c r="A74" s="528" t="s">
        <v>18</v>
      </c>
      <c r="B74" s="548" t="s">
        <v>48</v>
      </c>
      <c r="C74" s="101" t="s">
        <v>42</v>
      </c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93">
        <f>SUM(D74:AH74)</f>
        <v>0</v>
      </c>
      <c r="AJ74" s="541" t="e">
        <f>AI77</f>
        <v>#DIV/0!</v>
      </c>
    </row>
    <row r="75" spans="1:36" ht="20.399999999999999">
      <c r="A75" s="529"/>
      <c r="B75" s="546"/>
      <c r="C75" s="91" t="s">
        <v>89</v>
      </c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161">
        <f t="shared" ref="AI75:AI76" si="34">SUM(D75:AH75)</f>
        <v>0</v>
      </c>
      <c r="AJ75" s="541"/>
    </row>
    <row r="76" spans="1:36" ht="20.399999999999999">
      <c r="A76" s="529"/>
      <c r="B76" s="546"/>
      <c r="C76" s="94" t="s">
        <v>90</v>
      </c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87">
        <f t="shared" si="34"/>
        <v>0</v>
      </c>
      <c r="AJ76" s="541"/>
    </row>
    <row r="77" spans="1:36" ht="21" thickBot="1">
      <c r="A77" s="530"/>
      <c r="B77" s="547"/>
      <c r="C77" s="96" t="s">
        <v>91</v>
      </c>
      <c r="D77" s="97" t="e">
        <f>(D75+D76)/D74</f>
        <v>#DIV/0!</v>
      </c>
      <c r="E77" s="97" t="e">
        <f>(E75+E76)/E74</f>
        <v>#DIV/0!</v>
      </c>
      <c r="F77" s="97" t="e">
        <f t="shared" ref="F77:AI77" si="35">(F75+F76)/F74</f>
        <v>#DIV/0!</v>
      </c>
      <c r="G77" s="97" t="e">
        <f t="shared" si="35"/>
        <v>#DIV/0!</v>
      </c>
      <c r="H77" s="97" t="e">
        <f t="shared" si="35"/>
        <v>#DIV/0!</v>
      </c>
      <c r="I77" s="97" t="e">
        <f t="shared" si="35"/>
        <v>#DIV/0!</v>
      </c>
      <c r="J77" s="97" t="e">
        <f t="shared" si="35"/>
        <v>#DIV/0!</v>
      </c>
      <c r="K77" s="97" t="e">
        <f t="shared" si="35"/>
        <v>#DIV/0!</v>
      </c>
      <c r="L77" s="97" t="e">
        <f t="shared" si="35"/>
        <v>#DIV/0!</v>
      </c>
      <c r="M77" s="97" t="e">
        <f t="shared" si="35"/>
        <v>#DIV/0!</v>
      </c>
      <c r="N77" s="97" t="e">
        <f t="shared" si="35"/>
        <v>#DIV/0!</v>
      </c>
      <c r="O77" s="97" t="e">
        <f t="shared" si="35"/>
        <v>#DIV/0!</v>
      </c>
      <c r="P77" s="97" t="e">
        <f t="shared" si="35"/>
        <v>#DIV/0!</v>
      </c>
      <c r="Q77" s="97" t="e">
        <f t="shared" si="35"/>
        <v>#DIV/0!</v>
      </c>
      <c r="R77" s="97" t="e">
        <f t="shared" si="35"/>
        <v>#DIV/0!</v>
      </c>
      <c r="S77" s="97" t="e">
        <f t="shared" si="35"/>
        <v>#DIV/0!</v>
      </c>
      <c r="T77" s="97" t="e">
        <f t="shared" si="35"/>
        <v>#DIV/0!</v>
      </c>
      <c r="U77" s="97" t="e">
        <f t="shared" si="35"/>
        <v>#DIV/0!</v>
      </c>
      <c r="V77" s="97" t="e">
        <f t="shared" si="35"/>
        <v>#DIV/0!</v>
      </c>
      <c r="W77" s="97" t="e">
        <f t="shared" si="35"/>
        <v>#DIV/0!</v>
      </c>
      <c r="X77" s="97" t="e">
        <f t="shared" si="35"/>
        <v>#DIV/0!</v>
      </c>
      <c r="Y77" s="97" t="e">
        <f t="shared" si="35"/>
        <v>#DIV/0!</v>
      </c>
      <c r="Z77" s="97" t="e">
        <f t="shared" si="35"/>
        <v>#DIV/0!</v>
      </c>
      <c r="AA77" s="97" t="e">
        <f t="shared" si="35"/>
        <v>#DIV/0!</v>
      </c>
      <c r="AB77" s="97" t="e">
        <f t="shared" si="35"/>
        <v>#DIV/0!</v>
      </c>
      <c r="AC77" s="97" t="e">
        <f t="shared" si="35"/>
        <v>#DIV/0!</v>
      </c>
      <c r="AD77" s="97" t="e">
        <f t="shared" si="35"/>
        <v>#DIV/0!</v>
      </c>
      <c r="AE77" s="97" t="e">
        <f t="shared" si="35"/>
        <v>#DIV/0!</v>
      </c>
      <c r="AF77" s="97" t="e">
        <f t="shared" si="35"/>
        <v>#DIV/0!</v>
      </c>
      <c r="AG77" s="97" t="e">
        <f t="shared" si="35"/>
        <v>#DIV/0!</v>
      </c>
      <c r="AH77" s="97" t="e">
        <f t="shared" si="35"/>
        <v>#DIV/0!</v>
      </c>
      <c r="AI77" s="97" t="e">
        <f t="shared" si="35"/>
        <v>#DIV/0!</v>
      </c>
      <c r="AJ77" s="542"/>
    </row>
    <row r="78" spans="1:36" ht="20.399999999999999">
      <c r="A78" s="528" t="s">
        <v>19</v>
      </c>
      <c r="B78" s="548" t="s">
        <v>64</v>
      </c>
      <c r="C78" s="101" t="s">
        <v>42</v>
      </c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93">
        <f>SUM(D78:AH78)</f>
        <v>0</v>
      </c>
      <c r="AJ78" s="541" t="e">
        <f>AI81</f>
        <v>#DIV/0!</v>
      </c>
    </row>
    <row r="79" spans="1:36" ht="20.399999999999999">
      <c r="A79" s="529"/>
      <c r="B79" s="546"/>
      <c r="C79" s="91" t="s">
        <v>89</v>
      </c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161">
        <f t="shared" ref="AI79:AI80" si="36">SUM(D79:AH79)</f>
        <v>0</v>
      </c>
      <c r="AJ79" s="541"/>
    </row>
    <row r="80" spans="1:36" ht="20.399999999999999">
      <c r="A80" s="529"/>
      <c r="B80" s="546"/>
      <c r="C80" s="94" t="s">
        <v>90</v>
      </c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87">
        <f t="shared" si="36"/>
        <v>0</v>
      </c>
      <c r="AJ80" s="541"/>
    </row>
    <row r="81" spans="1:36" ht="21" thickBot="1">
      <c r="A81" s="530"/>
      <c r="B81" s="547"/>
      <c r="C81" s="96" t="s">
        <v>91</v>
      </c>
      <c r="D81" s="97" t="e">
        <f>(D79+D80)/D78</f>
        <v>#DIV/0!</v>
      </c>
      <c r="E81" s="97" t="e">
        <f>(E79+E80)/E78</f>
        <v>#DIV/0!</v>
      </c>
      <c r="F81" s="97" t="e">
        <f t="shared" ref="F81:AI81" si="37">(F79+F80)/F78</f>
        <v>#DIV/0!</v>
      </c>
      <c r="G81" s="97" t="e">
        <f t="shared" si="37"/>
        <v>#DIV/0!</v>
      </c>
      <c r="H81" s="97" t="e">
        <f t="shared" si="37"/>
        <v>#DIV/0!</v>
      </c>
      <c r="I81" s="97" t="e">
        <f t="shared" si="37"/>
        <v>#DIV/0!</v>
      </c>
      <c r="J81" s="97" t="e">
        <f t="shared" si="37"/>
        <v>#DIV/0!</v>
      </c>
      <c r="K81" s="97" t="e">
        <f t="shared" si="37"/>
        <v>#DIV/0!</v>
      </c>
      <c r="L81" s="97" t="e">
        <f t="shared" si="37"/>
        <v>#DIV/0!</v>
      </c>
      <c r="M81" s="97" t="e">
        <f t="shared" si="37"/>
        <v>#DIV/0!</v>
      </c>
      <c r="N81" s="97" t="e">
        <f t="shared" si="37"/>
        <v>#DIV/0!</v>
      </c>
      <c r="O81" s="97" t="e">
        <f t="shared" si="37"/>
        <v>#DIV/0!</v>
      </c>
      <c r="P81" s="97" t="e">
        <f t="shared" si="37"/>
        <v>#DIV/0!</v>
      </c>
      <c r="Q81" s="97" t="e">
        <f t="shared" si="37"/>
        <v>#DIV/0!</v>
      </c>
      <c r="R81" s="97" t="e">
        <f t="shared" si="37"/>
        <v>#DIV/0!</v>
      </c>
      <c r="S81" s="97" t="e">
        <f t="shared" si="37"/>
        <v>#DIV/0!</v>
      </c>
      <c r="T81" s="97" t="e">
        <f t="shared" si="37"/>
        <v>#DIV/0!</v>
      </c>
      <c r="U81" s="97" t="e">
        <f t="shared" si="37"/>
        <v>#DIV/0!</v>
      </c>
      <c r="V81" s="97" t="e">
        <f t="shared" si="37"/>
        <v>#DIV/0!</v>
      </c>
      <c r="W81" s="97" t="e">
        <f t="shared" si="37"/>
        <v>#DIV/0!</v>
      </c>
      <c r="X81" s="97" t="e">
        <f t="shared" si="37"/>
        <v>#DIV/0!</v>
      </c>
      <c r="Y81" s="97" t="e">
        <f t="shared" si="37"/>
        <v>#DIV/0!</v>
      </c>
      <c r="Z81" s="97" t="e">
        <f t="shared" si="37"/>
        <v>#DIV/0!</v>
      </c>
      <c r="AA81" s="97" t="e">
        <f t="shared" si="37"/>
        <v>#DIV/0!</v>
      </c>
      <c r="AB81" s="97" t="e">
        <f t="shared" si="37"/>
        <v>#DIV/0!</v>
      </c>
      <c r="AC81" s="97" t="e">
        <f t="shared" si="37"/>
        <v>#DIV/0!</v>
      </c>
      <c r="AD81" s="97" t="e">
        <f t="shared" si="37"/>
        <v>#DIV/0!</v>
      </c>
      <c r="AE81" s="97" t="e">
        <f t="shared" si="37"/>
        <v>#DIV/0!</v>
      </c>
      <c r="AF81" s="97" t="e">
        <f t="shared" si="37"/>
        <v>#DIV/0!</v>
      </c>
      <c r="AG81" s="97" t="e">
        <f t="shared" si="37"/>
        <v>#DIV/0!</v>
      </c>
      <c r="AH81" s="97" t="e">
        <f t="shared" si="37"/>
        <v>#DIV/0!</v>
      </c>
      <c r="AI81" s="97" t="e">
        <f t="shared" si="37"/>
        <v>#DIV/0!</v>
      </c>
      <c r="AJ81" s="542"/>
    </row>
    <row r="82" spans="1:36" ht="20.399999999999999">
      <c r="A82" s="528" t="s">
        <v>20</v>
      </c>
      <c r="B82" s="548" t="s">
        <v>65</v>
      </c>
      <c r="C82" s="101" t="s">
        <v>42</v>
      </c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93">
        <f>SUM(D82:AH82)</f>
        <v>0</v>
      </c>
      <c r="AJ82" s="541" t="e">
        <f>AI85</f>
        <v>#DIV/0!</v>
      </c>
    </row>
    <row r="83" spans="1:36" ht="20.399999999999999">
      <c r="A83" s="529"/>
      <c r="B83" s="546"/>
      <c r="C83" s="91" t="s">
        <v>89</v>
      </c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161">
        <f t="shared" ref="AI83:AI84" si="38">SUM(D83:AH83)</f>
        <v>0</v>
      </c>
      <c r="AJ83" s="541"/>
    </row>
    <row r="84" spans="1:36" ht="20.399999999999999">
      <c r="A84" s="529"/>
      <c r="B84" s="546"/>
      <c r="C84" s="94" t="s">
        <v>90</v>
      </c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87">
        <f t="shared" si="38"/>
        <v>0</v>
      </c>
      <c r="AJ84" s="541"/>
    </row>
    <row r="85" spans="1:36" ht="21" thickBot="1">
      <c r="A85" s="530"/>
      <c r="B85" s="547"/>
      <c r="C85" s="96" t="s">
        <v>91</v>
      </c>
      <c r="D85" s="97" t="e">
        <f>(D83+D84)/D82</f>
        <v>#DIV/0!</v>
      </c>
      <c r="E85" s="97" t="e">
        <f>(E83+E84)/E82</f>
        <v>#DIV/0!</v>
      </c>
      <c r="F85" s="97" t="e">
        <f t="shared" ref="F85:AI85" si="39">(F83+F84)/F82</f>
        <v>#DIV/0!</v>
      </c>
      <c r="G85" s="97" t="e">
        <f t="shared" si="39"/>
        <v>#DIV/0!</v>
      </c>
      <c r="H85" s="97" t="e">
        <f t="shared" si="39"/>
        <v>#DIV/0!</v>
      </c>
      <c r="I85" s="97" t="e">
        <f t="shared" si="39"/>
        <v>#DIV/0!</v>
      </c>
      <c r="J85" s="97" t="e">
        <f t="shared" si="39"/>
        <v>#DIV/0!</v>
      </c>
      <c r="K85" s="97" t="e">
        <f t="shared" si="39"/>
        <v>#DIV/0!</v>
      </c>
      <c r="L85" s="97" t="e">
        <f t="shared" si="39"/>
        <v>#DIV/0!</v>
      </c>
      <c r="M85" s="97" t="e">
        <f t="shared" si="39"/>
        <v>#DIV/0!</v>
      </c>
      <c r="N85" s="97" t="e">
        <f t="shared" si="39"/>
        <v>#DIV/0!</v>
      </c>
      <c r="O85" s="97" t="e">
        <f t="shared" si="39"/>
        <v>#DIV/0!</v>
      </c>
      <c r="P85" s="97" t="e">
        <f t="shared" si="39"/>
        <v>#DIV/0!</v>
      </c>
      <c r="Q85" s="97" t="e">
        <f t="shared" si="39"/>
        <v>#DIV/0!</v>
      </c>
      <c r="R85" s="97" t="e">
        <f t="shared" si="39"/>
        <v>#DIV/0!</v>
      </c>
      <c r="S85" s="97" t="e">
        <f t="shared" si="39"/>
        <v>#DIV/0!</v>
      </c>
      <c r="T85" s="97" t="e">
        <f t="shared" si="39"/>
        <v>#DIV/0!</v>
      </c>
      <c r="U85" s="97" t="e">
        <f t="shared" si="39"/>
        <v>#DIV/0!</v>
      </c>
      <c r="V85" s="97" t="e">
        <f t="shared" si="39"/>
        <v>#DIV/0!</v>
      </c>
      <c r="W85" s="97" t="e">
        <f t="shared" si="39"/>
        <v>#DIV/0!</v>
      </c>
      <c r="X85" s="97" t="e">
        <f t="shared" si="39"/>
        <v>#DIV/0!</v>
      </c>
      <c r="Y85" s="97" t="e">
        <f t="shared" si="39"/>
        <v>#DIV/0!</v>
      </c>
      <c r="Z85" s="97" t="e">
        <f t="shared" si="39"/>
        <v>#DIV/0!</v>
      </c>
      <c r="AA85" s="97" t="e">
        <f t="shared" si="39"/>
        <v>#DIV/0!</v>
      </c>
      <c r="AB85" s="97" t="e">
        <f t="shared" si="39"/>
        <v>#DIV/0!</v>
      </c>
      <c r="AC85" s="97" t="e">
        <f t="shared" si="39"/>
        <v>#DIV/0!</v>
      </c>
      <c r="AD85" s="97" t="e">
        <f t="shared" si="39"/>
        <v>#DIV/0!</v>
      </c>
      <c r="AE85" s="97" t="e">
        <f t="shared" si="39"/>
        <v>#DIV/0!</v>
      </c>
      <c r="AF85" s="97" t="e">
        <f t="shared" si="39"/>
        <v>#DIV/0!</v>
      </c>
      <c r="AG85" s="97" t="e">
        <f t="shared" si="39"/>
        <v>#DIV/0!</v>
      </c>
      <c r="AH85" s="97" t="e">
        <f t="shared" si="39"/>
        <v>#DIV/0!</v>
      </c>
      <c r="AI85" s="97" t="e">
        <f t="shared" si="39"/>
        <v>#DIV/0!</v>
      </c>
      <c r="AJ85" s="542"/>
    </row>
    <row r="86" spans="1:36" ht="20.399999999999999">
      <c r="A86" s="528" t="s">
        <v>21</v>
      </c>
      <c r="B86" s="548" t="s">
        <v>66</v>
      </c>
      <c r="C86" s="101" t="s">
        <v>42</v>
      </c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93">
        <f>SUM(D86:AH86)</f>
        <v>0</v>
      </c>
      <c r="AJ86" s="541" t="e">
        <f>AI89</f>
        <v>#DIV/0!</v>
      </c>
    </row>
    <row r="87" spans="1:36" ht="20.399999999999999">
      <c r="A87" s="529"/>
      <c r="B87" s="546"/>
      <c r="C87" s="91" t="s">
        <v>89</v>
      </c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161">
        <f t="shared" ref="AI87:AI88" si="40">SUM(D87:AH87)</f>
        <v>0</v>
      </c>
      <c r="AJ87" s="541"/>
    </row>
    <row r="88" spans="1:36" ht="20.399999999999999">
      <c r="A88" s="529"/>
      <c r="B88" s="546"/>
      <c r="C88" s="94" t="s">
        <v>90</v>
      </c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87">
        <f t="shared" si="40"/>
        <v>0</v>
      </c>
      <c r="AJ88" s="541"/>
    </row>
    <row r="89" spans="1:36" ht="21" thickBot="1">
      <c r="A89" s="530"/>
      <c r="B89" s="547"/>
      <c r="C89" s="96" t="s">
        <v>91</v>
      </c>
      <c r="D89" s="97" t="e">
        <f>(D87+D88)/D86</f>
        <v>#DIV/0!</v>
      </c>
      <c r="E89" s="97" t="e">
        <f>(E87+E88)/E86</f>
        <v>#DIV/0!</v>
      </c>
      <c r="F89" s="97" t="e">
        <f t="shared" ref="F89:AI89" si="41">(F87+F88)/F86</f>
        <v>#DIV/0!</v>
      </c>
      <c r="G89" s="97" t="e">
        <f t="shared" si="41"/>
        <v>#DIV/0!</v>
      </c>
      <c r="H89" s="97" t="e">
        <f t="shared" si="41"/>
        <v>#DIV/0!</v>
      </c>
      <c r="I89" s="97" t="e">
        <f t="shared" si="41"/>
        <v>#DIV/0!</v>
      </c>
      <c r="J89" s="97" t="e">
        <f t="shared" si="41"/>
        <v>#DIV/0!</v>
      </c>
      <c r="K89" s="97" t="e">
        <f t="shared" si="41"/>
        <v>#DIV/0!</v>
      </c>
      <c r="L89" s="97" t="e">
        <f t="shared" si="41"/>
        <v>#DIV/0!</v>
      </c>
      <c r="M89" s="97" t="e">
        <f t="shared" si="41"/>
        <v>#DIV/0!</v>
      </c>
      <c r="N89" s="97" t="e">
        <f t="shared" si="41"/>
        <v>#DIV/0!</v>
      </c>
      <c r="O89" s="97" t="e">
        <f t="shared" si="41"/>
        <v>#DIV/0!</v>
      </c>
      <c r="P89" s="97" t="e">
        <f t="shared" si="41"/>
        <v>#DIV/0!</v>
      </c>
      <c r="Q89" s="97" t="e">
        <f t="shared" si="41"/>
        <v>#DIV/0!</v>
      </c>
      <c r="R89" s="97" t="e">
        <f t="shared" si="41"/>
        <v>#DIV/0!</v>
      </c>
      <c r="S89" s="97" t="e">
        <f t="shared" si="41"/>
        <v>#DIV/0!</v>
      </c>
      <c r="T89" s="97" t="e">
        <f t="shared" si="41"/>
        <v>#DIV/0!</v>
      </c>
      <c r="U89" s="97" t="e">
        <f t="shared" si="41"/>
        <v>#DIV/0!</v>
      </c>
      <c r="V89" s="97" t="e">
        <f t="shared" si="41"/>
        <v>#DIV/0!</v>
      </c>
      <c r="W89" s="97" t="e">
        <f t="shared" si="41"/>
        <v>#DIV/0!</v>
      </c>
      <c r="X89" s="97" t="e">
        <f t="shared" si="41"/>
        <v>#DIV/0!</v>
      </c>
      <c r="Y89" s="97" t="e">
        <f t="shared" si="41"/>
        <v>#DIV/0!</v>
      </c>
      <c r="Z89" s="97" t="e">
        <f t="shared" si="41"/>
        <v>#DIV/0!</v>
      </c>
      <c r="AA89" s="97" t="e">
        <f t="shared" si="41"/>
        <v>#DIV/0!</v>
      </c>
      <c r="AB89" s="97" t="e">
        <f t="shared" si="41"/>
        <v>#DIV/0!</v>
      </c>
      <c r="AC89" s="97" t="e">
        <f t="shared" si="41"/>
        <v>#DIV/0!</v>
      </c>
      <c r="AD89" s="97" t="e">
        <f t="shared" si="41"/>
        <v>#DIV/0!</v>
      </c>
      <c r="AE89" s="97" t="e">
        <f t="shared" si="41"/>
        <v>#DIV/0!</v>
      </c>
      <c r="AF89" s="97" t="e">
        <f t="shared" si="41"/>
        <v>#DIV/0!</v>
      </c>
      <c r="AG89" s="97" t="e">
        <f t="shared" si="41"/>
        <v>#DIV/0!</v>
      </c>
      <c r="AH89" s="97" t="e">
        <f t="shared" si="41"/>
        <v>#DIV/0!</v>
      </c>
      <c r="AI89" s="97" t="e">
        <f t="shared" si="41"/>
        <v>#DIV/0!</v>
      </c>
      <c r="AJ89" s="542"/>
    </row>
    <row r="90" spans="1:36" ht="21" thickTop="1">
      <c r="A90" s="528" t="s">
        <v>101</v>
      </c>
      <c r="B90" s="548" t="s">
        <v>67</v>
      </c>
      <c r="C90" s="101" t="s">
        <v>42</v>
      </c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89">
        <f>SUM(D90:AH90)</f>
        <v>0</v>
      </c>
      <c r="AJ90" s="541" t="e">
        <f>AI93</f>
        <v>#DIV/0!</v>
      </c>
    </row>
    <row r="91" spans="1:36" ht="20.399999999999999">
      <c r="A91" s="529"/>
      <c r="B91" s="546"/>
      <c r="C91" s="91" t="s">
        <v>89</v>
      </c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161">
        <f t="shared" ref="AI91:AI92" si="42">SUM(D91:AH91)</f>
        <v>0</v>
      </c>
      <c r="AJ91" s="541"/>
    </row>
    <row r="92" spans="1:36" ht="20.399999999999999">
      <c r="A92" s="529"/>
      <c r="B92" s="546"/>
      <c r="C92" s="94" t="s">
        <v>90</v>
      </c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87">
        <f t="shared" si="42"/>
        <v>0</v>
      </c>
      <c r="AJ92" s="541"/>
    </row>
    <row r="93" spans="1:36" ht="21" thickBot="1">
      <c r="A93" s="530"/>
      <c r="B93" s="547"/>
      <c r="C93" s="96" t="s">
        <v>91</v>
      </c>
      <c r="D93" s="97" t="e">
        <f>(D91+D92)/D90</f>
        <v>#DIV/0!</v>
      </c>
      <c r="E93" s="97" t="e">
        <f>(E91+E92)/E90</f>
        <v>#DIV/0!</v>
      </c>
      <c r="F93" s="97" t="e">
        <f t="shared" ref="F93:AI93" si="43">(F91+F92)/F90</f>
        <v>#DIV/0!</v>
      </c>
      <c r="G93" s="97" t="e">
        <f t="shared" si="43"/>
        <v>#DIV/0!</v>
      </c>
      <c r="H93" s="97" t="e">
        <f t="shared" si="43"/>
        <v>#DIV/0!</v>
      </c>
      <c r="I93" s="97" t="e">
        <f t="shared" si="43"/>
        <v>#DIV/0!</v>
      </c>
      <c r="J93" s="97" t="e">
        <f t="shared" si="43"/>
        <v>#DIV/0!</v>
      </c>
      <c r="K93" s="97" t="e">
        <f t="shared" si="43"/>
        <v>#DIV/0!</v>
      </c>
      <c r="L93" s="97" t="e">
        <f t="shared" si="43"/>
        <v>#DIV/0!</v>
      </c>
      <c r="M93" s="97" t="e">
        <f t="shared" si="43"/>
        <v>#DIV/0!</v>
      </c>
      <c r="N93" s="97" t="e">
        <f t="shared" si="43"/>
        <v>#DIV/0!</v>
      </c>
      <c r="O93" s="97" t="e">
        <f t="shared" si="43"/>
        <v>#DIV/0!</v>
      </c>
      <c r="P93" s="97" t="e">
        <f t="shared" si="43"/>
        <v>#DIV/0!</v>
      </c>
      <c r="Q93" s="97" t="e">
        <f t="shared" si="43"/>
        <v>#DIV/0!</v>
      </c>
      <c r="R93" s="97" t="e">
        <f t="shared" si="43"/>
        <v>#DIV/0!</v>
      </c>
      <c r="S93" s="97" t="e">
        <f t="shared" si="43"/>
        <v>#DIV/0!</v>
      </c>
      <c r="T93" s="97" t="e">
        <f t="shared" si="43"/>
        <v>#DIV/0!</v>
      </c>
      <c r="U93" s="97" t="e">
        <f t="shared" si="43"/>
        <v>#DIV/0!</v>
      </c>
      <c r="V93" s="97" t="e">
        <f t="shared" si="43"/>
        <v>#DIV/0!</v>
      </c>
      <c r="W93" s="97" t="e">
        <f t="shared" si="43"/>
        <v>#DIV/0!</v>
      </c>
      <c r="X93" s="97" t="e">
        <f t="shared" si="43"/>
        <v>#DIV/0!</v>
      </c>
      <c r="Y93" s="97" t="e">
        <f t="shared" si="43"/>
        <v>#DIV/0!</v>
      </c>
      <c r="Z93" s="97" t="e">
        <f t="shared" si="43"/>
        <v>#DIV/0!</v>
      </c>
      <c r="AA93" s="97" t="e">
        <f t="shared" si="43"/>
        <v>#DIV/0!</v>
      </c>
      <c r="AB93" s="97" t="e">
        <f t="shared" si="43"/>
        <v>#DIV/0!</v>
      </c>
      <c r="AC93" s="97" t="e">
        <f t="shared" si="43"/>
        <v>#DIV/0!</v>
      </c>
      <c r="AD93" s="97" t="e">
        <f t="shared" si="43"/>
        <v>#DIV/0!</v>
      </c>
      <c r="AE93" s="97" t="e">
        <f t="shared" si="43"/>
        <v>#DIV/0!</v>
      </c>
      <c r="AF93" s="97" t="e">
        <f t="shared" si="43"/>
        <v>#DIV/0!</v>
      </c>
      <c r="AG93" s="97" t="e">
        <f t="shared" si="43"/>
        <v>#DIV/0!</v>
      </c>
      <c r="AH93" s="97" t="e">
        <f t="shared" si="43"/>
        <v>#DIV/0!</v>
      </c>
      <c r="AI93" s="97" t="e">
        <f t="shared" si="43"/>
        <v>#DIV/0!</v>
      </c>
      <c r="AJ93" s="542"/>
    </row>
    <row r="94" spans="1:36" ht="20.399999999999999">
      <c r="A94" s="528" t="s">
        <v>22</v>
      </c>
      <c r="B94" s="548" t="s">
        <v>49</v>
      </c>
      <c r="C94" s="101" t="s">
        <v>42</v>
      </c>
      <c r="D94" s="142"/>
      <c r="E94" s="142"/>
      <c r="F94" s="142"/>
      <c r="G94" s="142"/>
      <c r="H94" s="142"/>
      <c r="I94" s="142"/>
      <c r="J94" s="142"/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93">
        <f>SUM(D94:AH94)</f>
        <v>0</v>
      </c>
      <c r="AJ94" s="541" t="e">
        <f>AI97</f>
        <v>#DIV/0!</v>
      </c>
    </row>
    <row r="95" spans="1:36" ht="20.399999999999999">
      <c r="A95" s="529"/>
      <c r="B95" s="546"/>
      <c r="C95" s="91" t="s">
        <v>89</v>
      </c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161">
        <f t="shared" ref="AI95:AI96" si="44">SUM(D95:AH95)</f>
        <v>0</v>
      </c>
      <c r="AJ95" s="541"/>
    </row>
    <row r="96" spans="1:36" ht="20.399999999999999">
      <c r="A96" s="529"/>
      <c r="B96" s="546"/>
      <c r="C96" s="94" t="s">
        <v>90</v>
      </c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87">
        <f t="shared" si="44"/>
        <v>0</v>
      </c>
      <c r="AJ96" s="541"/>
    </row>
    <row r="97" spans="1:36" ht="21" thickBot="1">
      <c r="A97" s="530"/>
      <c r="B97" s="547"/>
      <c r="C97" s="96" t="s">
        <v>91</v>
      </c>
      <c r="D97" s="97" t="e">
        <f>(D95+D96)/D94</f>
        <v>#DIV/0!</v>
      </c>
      <c r="E97" s="97" t="e">
        <f>(E95+E96)/E94</f>
        <v>#DIV/0!</v>
      </c>
      <c r="F97" s="97" t="e">
        <f t="shared" ref="F97:AI97" si="45">(F95+F96)/F94</f>
        <v>#DIV/0!</v>
      </c>
      <c r="G97" s="97" t="e">
        <f t="shared" si="45"/>
        <v>#DIV/0!</v>
      </c>
      <c r="H97" s="97" t="e">
        <f t="shared" si="45"/>
        <v>#DIV/0!</v>
      </c>
      <c r="I97" s="97" t="e">
        <f t="shared" si="45"/>
        <v>#DIV/0!</v>
      </c>
      <c r="J97" s="97" t="e">
        <f t="shared" si="45"/>
        <v>#DIV/0!</v>
      </c>
      <c r="K97" s="97" t="e">
        <f t="shared" si="45"/>
        <v>#DIV/0!</v>
      </c>
      <c r="L97" s="97" t="e">
        <f t="shared" si="45"/>
        <v>#DIV/0!</v>
      </c>
      <c r="M97" s="97" t="e">
        <f t="shared" si="45"/>
        <v>#DIV/0!</v>
      </c>
      <c r="N97" s="97" t="e">
        <f t="shared" si="45"/>
        <v>#DIV/0!</v>
      </c>
      <c r="O97" s="97" t="e">
        <f t="shared" si="45"/>
        <v>#DIV/0!</v>
      </c>
      <c r="P97" s="97" t="e">
        <f t="shared" si="45"/>
        <v>#DIV/0!</v>
      </c>
      <c r="Q97" s="97" t="e">
        <f t="shared" si="45"/>
        <v>#DIV/0!</v>
      </c>
      <c r="R97" s="97" t="e">
        <f t="shared" si="45"/>
        <v>#DIV/0!</v>
      </c>
      <c r="S97" s="97" t="e">
        <f t="shared" si="45"/>
        <v>#DIV/0!</v>
      </c>
      <c r="T97" s="97" t="e">
        <f t="shared" si="45"/>
        <v>#DIV/0!</v>
      </c>
      <c r="U97" s="97" t="e">
        <f t="shared" si="45"/>
        <v>#DIV/0!</v>
      </c>
      <c r="V97" s="97" t="e">
        <f t="shared" si="45"/>
        <v>#DIV/0!</v>
      </c>
      <c r="W97" s="97" t="e">
        <f t="shared" si="45"/>
        <v>#DIV/0!</v>
      </c>
      <c r="X97" s="97" t="e">
        <f t="shared" si="45"/>
        <v>#DIV/0!</v>
      </c>
      <c r="Y97" s="97" t="e">
        <f t="shared" si="45"/>
        <v>#DIV/0!</v>
      </c>
      <c r="Z97" s="97" t="e">
        <f t="shared" si="45"/>
        <v>#DIV/0!</v>
      </c>
      <c r="AA97" s="97" t="e">
        <f t="shared" si="45"/>
        <v>#DIV/0!</v>
      </c>
      <c r="AB97" s="97" t="e">
        <f t="shared" si="45"/>
        <v>#DIV/0!</v>
      </c>
      <c r="AC97" s="97" t="e">
        <f t="shared" si="45"/>
        <v>#DIV/0!</v>
      </c>
      <c r="AD97" s="97" t="e">
        <f t="shared" si="45"/>
        <v>#DIV/0!</v>
      </c>
      <c r="AE97" s="97" t="e">
        <f t="shared" si="45"/>
        <v>#DIV/0!</v>
      </c>
      <c r="AF97" s="97" t="e">
        <f t="shared" si="45"/>
        <v>#DIV/0!</v>
      </c>
      <c r="AG97" s="97" t="e">
        <f t="shared" si="45"/>
        <v>#DIV/0!</v>
      </c>
      <c r="AH97" s="97" t="e">
        <f t="shared" si="45"/>
        <v>#DIV/0!</v>
      </c>
      <c r="AI97" s="97" t="e">
        <f t="shared" si="45"/>
        <v>#DIV/0!</v>
      </c>
      <c r="AJ97" s="542"/>
    </row>
    <row r="98" spans="1:36" ht="20.399999999999999">
      <c r="A98" s="528" t="s">
        <v>23</v>
      </c>
      <c r="B98" s="561" t="s">
        <v>68</v>
      </c>
      <c r="C98" s="101" t="s">
        <v>42</v>
      </c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93">
        <f>SUM(D98:AH98)</f>
        <v>0</v>
      </c>
      <c r="AJ98" s="541" t="e">
        <f>AI101</f>
        <v>#DIV/0!</v>
      </c>
    </row>
    <row r="99" spans="1:36" ht="20.399999999999999">
      <c r="A99" s="529"/>
      <c r="B99" s="562"/>
      <c r="C99" s="91" t="s">
        <v>89</v>
      </c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161">
        <f t="shared" ref="AI99:AI100" si="46">SUM(D99:AH99)</f>
        <v>0</v>
      </c>
      <c r="AJ99" s="541"/>
    </row>
    <row r="100" spans="1:36" ht="20.399999999999999">
      <c r="A100" s="529"/>
      <c r="B100" s="562"/>
      <c r="C100" s="94" t="s">
        <v>90</v>
      </c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87">
        <f t="shared" si="46"/>
        <v>0</v>
      </c>
      <c r="AJ100" s="541"/>
    </row>
    <row r="101" spans="1:36" ht="21" thickBot="1">
      <c r="A101" s="530"/>
      <c r="B101" s="563"/>
      <c r="C101" s="96" t="s">
        <v>91</v>
      </c>
      <c r="D101" s="97" t="e">
        <f>(D99+D100)/D98</f>
        <v>#DIV/0!</v>
      </c>
      <c r="E101" s="97" t="e">
        <f>(E99+E100)/E98</f>
        <v>#DIV/0!</v>
      </c>
      <c r="F101" s="97" t="e">
        <f t="shared" ref="F101:AI101" si="47">(F99+F100)/F98</f>
        <v>#DIV/0!</v>
      </c>
      <c r="G101" s="97" t="e">
        <f t="shared" si="47"/>
        <v>#DIV/0!</v>
      </c>
      <c r="H101" s="97" t="e">
        <f t="shared" si="47"/>
        <v>#DIV/0!</v>
      </c>
      <c r="I101" s="97" t="e">
        <f t="shared" si="47"/>
        <v>#DIV/0!</v>
      </c>
      <c r="J101" s="97" t="e">
        <f t="shared" si="47"/>
        <v>#DIV/0!</v>
      </c>
      <c r="K101" s="97" t="e">
        <f t="shared" si="47"/>
        <v>#DIV/0!</v>
      </c>
      <c r="L101" s="97" t="e">
        <f t="shared" si="47"/>
        <v>#DIV/0!</v>
      </c>
      <c r="M101" s="97" t="e">
        <f t="shared" si="47"/>
        <v>#DIV/0!</v>
      </c>
      <c r="N101" s="97" t="e">
        <f t="shared" si="47"/>
        <v>#DIV/0!</v>
      </c>
      <c r="O101" s="97" t="e">
        <f t="shared" si="47"/>
        <v>#DIV/0!</v>
      </c>
      <c r="P101" s="97" t="e">
        <f t="shared" si="47"/>
        <v>#DIV/0!</v>
      </c>
      <c r="Q101" s="97" t="e">
        <f t="shared" si="47"/>
        <v>#DIV/0!</v>
      </c>
      <c r="R101" s="97" t="e">
        <f t="shared" si="47"/>
        <v>#DIV/0!</v>
      </c>
      <c r="S101" s="97" t="e">
        <f t="shared" si="47"/>
        <v>#DIV/0!</v>
      </c>
      <c r="T101" s="97" t="e">
        <f t="shared" si="47"/>
        <v>#DIV/0!</v>
      </c>
      <c r="U101" s="97" t="e">
        <f t="shared" si="47"/>
        <v>#DIV/0!</v>
      </c>
      <c r="V101" s="97" t="e">
        <f t="shared" si="47"/>
        <v>#DIV/0!</v>
      </c>
      <c r="W101" s="97" t="e">
        <f t="shared" si="47"/>
        <v>#DIV/0!</v>
      </c>
      <c r="X101" s="97" t="e">
        <f t="shared" si="47"/>
        <v>#DIV/0!</v>
      </c>
      <c r="Y101" s="97" t="e">
        <f t="shared" si="47"/>
        <v>#DIV/0!</v>
      </c>
      <c r="Z101" s="97" t="e">
        <f t="shared" si="47"/>
        <v>#DIV/0!</v>
      </c>
      <c r="AA101" s="97" t="e">
        <f t="shared" si="47"/>
        <v>#DIV/0!</v>
      </c>
      <c r="AB101" s="97" t="e">
        <f t="shared" si="47"/>
        <v>#DIV/0!</v>
      </c>
      <c r="AC101" s="97" t="e">
        <f t="shared" si="47"/>
        <v>#DIV/0!</v>
      </c>
      <c r="AD101" s="97" t="e">
        <f t="shared" si="47"/>
        <v>#DIV/0!</v>
      </c>
      <c r="AE101" s="97" t="e">
        <f t="shared" si="47"/>
        <v>#DIV/0!</v>
      </c>
      <c r="AF101" s="97" t="e">
        <f t="shared" si="47"/>
        <v>#DIV/0!</v>
      </c>
      <c r="AG101" s="97" t="e">
        <f t="shared" si="47"/>
        <v>#DIV/0!</v>
      </c>
      <c r="AH101" s="97" t="e">
        <f t="shared" si="47"/>
        <v>#DIV/0!</v>
      </c>
      <c r="AI101" s="97" t="e">
        <f t="shared" si="47"/>
        <v>#DIV/0!</v>
      </c>
      <c r="AJ101" s="542"/>
    </row>
    <row r="102" spans="1:36" ht="20.399999999999999">
      <c r="A102" s="517" t="s">
        <v>24</v>
      </c>
      <c r="B102" s="552" t="s">
        <v>69</v>
      </c>
      <c r="C102" s="143" t="s">
        <v>42</v>
      </c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5">
        <f>SUM(D102:AH102)</f>
        <v>0</v>
      </c>
      <c r="AJ102" s="539" t="e">
        <f>AI105</f>
        <v>#DIV/0!</v>
      </c>
    </row>
    <row r="103" spans="1:36" ht="20.399999999999999">
      <c r="A103" s="518"/>
      <c r="B103" s="553"/>
      <c r="C103" s="146" t="s">
        <v>89</v>
      </c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62">
        <f t="shared" ref="AI103:AI104" si="48">SUM(D103:AH103)</f>
        <v>0</v>
      </c>
      <c r="AJ103" s="539"/>
    </row>
    <row r="104" spans="1:36" ht="20.399999999999999">
      <c r="A104" s="518"/>
      <c r="B104" s="553"/>
      <c r="C104" s="148" t="s">
        <v>90</v>
      </c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4">
        <f t="shared" si="48"/>
        <v>0</v>
      </c>
      <c r="AJ104" s="539"/>
    </row>
    <row r="105" spans="1:36" ht="21" thickBot="1">
      <c r="A105" s="519"/>
      <c r="B105" s="554"/>
      <c r="C105" s="149" t="s">
        <v>91</v>
      </c>
      <c r="D105" s="150" t="e">
        <f>(D103+D104)/D102</f>
        <v>#DIV/0!</v>
      </c>
      <c r="E105" s="150" t="e">
        <f>(E103+E104)/E102</f>
        <v>#DIV/0!</v>
      </c>
      <c r="F105" s="150" t="e">
        <f t="shared" ref="F105:AI105" si="49">(F103+F104)/F102</f>
        <v>#DIV/0!</v>
      </c>
      <c r="G105" s="150" t="e">
        <f t="shared" si="49"/>
        <v>#DIV/0!</v>
      </c>
      <c r="H105" s="150" t="e">
        <f t="shared" si="49"/>
        <v>#DIV/0!</v>
      </c>
      <c r="I105" s="150" t="e">
        <f t="shared" si="49"/>
        <v>#DIV/0!</v>
      </c>
      <c r="J105" s="150" t="e">
        <f t="shared" si="49"/>
        <v>#DIV/0!</v>
      </c>
      <c r="K105" s="150" t="e">
        <f t="shared" si="49"/>
        <v>#DIV/0!</v>
      </c>
      <c r="L105" s="150" t="e">
        <f t="shared" si="49"/>
        <v>#DIV/0!</v>
      </c>
      <c r="M105" s="150" t="e">
        <f t="shared" si="49"/>
        <v>#DIV/0!</v>
      </c>
      <c r="N105" s="150" t="e">
        <f t="shared" si="49"/>
        <v>#DIV/0!</v>
      </c>
      <c r="O105" s="150" t="e">
        <f t="shared" si="49"/>
        <v>#DIV/0!</v>
      </c>
      <c r="P105" s="150" t="e">
        <f t="shared" si="49"/>
        <v>#DIV/0!</v>
      </c>
      <c r="Q105" s="150" t="e">
        <f t="shared" si="49"/>
        <v>#DIV/0!</v>
      </c>
      <c r="R105" s="150" t="e">
        <f t="shared" si="49"/>
        <v>#DIV/0!</v>
      </c>
      <c r="S105" s="150" t="e">
        <f t="shared" si="49"/>
        <v>#DIV/0!</v>
      </c>
      <c r="T105" s="150" t="e">
        <f t="shared" si="49"/>
        <v>#DIV/0!</v>
      </c>
      <c r="U105" s="150" t="e">
        <f t="shared" si="49"/>
        <v>#DIV/0!</v>
      </c>
      <c r="V105" s="150" t="e">
        <f t="shared" si="49"/>
        <v>#DIV/0!</v>
      </c>
      <c r="W105" s="150" t="e">
        <f t="shared" si="49"/>
        <v>#DIV/0!</v>
      </c>
      <c r="X105" s="150" t="e">
        <f t="shared" si="49"/>
        <v>#DIV/0!</v>
      </c>
      <c r="Y105" s="150" t="e">
        <f t="shared" si="49"/>
        <v>#DIV/0!</v>
      </c>
      <c r="Z105" s="150" t="e">
        <f t="shared" si="49"/>
        <v>#DIV/0!</v>
      </c>
      <c r="AA105" s="150" t="e">
        <f t="shared" si="49"/>
        <v>#DIV/0!</v>
      </c>
      <c r="AB105" s="150" t="e">
        <f t="shared" si="49"/>
        <v>#DIV/0!</v>
      </c>
      <c r="AC105" s="150" t="e">
        <f t="shared" si="49"/>
        <v>#DIV/0!</v>
      </c>
      <c r="AD105" s="150" t="e">
        <f t="shared" si="49"/>
        <v>#DIV/0!</v>
      </c>
      <c r="AE105" s="150" t="e">
        <f t="shared" si="49"/>
        <v>#DIV/0!</v>
      </c>
      <c r="AF105" s="150" t="e">
        <f t="shared" si="49"/>
        <v>#DIV/0!</v>
      </c>
      <c r="AG105" s="150" t="e">
        <f t="shared" si="49"/>
        <v>#DIV/0!</v>
      </c>
      <c r="AH105" s="150" t="e">
        <f t="shared" si="49"/>
        <v>#DIV/0!</v>
      </c>
      <c r="AI105" s="150" t="e">
        <f t="shared" si="49"/>
        <v>#DIV/0!</v>
      </c>
      <c r="AJ105" s="540"/>
    </row>
    <row r="106" spans="1:36" ht="20.399999999999999">
      <c r="A106" s="528" t="s">
        <v>25</v>
      </c>
      <c r="B106" s="548" t="s">
        <v>38</v>
      </c>
      <c r="C106" s="101" t="s">
        <v>42</v>
      </c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93">
        <f>SUM(D106:AH106)</f>
        <v>0</v>
      </c>
      <c r="AJ106" s="541" t="e">
        <f>AI109</f>
        <v>#DIV/0!</v>
      </c>
    </row>
    <row r="107" spans="1:36" ht="20.399999999999999">
      <c r="A107" s="529"/>
      <c r="B107" s="546"/>
      <c r="C107" s="91" t="s">
        <v>89</v>
      </c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161">
        <f t="shared" ref="AI107:AI108" si="50">SUM(D107:AH107)</f>
        <v>0</v>
      </c>
      <c r="AJ107" s="541"/>
    </row>
    <row r="108" spans="1:36" ht="20.399999999999999">
      <c r="A108" s="529"/>
      <c r="B108" s="546"/>
      <c r="C108" s="94" t="s">
        <v>90</v>
      </c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87">
        <f t="shared" si="50"/>
        <v>0</v>
      </c>
      <c r="AJ108" s="541"/>
    </row>
    <row r="109" spans="1:36" ht="21" thickBot="1">
      <c r="A109" s="530"/>
      <c r="B109" s="547"/>
      <c r="C109" s="96" t="s">
        <v>91</v>
      </c>
      <c r="D109" s="97" t="e">
        <f>(D107+D108)/D106</f>
        <v>#DIV/0!</v>
      </c>
      <c r="E109" s="97" t="e">
        <f>(E107+E108)/E106</f>
        <v>#DIV/0!</v>
      </c>
      <c r="F109" s="97" t="e">
        <f t="shared" ref="F109:AI109" si="51">(F107+F108)/F106</f>
        <v>#DIV/0!</v>
      </c>
      <c r="G109" s="97" t="e">
        <f t="shared" si="51"/>
        <v>#DIV/0!</v>
      </c>
      <c r="H109" s="97" t="e">
        <f t="shared" si="51"/>
        <v>#DIV/0!</v>
      </c>
      <c r="I109" s="97" t="e">
        <f t="shared" si="51"/>
        <v>#DIV/0!</v>
      </c>
      <c r="J109" s="97" t="e">
        <f t="shared" si="51"/>
        <v>#DIV/0!</v>
      </c>
      <c r="K109" s="97" t="e">
        <f t="shared" si="51"/>
        <v>#DIV/0!</v>
      </c>
      <c r="L109" s="97" t="e">
        <f t="shared" si="51"/>
        <v>#DIV/0!</v>
      </c>
      <c r="M109" s="97" t="e">
        <f t="shared" si="51"/>
        <v>#DIV/0!</v>
      </c>
      <c r="N109" s="97" t="e">
        <f t="shared" si="51"/>
        <v>#DIV/0!</v>
      </c>
      <c r="O109" s="97" t="e">
        <f t="shared" si="51"/>
        <v>#DIV/0!</v>
      </c>
      <c r="P109" s="97" t="e">
        <f t="shared" si="51"/>
        <v>#DIV/0!</v>
      </c>
      <c r="Q109" s="97" t="e">
        <f t="shared" si="51"/>
        <v>#DIV/0!</v>
      </c>
      <c r="R109" s="97" t="e">
        <f t="shared" si="51"/>
        <v>#DIV/0!</v>
      </c>
      <c r="S109" s="97" t="e">
        <f t="shared" si="51"/>
        <v>#DIV/0!</v>
      </c>
      <c r="T109" s="97" t="e">
        <f t="shared" si="51"/>
        <v>#DIV/0!</v>
      </c>
      <c r="U109" s="97" t="e">
        <f t="shared" si="51"/>
        <v>#DIV/0!</v>
      </c>
      <c r="V109" s="97" t="e">
        <f t="shared" si="51"/>
        <v>#DIV/0!</v>
      </c>
      <c r="W109" s="97" t="e">
        <f t="shared" si="51"/>
        <v>#DIV/0!</v>
      </c>
      <c r="X109" s="97" t="e">
        <f t="shared" si="51"/>
        <v>#DIV/0!</v>
      </c>
      <c r="Y109" s="97" t="e">
        <f t="shared" si="51"/>
        <v>#DIV/0!</v>
      </c>
      <c r="Z109" s="97" t="e">
        <f t="shared" si="51"/>
        <v>#DIV/0!</v>
      </c>
      <c r="AA109" s="97" t="e">
        <f t="shared" si="51"/>
        <v>#DIV/0!</v>
      </c>
      <c r="AB109" s="97" t="e">
        <f t="shared" si="51"/>
        <v>#DIV/0!</v>
      </c>
      <c r="AC109" s="97" t="e">
        <f t="shared" si="51"/>
        <v>#DIV/0!</v>
      </c>
      <c r="AD109" s="97" t="e">
        <f t="shared" si="51"/>
        <v>#DIV/0!</v>
      </c>
      <c r="AE109" s="97" t="e">
        <f t="shared" si="51"/>
        <v>#DIV/0!</v>
      </c>
      <c r="AF109" s="97" t="e">
        <f t="shared" si="51"/>
        <v>#DIV/0!</v>
      </c>
      <c r="AG109" s="97" t="e">
        <f t="shared" si="51"/>
        <v>#DIV/0!</v>
      </c>
      <c r="AH109" s="97" t="e">
        <f t="shared" si="51"/>
        <v>#DIV/0!</v>
      </c>
      <c r="AI109" s="97" t="e">
        <f t="shared" si="51"/>
        <v>#DIV/0!</v>
      </c>
      <c r="AJ109" s="542"/>
    </row>
    <row r="110" spans="1:36" ht="20.399999999999999">
      <c r="A110" s="528" t="s">
        <v>26</v>
      </c>
      <c r="B110" s="535" t="s">
        <v>70</v>
      </c>
      <c r="C110" s="157" t="s">
        <v>42</v>
      </c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93">
        <f>SUM(D110:AH110)</f>
        <v>0</v>
      </c>
      <c r="AJ110" s="541" t="e">
        <f>AI113</f>
        <v>#DIV/0!</v>
      </c>
    </row>
    <row r="111" spans="1:36" ht="20.399999999999999">
      <c r="A111" s="529"/>
      <c r="B111" s="536"/>
      <c r="C111" s="159" t="s">
        <v>89</v>
      </c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161">
        <f t="shared" ref="AI111:AI112" si="52">SUM(D111:AH111)</f>
        <v>0</v>
      </c>
      <c r="AJ111" s="541"/>
    </row>
    <row r="112" spans="1:36" ht="20.399999999999999">
      <c r="A112" s="529"/>
      <c r="B112" s="536"/>
      <c r="C112" s="160" t="s">
        <v>90</v>
      </c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87">
        <f t="shared" si="52"/>
        <v>0</v>
      </c>
      <c r="AJ112" s="541"/>
    </row>
    <row r="113" spans="1:36" ht="21" thickBot="1">
      <c r="A113" s="530"/>
      <c r="B113" s="537"/>
      <c r="C113" s="154" t="s">
        <v>91</v>
      </c>
      <c r="D113" s="97" t="e">
        <f>(D111+D112)/D110</f>
        <v>#DIV/0!</v>
      </c>
      <c r="E113" s="97" t="e">
        <f>(E111+E112)/E110</f>
        <v>#DIV/0!</v>
      </c>
      <c r="F113" s="97" t="e">
        <f t="shared" ref="F113:AI113" si="53">(F111+F112)/F110</f>
        <v>#DIV/0!</v>
      </c>
      <c r="G113" s="97" t="e">
        <f t="shared" si="53"/>
        <v>#DIV/0!</v>
      </c>
      <c r="H113" s="97" t="e">
        <f t="shared" si="53"/>
        <v>#DIV/0!</v>
      </c>
      <c r="I113" s="97" t="e">
        <f t="shared" si="53"/>
        <v>#DIV/0!</v>
      </c>
      <c r="J113" s="97" t="e">
        <f t="shared" si="53"/>
        <v>#DIV/0!</v>
      </c>
      <c r="K113" s="97" t="e">
        <f t="shared" si="53"/>
        <v>#DIV/0!</v>
      </c>
      <c r="L113" s="97" t="e">
        <f t="shared" si="53"/>
        <v>#DIV/0!</v>
      </c>
      <c r="M113" s="97" t="e">
        <f t="shared" si="53"/>
        <v>#DIV/0!</v>
      </c>
      <c r="N113" s="97" t="e">
        <f t="shared" si="53"/>
        <v>#DIV/0!</v>
      </c>
      <c r="O113" s="97" t="e">
        <f t="shared" si="53"/>
        <v>#DIV/0!</v>
      </c>
      <c r="P113" s="97" t="e">
        <f t="shared" si="53"/>
        <v>#DIV/0!</v>
      </c>
      <c r="Q113" s="97" t="e">
        <f t="shared" si="53"/>
        <v>#DIV/0!</v>
      </c>
      <c r="R113" s="97" t="e">
        <f t="shared" si="53"/>
        <v>#DIV/0!</v>
      </c>
      <c r="S113" s="97" t="e">
        <f t="shared" si="53"/>
        <v>#DIV/0!</v>
      </c>
      <c r="T113" s="97" t="e">
        <f t="shared" si="53"/>
        <v>#DIV/0!</v>
      </c>
      <c r="U113" s="97" t="e">
        <f t="shared" si="53"/>
        <v>#DIV/0!</v>
      </c>
      <c r="V113" s="97" t="e">
        <f t="shared" si="53"/>
        <v>#DIV/0!</v>
      </c>
      <c r="W113" s="97" t="e">
        <f t="shared" si="53"/>
        <v>#DIV/0!</v>
      </c>
      <c r="X113" s="97" t="e">
        <f t="shared" si="53"/>
        <v>#DIV/0!</v>
      </c>
      <c r="Y113" s="97" t="e">
        <f t="shared" si="53"/>
        <v>#DIV/0!</v>
      </c>
      <c r="Z113" s="97" t="e">
        <f t="shared" si="53"/>
        <v>#DIV/0!</v>
      </c>
      <c r="AA113" s="97" t="e">
        <f t="shared" si="53"/>
        <v>#DIV/0!</v>
      </c>
      <c r="AB113" s="97" t="e">
        <f t="shared" si="53"/>
        <v>#DIV/0!</v>
      </c>
      <c r="AC113" s="97" t="e">
        <f t="shared" si="53"/>
        <v>#DIV/0!</v>
      </c>
      <c r="AD113" s="97" t="e">
        <f t="shared" si="53"/>
        <v>#DIV/0!</v>
      </c>
      <c r="AE113" s="97" t="e">
        <f t="shared" si="53"/>
        <v>#DIV/0!</v>
      </c>
      <c r="AF113" s="97" t="e">
        <f t="shared" si="53"/>
        <v>#DIV/0!</v>
      </c>
      <c r="AG113" s="97" t="e">
        <f t="shared" si="53"/>
        <v>#DIV/0!</v>
      </c>
      <c r="AH113" s="97" t="e">
        <f t="shared" si="53"/>
        <v>#DIV/0!</v>
      </c>
      <c r="AI113" s="97" t="e">
        <f t="shared" si="53"/>
        <v>#DIV/0!</v>
      </c>
      <c r="AJ113" s="542"/>
    </row>
    <row r="114" spans="1:36" ht="20.399999999999999">
      <c r="A114" s="517" t="s">
        <v>27</v>
      </c>
      <c r="B114" s="555" t="s">
        <v>39</v>
      </c>
      <c r="C114" s="143" t="s">
        <v>42</v>
      </c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5">
        <f>SUM(D114:AH114)</f>
        <v>0</v>
      </c>
      <c r="AJ114" s="539" t="e">
        <f>AI117</f>
        <v>#DIV/0!</v>
      </c>
    </row>
    <row r="115" spans="1:36" ht="20.399999999999999">
      <c r="A115" s="518"/>
      <c r="B115" s="556"/>
      <c r="C115" s="146" t="s">
        <v>89</v>
      </c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62">
        <f t="shared" ref="AI115:AI116" si="54">SUM(D115:AH115)</f>
        <v>0</v>
      </c>
      <c r="AJ115" s="539"/>
    </row>
    <row r="116" spans="1:36" ht="20.399999999999999">
      <c r="A116" s="518"/>
      <c r="B116" s="556"/>
      <c r="C116" s="148" t="s">
        <v>90</v>
      </c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4">
        <f t="shared" si="54"/>
        <v>0</v>
      </c>
      <c r="AJ116" s="539"/>
    </row>
    <row r="117" spans="1:36" ht="21" thickBot="1">
      <c r="A117" s="519"/>
      <c r="B117" s="557"/>
      <c r="C117" s="149" t="s">
        <v>91</v>
      </c>
      <c r="D117" s="150" t="e">
        <f>(D115+D116)/D114</f>
        <v>#DIV/0!</v>
      </c>
      <c r="E117" s="150" t="e">
        <f>(E115+E116)/E114</f>
        <v>#DIV/0!</v>
      </c>
      <c r="F117" s="150" t="e">
        <f t="shared" ref="F117:AI117" si="55">(F115+F116)/F114</f>
        <v>#DIV/0!</v>
      </c>
      <c r="G117" s="150" t="e">
        <f t="shared" si="55"/>
        <v>#DIV/0!</v>
      </c>
      <c r="H117" s="150" t="e">
        <f t="shared" si="55"/>
        <v>#DIV/0!</v>
      </c>
      <c r="I117" s="150" t="e">
        <f t="shared" si="55"/>
        <v>#DIV/0!</v>
      </c>
      <c r="J117" s="150" t="e">
        <f t="shared" si="55"/>
        <v>#DIV/0!</v>
      </c>
      <c r="K117" s="150" t="e">
        <f t="shared" si="55"/>
        <v>#DIV/0!</v>
      </c>
      <c r="L117" s="150" t="e">
        <f t="shared" si="55"/>
        <v>#DIV/0!</v>
      </c>
      <c r="M117" s="150" t="e">
        <f t="shared" si="55"/>
        <v>#DIV/0!</v>
      </c>
      <c r="N117" s="150" t="e">
        <f t="shared" si="55"/>
        <v>#DIV/0!</v>
      </c>
      <c r="O117" s="150" t="e">
        <f t="shared" si="55"/>
        <v>#DIV/0!</v>
      </c>
      <c r="P117" s="150" t="e">
        <f t="shared" si="55"/>
        <v>#DIV/0!</v>
      </c>
      <c r="Q117" s="150" t="e">
        <f t="shared" si="55"/>
        <v>#DIV/0!</v>
      </c>
      <c r="R117" s="150" t="e">
        <f t="shared" si="55"/>
        <v>#DIV/0!</v>
      </c>
      <c r="S117" s="150" t="e">
        <f t="shared" si="55"/>
        <v>#DIV/0!</v>
      </c>
      <c r="T117" s="150" t="e">
        <f t="shared" si="55"/>
        <v>#DIV/0!</v>
      </c>
      <c r="U117" s="150" t="e">
        <f t="shared" si="55"/>
        <v>#DIV/0!</v>
      </c>
      <c r="V117" s="150" t="e">
        <f t="shared" si="55"/>
        <v>#DIV/0!</v>
      </c>
      <c r="W117" s="150" t="e">
        <f t="shared" si="55"/>
        <v>#DIV/0!</v>
      </c>
      <c r="X117" s="150" t="e">
        <f t="shared" si="55"/>
        <v>#DIV/0!</v>
      </c>
      <c r="Y117" s="150" t="e">
        <f t="shared" si="55"/>
        <v>#DIV/0!</v>
      </c>
      <c r="Z117" s="150" t="e">
        <f t="shared" si="55"/>
        <v>#DIV/0!</v>
      </c>
      <c r="AA117" s="150" t="e">
        <f t="shared" si="55"/>
        <v>#DIV/0!</v>
      </c>
      <c r="AB117" s="150" t="e">
        <f t="shared" si="55"/>
        <v>#DIV/0!</v>
      </c>
      <c r="AC117" s="150" t="e">
        <f t="shared" si="55"/>
        <v>#DIV/0!</v>
      </c>
      <c r="AD117" s="150" t="e">
        <f t="shared" si="55"/>
        <v>#DIV/0!</v>
      </c>
      <c r="AE117" s="150" t="e">
        <f t="shared" si="55"/>
        <v>#DIV/0!</v>
      </c>
      <c r="AF117" s="150" t="e">
        <f t="shared" si="55"/>
        <v>#DIV/0!</v>
      </c>
      <c r="AG117" s="150" t="e">
        <f t="shared" si="55"/>
        <v>#DIV/0!</v>
      </c>
      <c r="AH117" s="150" t="e">
        <f t="shared" si="55"/>
        <v>#DIV/0!</v>
      </c>
      <c r="AI117" s="150" t="e">
        <f t="shared" si="55"/>
        <v>#DIV/0!</v>
      </c>
      <c r="AJ117" s="540"/>
    </row>
    <row r="118" spans="1:36" ht="20.399999999999999">
      <c r="A118" s="517" t="s">
        <v>28</v>
      </c>
      <c r="B118" s="555" t="s">
        <v>40</v>
      </c>
      <c r="C118" s="143" t="s">
        <v>42</v>
      </c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5">
        <f>SUM(D118:AH118)</f>
        <v>0</v>
      </c>
      <c r="AJ118" s="539" t="e">
        <f>AI121</f>
        <v>#DIV/0!</v>
      </c>
    </row>
    <row r="119" spans="1:36" ht="20.399999999999999">
      <c r="A119" s="518"/>
      <c r="B119" s="556"/>
      <c r="C119" s="146" t="s">
        <v>89</v>
      </c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62">
        <f t="shared" ref="AI119:AI120" si="56">SUM(D119:AH119)</f>
        <v>0</v>
      </c>
      <c r="AJ119" s="539"/>
    </row>
    <row r="120" spans="1:36" ht="20.399999999999999">
      <c r="A120" s="518"/>
      <c r="B120" s="556"/>
      <c r="C120" s="148" t="s">
        <v>90</v>
      </c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4">
        <f t="shared" si="56"/>
        <v>0</v>
      </c>
      <c r="AJ120" s="539"/>
    </row>
    <row r="121" spans="1:36" ht="21" thickBot="1">
      <c r="A121" s="519"/>
      <c r="B121" s="557"/>
      <c r="C121" s="149" t="s">
        <v>91</v>
      </c>
      <c r="D121" s="150" t="e">
        <f>(D119+D120)/D118</f>
        <v>#DIV/0!</v>
      </c>
      <c r="E121" s="150" t="e">
        <f>(E119+E120)/E118</f>
        <v>#DIV/0!</v>
      </c>
      <c r="F121" s="150" t="e">
        <f t="shared" ref="F121:AI121" si="57">(F119+F120)/F118</f>
        <v>#DIV/0!</v>
      </c>
      <c r="G121" s="150" t="e">
        <f t="shared" si="57"/>
        <v>#DIV/0!</v>
      </c>
      <c r="H121" s="150" t="e">
        <f t="shared" si="57"/>
        <v>#DIV/0!</v>
      </c>
      <c r="I121" s="150" t="e">
        <f t="shared" si="57"/>
        <v>#DIV/0!</v>
      </c>
      <c r="J121" s="150" t="e">
        <f t="shared" si="57"/>
        <v>#DIV/0!</v>
      </c>
      <c r="K121" s="150" t="e">
        <f t="shared" si="57"/>
        <v>#DIV/0!</v>
      </c>
      <c r="L121" s="150" t="e">
        <f t="shared" si="57"/>
        <v>#DIV/0!</v>
      </c>
      <c r="M121" s="150" t="e">
        <f t="shared" si="57"/>
        <v>#DIV/0!</v>
      </c>
      <c r="N121" s="150" t="e">
        <f t="shared" si="57"/>
        <v>#DIV/0!</v>
      </c>
      <c r="O121" s="150" t="e">
        <f t="shared" si="57"/>
        <v>#DIV/0!</v>
      </c>
      <c r="P121" s="150" t="e">
        <f t="shared" si="57"/>
        <v>#DIV/0!</v>
      </c>
      <c r="Q121" s="150" t="e">
        <f t="shared" si="57"/>
        <v>#DIV/0!</v>
      </c>
      <c r="R121" s="150" t="e">
        <f t="shared" si="57"/>
        <v>#DIV/0!</v>
      </c>
      <c r="S121" s="150" t="e">
        <f t="shared" si="57"/>
        <v>#DIV/0!</v>
      </c>
      <c r="T121" s="150" t="e">
        <f t="shared" si="57"/>
        <v>#DIV/0!</v>
      </c>
      <c r="U121" s="150" t="e">
        <f t="shared" si="57"/>
        <v>#DIV/0!</v>
      </c>
      <c r="V121" s="150" t="e">
        <f t="shared" si="57"/>
        <v>#DIV/0!</v>
      </c>
      <c r="W121" s="150" t="e">
        <f t="shared" si="57"/>
        <v>#DIV/0!</v>
      </c>
      <c r="X121" s="150" t="e">
        <f t="shared" si="57"/>
        <v>#DIV/0!</v>
      </c>
      <c r="Y121" s="150" t="e">
        <f t="shared" si="57"/>
        <v>#DIV/0!</v>
      </c>
      <c r="Z121" s="150" t="e">
        <f t="shared" si="57"/>
        <v>#DIV/0!</v>
      </c>
      <c r="AA121" s="150" t="e">
        <f t="shared" si="57"/>
        <v>#DIV/0!</v>
      </c>
      <c r="AB121" s="150" t="e">
        <f t="shared" si="57"/>
        <v>#DIV/0!</v>
      </c>
      <c r="AC121" s="150" t="e">
        <f t="shared" si="57"/>
        <v>#DIV/0!</v>
      </c>
      <c r="AD121" s="150" t="e">
        <f t="shared" si="57"/>
        <v>#DIV/0!</v>
      </c>
      <c r="AE121" s="150" t="e">
        <f t="shared" si="57"/>
        <v>#DIV/0!</v>
      </c>
      <c r="AF121" s="150" t="e">
        <f t="shared" si="57"/>
        <v>#DIV/0!</v>
      </c>
      <c r="AG121" s="150" t="e">
        <f t="shared" si="57"/>
        <v>#DIV/0!</v>
      </c>
      <c r="AH121" s="150" t="e">
        <f t="shared" si="57"/>
        <v>#DIV/0!</v>
      </c>
      <c r="AI121" s="150" t="e">
        <f t="shared" si="57"/>
        <v>#DIV/0!</v>
      </c>
      <c r="AJ121" s="540"/>
    </row>
    <row r="122" spans="1:36" ht="20.399999999999999">
      <c r="A122" s="517" t="s">
        <v>29</v>
      </c>
      <c r="B122" s="558" t="s">
        <v>50</v>
      </c>
      <c r="C122" s="143" t="s">
        <v>42</v>
      </c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5">
        <f>SUM(D122:AH122)</f>
        <v>0</v>
      </c>
      <c r="AJ122" s="539" t="e">
        <f>AI125</f>
        <v>#DIV/0!</v>
      </c>
    </row>
    <row r="123" spans="1:36" ht="20.399999999999999">
      <c r="A123" s="518"/>
      <c r="B123" s="559"/>
      <c r="C123" s="146" t="s">
        <v>89</v>
      </c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62">
        <f t="shared" ref="AI123:AI124" si="58">SUM(D123:AH123)</f>
        <v>0</v>
      </c>
      <c r="AJ123" s="539"/>
    </row>
    <row r="124" spans="1:36" ht="20.399999999999999">
      <c r="A124" s="518"/>
      <c r="B124" s="559"/>
      <c r="C124" s="148" t="s">
        <v>90</v>
      </c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4">
        <f t="shared" si="58"/>
        <v>0</v>
      </c>
      <c r="AJ124" s="539"/>
    </row>
    <row r="125" spans="1:36" ht="21" thickBot="1">
      <c r="A125" s="519"/>
      <c r="B125" s="560"/>
      <c r="C125" s="149" t="s">
        <v>91</v>
      </c>
      <c r="D125" s="150" t="e">
        <f>(D123+D124)/D122</f>
        <v>#DIV/0!</v>
      </c>
      <c r="E125" s="150" t="e">
        <f>(E123+E124)/E122</f>
        <v>#DIV/0!</v>
      </c>
      <c r="F125" s="150" t="e">
        <f t="shared" ref="F125:AI125" si="59">(F123+F124)/F122</f>
        <v>#DIV/0!</v>
      </c>
      <c r="G125" s="150" t="e">
        <f t="shared" si="59"/>
        <v>#DIV/0!</v>
      </c>
      <c r="H125" s="150" t="e">
        <f t="shared" si="59"/>
        <v>#DIV/0!</v>
      </c>
      <c r="I125" s="150" t="e">
        <f t="shared" si="59"/>
        <v>#DIV/0!</v>
      </c>
      <c r="J125" s="150" t="e">
        <f t="shared" si="59"/>
        <v>#DIV/0!</v>
      </c>
      <c r="K125" s="150" t="e">
        <f t="shared" si="59"/>
        <v>#DIV/0!</v>
      </c>
      <c r="L125" s="150" t="e">
        <f t="shared" si="59"/>
        <v>#DIV/0!</v>
      </c>
      <c r="M125" s="150" t="e">
        <f t="shared" si="59"/>
        <v>#DIV/0!</v>
      </c>
      <c r="N125" s="150" t="e">
        <f t="shared" si="59"/>
        <v>#DIV/0!</v>
      </c>
      <c r="O125" s="150" t="e">
        <f t="shared" si="59"/>
        <v>#DIV/0!</v>
      </c>
      <c r="P125" s="150" t="e">
        <f t="shared" si="59"/>
        <v>#DIV/0!</v>
      </c>
      <c r="Q125" s="150" t="e">
        <f t="shared" si="59"/>
        <v>#DIV/0!</v>
      </c>
      <c r="R125" s="150" t="e">
        <f t="shared" si="59"/>
        <v>#DIV/0!</v>
      </c>
      <c r="S125" s="150" t="e">
        <f t="shared" si="59"/>
        <v>#DIV/0!</v>
      </c>
      <c r="T125" s="150" t="e">
        <f t="shared" si="59"/>
        <v>#DIV/0!</v>
      </c>
      <c r="U125" s="150" t="e">
        <f t="shared" si="59"/>
        <v>#DIV/0!</v>
      </c>
      <c r="V125" s="150" t="e">
        <f t="shared" si="59"/>
        <v>#DIV/0!</v>
      </c>
      <c r="W125" s="150" t="e">
        <f t="shared" si="59"/>
        <v>#DIV/0!</v>
      </c>
      <c r="X125" s="150" t="e">
        <f t="shared" si="59"/>
        <v>#DIV/0!</v>
      </c>
      <c r="Y125" s="150" t="e">
        <f t="shared" si="59"/>
        <v>#DIV/0!</v>
      </c>
      <c r="Z125" s="150" t="e">
        <f t="shared" si="59"/>
        <v>#DIV/0!</v>
      </c>
      <c r="AA125" s="150" t="e">
        <f t="shared" si="59"/>
        <v>#DIV/0!</v>
      </c>
      <c r="AB125" s="150" t="e">
        <f t="shared" si="59"/>
        <v>#DIV/0!</v>
      </c>
      <c r="AC125" s="150" t="e">
        <f t="shared" si="59"/>
        <v>#DIV/0!</v>
      </c>
      <c r="AD125" s="150" t="e">
        <f t="shared" si="59"/>
        <v>#DIV/0!</v>
      </c>
      <c r="AE125" s="150" t="e">
        <f t="shared" si="59"/>
        <v>#DIV/0!</v>
      </c>
      <c r="AF125" s="150" t="e">
        <f t="shared" si="59"/>
        <v>#DIV/0!</v>
      </c>
      <c r="AG125" s="150" t="e">
        <f t="shared" si="59"/>
        <v>#DIV/0!</v>
      </c>
      <c r="AH125" s="150" t="e">
        <f t="shared" si="59"/>
        <v>#DIV/0!</v>
      </c>
      <c r="AI125" s="150" t="e">
        <f t="shared" si="59"/>
        <v>#DIV/0!</v>
      </c>
      <c r="AJ125" s="540"/>
    </row>
    <row r="126" spans="1:36" ht="20.399999999999999">
      <c r="A126" s="517" t="s">
        <v>30</v>
      </c>
      <c r="B126" s="558" t="s">
        <v>51</v>
      </c>
      <c r="C126" s="143" t="s">
        <v>42</v>
      </c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5">
        <f>SUM(D126:AH126)</f>
        <v>0</v>
      </c>
      <c r="AJ126" s="539" t="e">
        <f>AI129</f>
        <v>#DIV/0!</v>
      </c>
    </row>
    <row r="127" spans="1:36" ht="20.399999999999999">
      <c r="A127" s="518"/>
      <c r="B127" s="559"/>
      <c r="C127" s="146" t="s">
        <v>89</v>
      </c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62">
        <f t="shared" ref="AI127:AI128" si="60">SUM(D127:AH127)</f>
        <v>0</v>
      </c>
      <c r="AJ127" s="539"/>
    </row>
    <row r="128" spans="1:36" ht="20.399999999999999">
      <c r="A128" s="518"/>
      <c r="B128" s="559"/>
      <c r="C128" s="148" t="s">
        <v>90</v>
      </c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4">
        <f t="shared" si="60"/>
        <v>0</v>
      </c>
      <c r="AJ128" s="539"/>
    </row>
    <row r="129" spans="1:36" ht="21" thickBot="1">
      <c r="A129" s="519"/>
      <c r="B129" s="560"/>
      <c r="C129" s="149" t="s">
        <v>91</v>
      </c>
      <c r="D129" s="150" t="e">
        <f>(D127+D128)/D126</f>
        <v>#DIV/0!</v>
      </c>
      <c r="E129" s="150" t="e">
        <f>(E127+E128)/E126</f>
        <v>#DIV/0!</v>
      </c>
      <c r="F129" s="150" t="e">
        <f t="shared" ref="F129:AI129" si="61">(F127+F128)/F126</f>
        <v>#DIV/0!</v>
      </c>
      <c r="G129" s="150" t="e">
        <f t="shared" si="61"/>
        <v>#DIV/0!</v>
      </c>
      <c r="H129" s="150" t="e">
        <f t="shared" si="61"/>
        <v>#DIV/0!</v>
      </c>
      <c r="I129" s="150" t="e">
        <f t="shared" si="61"/>
        <v>#DIV/0!</v>
      </c>
      <c r="J129" s="150" t="e">
        <f t="shared" si="61"/>
        <v>#DIV/0!</v>
      </c>
      <c r="K129" s="150" t="e">
        <f t="shared" si="61"/>
        <v>#DIV/0!</v>
      </c>
      <c r="L129" s="150" t="e">
        <f t="shared" si="61"/>
        <v>#DIV/0!</v>
      </c>
      <c r="M129" s="150" t="e">
        <f t="shared" si="61"/>
        <v>#DIV/0!</v>
      </c>
      <c r="N129" s="150" t="e">
        <f t="shared" si="61"/>
        <v>#DIV/0!</v>
      </c>
      <c r="O129" s="150" t="e">
        <f t="shared" si="61"/>
        <v>#DIV/0!</v>
      </c>
      <c r="P129" s="150" t="e">
        <f t="shared" si="61"/>
        <v>#DIV/0!</v>
      </c>
      <c r="Q129" s="150" t="e">
        <f t="shared" si="61"/>
        <v>#DIV/0!</v>
      </c>
      <c r="R129" s="150" t="e">
        <f t="shared" si="61"/>
        <v>#DIV/0!</v>
      </c>
      <c r="S129" s="150" t="e">
        <f t="shared" si="61"/>
        <v>#DIV/0!</v>
      </c>
      <c r="T129" s="150" t="e">
        <f t="shared" si="61"/>
        <v>#DIV/0!</v>
      </c>
      <c r="U129" s="150" t="e">
        <f t="shared" si="61"/>
        <v>#DIV/0!</v>
      </c>
      <c r="V129" s="150" t="e">
        <f t="shared" si="61"/>
        <v>#DIV/0!</v>
      </c>
      <c r="W129" s="150" t="e">
        <f t="shared" si="61"/>
        <v>#DIV/0!</v>
      </c>
      <c r="X129" s="150" t="e">
        <f t="shared" si="61"/>
        <v>#DIV/0!</v>
      </c>
      <c r="Y129" s="150" t="e">
        <f t="shared" si="61"/>
        <v>#DIV/0!</v>
      </c>
      <c r="Z129" s="150" t="e">
        <f t="shared" si="61"/>
        <v>#DIV/0!</v>
      </c>
      <c r="AA129" s="150" t="e">
        <f t="shared" si="61"/>
        <v>#DIV/0!</v>
      </c>
      <c r="AB129" s="150" t="e">
        <f t="shared" si="61"/>
        <v>#DIV/0!</v>
      </c>
      <c r="AC129" s="150" t="e">
        <f t="shared" si="61"/>
        <v>#DIV/0!</v>
      </c>
      <c r="AD129" s="150" t="e">
        <f t="shared" si="61"/>
        <v>#DIV/0!</v>
      </c>
      <c r="AE129" s="150" t="e">
        <f t="shared" si="61"/>
        <v>#DIV/0!</v>
      </c>
      <c r="AF129" s="150" t="e">
        <f t="shared" si="61"/>
        <v>#DIV/0!</v>
      </c>
      <c r="AG129" s="150" t="e">
        <f t="shared" si="61"/>
        <v>#DIV/0!</v>
      </c>
      <c r="AH129" s="150" t="e">
        <f t="shared" si="61"/>
        <v>#DIV/0!</v>
      </c>
      <c r="AI129" s="150" t="e">
        <f t="shared" si="61"/>
        <v>#DIV/0!</v>
      </c>
      <c r="AJ129" s="540"/>
    </row>
    <row r="130" spans="1:36" ht="20.399999999999999">
      <c r="A130" s="517" t="s">
        <v>102</v>
      </c>
      <c r="B130" s="555" t="s">
        <v>52</v>
      </c>
      <c r="C130" s="143" t="s">
        <v>42</v>
      </c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5">
        <f>SUM(D130:AH130)</f>
        <v>0</v>
      </c>
      <c r="AJ130" s="538" t="e">
        <f>AI133</f>
        <v>#DIV/0!</v>
      </c>
    </row>
    <row r="131" spans="1:36" ht="20.399999999999999">
      <c r="A131" s="518"/>
      <c r="B131" s="556"/>
      <c r="C131" s="146" t="s">
        <v>89</v>
      </c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62">
        <f t="shared" ref="AI131:AI132" si="62">SUM(D131:AH131)</f>
        <v>0</v>
      </c>
      <c r="AJ131" s="539"/>
    </row>
    <row r="132" spans="1:36" ht="20.399999999999999">
      <c r="A132" s="518"/>
      <c r="B132" s="556"/>
      <c r="C132" s="148" t="s">
        <v>90</v>
      </c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4">
        <f t="shared" si="62"/>
        <v>0</v>
      </c>
      <c r="AJ132" s="539"/>
    </row>
    <row r="133" spans="1:36" ht="21" thickBot="1">
      <c r="A133" s="519"/>
      <c r="B133" s="557"/>
      <c r="C133" s="149" t="s">
        <v>91</v>
      </c>
      <c r="D133" s="150" t="e">
        <f>(D131+D132)/D130</f>
        <v>#DIV/0!</v>
      </c>
      <c r="E133" s="150" t="e">
        <f>(E131+E132)/E130</f>
        <v>#DIV/0!</v>
      </c>
      <c r="F133" s="150" t="e">
        <f t="shared" ref="F133:AI133" si="63">(F131+F132)/F130</f>
        <v>#DIV/0!</v>
      </c>
      <c r="G133" s="150" t="e">
        <f t="shared" si="63"/>
        <v>#DIV/0!</v>
      </c>
      <c r="H133" s="150" t="e">
        <f t="shared" si="63"/>
        <v>#DIV/0!</v>
      </c>
      <c r="I133" s="150" t="e">
        <f t="shared" si="63"/>
        <v>#DIV/0!</v>
      </c>
      <c r="J133" s="150" t="e">
        <f t="shared" si="63"/>
        <v>#DIV/0!</v>
      </c>
      <c r="K133" s="150" t="e">
        <f t="shared" si="63"/>
        <v>#DIV/0!</v>
      </c>
      <c r="L133" s="150" t="e">
        <f t="shared" si="63"/>
        <v>#DIV/0!</v>
      </c>
      <c r="M133" s="150" t="e">
        <f t="shared" si="63"/>
        <v>#DIV/0!</v>
      </c>
      <c r="N133" s="150" t="e">
        <f t="shared" si="63"/>
        <v>#DIV/0!</v>
      </c>
      <c r="O133" s="150" t="e">
        <f t="shared" si="63"/>
        <v>#DIV/0!</v>
      </c>
      <c r="P133" s="150" t="e">
        <f t="shared" si="63"/>
        <v>#DIV/0!</v>
      </c>
      <c r="Q133" s="150" t="e">
        <f t="shared" si="63"/>
        <v>#DIV/0!</v>
      </c>
      <c r="R133" s="150" t="e">
        <f t="shared" si="63"/>
        <v>#DIV/0!</v>
      </c>
      <c r="S133" s="150" t="e">
        <f t="shared" si="63"/>
        <v>#DIV/0!</v>
      </c>
      <c r="T133" s="150" t="e">
        <f t="shared" si="63"/>
        <v>#DIV/0!</v>
      </c>
      <c r="U133" s="150" t="e">
        <f t="shared" si="63"/>
        <v>#DIV/0!</v>
      </c>
      <c r="V133" s="150" t="e">
        <f t="shared" si="63"/>
        <v>#DIV/0!</v>
      </c>
      <c r="W133" s="150" t="e">
        <f t="shared" si="63"/>
        <v>#DIV/0!</v>
      </c>
      <c r="X133" s="150" t="e">
        <f t="shared" si="63"/>
        <v>#DIV/0!</v>
      </c>
      <c r="Y133" s="150" t="e">
        <f t="shared" si="63"/>
        <v>#DIV/0!</v>
      </c>
      <c r="Z133" s="150" t="e">
        <f t="shared" si="63"/>
        <v>#DIV/0!</v>
      </c>
      <c r="AA133" s="150" t="e">
        <f t="shared" si="63"/>
        <v>#DIV/0!</v>
      </c>
      <c r="AB133" s="150" t="e">
        <f t="shared" si="63"/>
        <v>#DIV/0!</v>
      </c>
      <c r="AC133" s="150" t="e">
        <f t="shared" si="63"/>
        <v>#DIV/0!</v>
      </c>
      <c r="AD133" s="150" t="e">
        <f t="shared" si="63"/>
        <v>#DIV/0!</v>
      </c>
      <c r="AE133" s="150" t="e">
        <f t="shared" si="63"/>
        <v>#DIV/0!</v>
      </c>
      <c r="AF133" s="150" t="e">
        <f t="shared" si="63"/>
        <v>#DIV/0!</v>
      </c>
      <c r="AG133" s="150" t="e">
        <f t="shared" si="63"/>
        <v>#DIV/0!</v>
      </c>
      <c r="AH133" s="150" t="e">
        <f t="shared" si="63"/>
        <v>#DIV/0!</v>
      </c>
      <c r="AI133" s="150" t="e">
        <f t="shared" si="63"/>
        <v>#DIV/0!</v>
      </c>
      <c r="AJ133" s="540"/>
    </row>
    <row r="134" spans="1:36" ht="20.399999999999999" hidden="1">
      <c r="A134" s="543" t="s">
        <v>182</v>
      </c>
      <c r="B134" s="536"/>
      <c r="C134" s="339" t="s">
        <v>42</v>
      </c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93">
        <f>SUM(D134:AH134)</f>
        <v>0</v>
      </c>
      <c r="AJ134" s="541" t="e">
        <f>AI137</f>
        <v>#DIV/0!</v>
      </c>
    </row>
    <row r="135" spans="1:36" ht="20.399999999999999" hidden="1">
      <c r="A135" s="529"/>
      <c r="B135" s="536"/>
      <c r="C135" s="159" t="s">
        <v>89</v>
      </c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161">
        <f t="shared" ref="AI135:AI136" si="64">SUM(D135:AH135)</f>
        <v>0</v>
      </c>
      <c r="AJ135" s="541"/>
    </row>
    <row r="136" spans="1:36" ht="20.399999999999999" hidden="1">
      <c r="A136" s="529"/>
      <c r="B136" s="536"/>
      <c r="C136" s="160" t="s">
        <v>90</v>
      </c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87">
        <f t="shared" si="64"/>
        <v>0</v>
      </c>
      <c r="AJ136" s="541"/>
    </row>
    <row r="137" spans="1:36" ht="21" hidden="1" thickBot="1">
      <c r="A137" s="530"/>
      <c r="B137" s="537"/>
      <c r="C137" s="154" t="s">
        <v>91</v>
      </c>
      <c r="D137" s="97" t="e">
        <f>(D135+D136)/D134</f>
        <v>#DIV/0!</v>
      </c>
      <c r="E137" s="97" t="e">
        <f>(E135+E136)/E134</f>
        <v>#DIV/0!</v>
      </c>
      <c r="F137" s="97" t="e">
        <f t="shared" ref="F137:AI137" si="65">(F135+F136)/F134</f>
        <v>#DIV/0!</v>
      </c>
      <c r="G137" s="97" t="e">
        <f t="shared" si="65"/>
        <v>#DIV/0!</v>
      </c>
      <c r="H137" s="97" t="e">
        <f t="shared" si="65"/>
        <v>#DIV/0!</v>
      </c>
      <c r="I137" s="97" t="e">
        <f t="shared" si="65"/>
        <v>#DIV/0!</v>
      </c>
      <c r="J137" s="97" t="e">
        <f t="shared" si="65"/>
        <v>#DIV/0!</v>
      </c>
      <c r="K137" s="97" t="e">
        <f t="shared" si="65"/>
        <v>#DIV/0!</v>
      </c>
      <c r="L137" s="97" t="e">
        <f t="shared" si="65"/>
        <v>#DIV/0!</v>
      </c>
      <c r="M137" s="97" t="e">
        <f t="shared" si="65"/>
        <v>#DIV/0!</v>
      </c>
      <c r="N137" s="97" t="e">
        <f t="shared" si="65"/>
        <v>#DIV/0!</v>
      </c>
      <c r="O137" s="97" t="e">
        <f t="shared" si="65"/>
        <v>#DIV/0!</v>
      </c>
      <c r="P137" s="97" t="e">
        <f t="shared" si="65"/>
        <v>#DIV/0!</v>
      </c>
      <c r="Q137" s="97" t="e">
        <f t="shared" si="65"/>
        <v>#DIV/0!</v>
      </c>
      <c r="R137" s="97" t="e">
        <f t="shared" si="65"/>
        <v>#DIV/0!</v>
      </c>
      <c r="S137" s="97" t="e">
        <f t="shared" si="65"/>
        <v>#DIV/0!</v>
      </c>
      <c r="T137" s="97" t="e">
        <f t="shared" si="65"/>
        <v>#DIV/0!</v>
      </c>
      <c r="U137" s="97" t="e">
        <f t="shared" si="65"/>
        <v>#DIV/0!</v>
      </c>
      <c r="V137" s="97" t="e">
        <f t="shared" si="65"/>
        <v>#DIV/0!</v>
      </c>
      <c r="W137" s="97" t="e">
        <f t="shared" si="65"/>
        <v>#DIV/0!</v>
      </c>
      <c r="X137" s="97" t="e">
        <f t="shared" si="65"/>
        <v>#DIV/0!</v>
      </c>
      <c r="Y137" s="97" t="e">
        <f t="shared" si="65"/>
        <v>#DIV/0!</v>
      </c>
      <c r="Z137" s="97" t="e">
        <f t="shared" si="65"/>
        <v>#DIV/0!</v>
      </c>
      <c r="AA137" s="97" t="e">
        <f t="shared" si="65"/>
        <v>#DIV/0!</v>
      </c>
      <c r="AB137" s="97" t="e">
        <f t="shared" si="65"/>
        <v>#DIV/0!</v>
      </c>
      <c r="AC137" s="97" t="e">
        <f t="shared" si="65"/>
        <v>#DIV/0!</v>
      </c>
      <c r="AD137" s="97" t="e">
        <f t="shared" si="65"/>
        <v>#DIV/0!</v>
      </c>
      <c r="AE137" s="97" t="e">
        <f t="shared" si="65"/>
        <v>#DIV/0!</v>
      </c>
      <c r="AF137" s="97" t="e">
        <f t="shared" si="65"/>
        <v>#DIV/0!</v>
      </c>
      <c r="AG137" s="97" t="e">
        <f t="shared" si="65"/>
        <v>#DIV/0!</v>
      </c>
      <c r="AH137" s="97" t="e">
        <f t="shared" si="65"/>
        <v>#DIV/0!</v>
      </c>
      <c r="AI137" s="97" t="e">
        <f t="shared" si="65"/>
        <v>#DIV/0!</v>
      </c>
      <c r="AJ137" s="542"/>
    </row>
    <row r="138" spans="1:36" ht="20.399999999999999" hidden="1">
      <c r="A138" s="528" t="s">
        <v>183</v>
      </c>
      <c r="B138" s="535"/>
      <c r="C138" s="157" t="s">
        <v>42</v>
      </c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93">
        <f>SUM(D138:AH138)</f>
        <v>0</v>
      </c>
      <c r="AJ138" s="541" t="e">
        <f>AI141</f>
        <v>#DIV/0!</v>
      </c>
    </row>
    <row r="139" spans="1:36" ht="20.399999999999999" hidden="1">
      <c r="A139" s="529"/>
      <c r="B139" s="536"/>
      <c r="C139" s="159" t="s">
        <v>89</v>
      </c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161">
        <f t="shared" ref="AI139:AI140" si="66">SUM(D139:AH139)</f>
        <v>0</v>
      </c>
      <c r="AJ139" s="541"/>
    </row>
    <row r="140" spans="1:36" ht="20.399999999999999" hidden="1">
      <c r="A140" s="529"/>
      <c r="B140" s="536"/>
      <c r="C140" s="160" t="s">
        <v>90</v>
      </c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87">
        <f t="shared" si="66"/>
        <v>0</v>
      </c>
      <c r="AJ140" s="541"/>
    </row>
    <row r="141" spans="1:36" ht="21" hidden="1" thickBot="1">
      <c r="A141" s="530"/>
      <c r="B141" s="537"/>
      <c r="C141" s="154" t="s">
        <v>91</v>
      </c>
      <c r="D141" s="97" t="e">
        <f>(D139+D140)/D138</f>
        <v>#DIV/0!</v>
      </c>
      <c r="E141" s="97" t="e">
        <f>(E139+E140)/E138</f>
        <v>#DIV/0!</v>
      </c>
      <c r="F141" s="97" t="e">
        <f t="shared" ref="F141:AI141" si="67">(F139+F140)/F138</f>
        <v>#DIV/0!</v>
      </c>
      <c r="G141" s="97" t="e">
        <f t="shared" si="67"/>
        <v>#DIV/0!</v>
      </c>
      <c r="H141" s="97" t="e">
        <f t="shared" si="67"/>
        <v>#DIV/0!</v>
      </c>
      <c r="I141" s="97" t="e">
        <f t="shared" si="67"/>
        <v>#DIV/0!</v>
      </c>
      <c r="J141" s="97" t="e">
        <f t="shared" si="67"/>
        <v>#DIV/0!</v>
      </c>
      <c r="K141" s="97" t="e">
        <f t="shared" si="67"/>
        <v>#DIV/0!</v>
      </c>
      <c r="L141" s="97" t="e">
        <f t="shared" si="67"/>
        <v>#DIV/0!</v>
      </c>
      <c r="M141" s="97" t="e">
        <f t="shared" si="67"/>
        <v>#DIV/0!</v>
      </c>
      <c r="N141" s="97" t="e">
        <f t="shared" si="67"/>
        <v>#DIV/0!</v>
      </c>
      <c r="O141" s="97" t="e">
        <f t="shared" si="67"/>
        <v>#DIV/0!</v>
      </c>
      <c r="P141" s="97" t="e">
        <f t="shared" si="67"/>
        <v>#DIV/0!</v>
      </c>
      <c r="Q141" s="97" t="e">
        <f t="shared" si="67"/>
        <v>#DIV/0!</v>
      </c>
      <c r="R141" s="97" t="e">
        <f t="shared" si="67"/>
        <v>#DIV/0!</v>
      </c>
      <c r="S141" s="97" t="e">
        <f t="shared" si="67"/>
        <v>#DIV/0!</v>
      </c>
      <c r="T141" s="97" t="e">
        <f t="shared" si="67"/>
        <v>#DIV/0!</v>
      </c>
      <c r="U141" s="97" t="e">
        <f t="shared" si="67"/>
        <v>#DIV/0!</v>
      </c>
      <c r="V141" s="97" t="e">
        <f t="shared" si="67"/>
        <v>#DIV/0!</v>
      </c>
      <c r="W141" s="97" t="e">
        <f t="shared" si="67"/>
        <v>#DIV/0!</v>
      </c>
      <c r="X141" s="97" t="e">
        <f t="shared" si="67"/>
        <v>#DIV/0!</v>
      </c>
      <c r="Y141" s="97" t="e">
        <f t="shared" si="67"/>
        <v>#DIV/0!</v>
      </c>
      <c r="Z141" s="97" t="e">
        <f t="shared" si="67"/>
        <v>#DIV/0!</v>
      </c>
      <c r="AA141" s="97" t="e">
        <f t="shared" si="67"/>
        <v>#DIV/0!</v>
      </c>
      <c r="AB141" s="97" t="e">
        <f t="shared" si="67"/>
        <v>#DIV/0!</v>
      </c>
      <c r="AC141" s="97" t="e">
        <f t="shared" si="67"/>
        <v>#DIV/0!</v>
      </c>
      <c r="AD141" s="97" t="e">
        <f t="shared" si="67"/>
        <v>#DIV/0!</v>
      </c>
      <c r="AE141" s="97" t="e">
        <f t="shared" si="67"/>
        <v>#DIV/0!</v>
      </c>
      <c r="AF141" s="97" t="e">
        <f t="shared" si="67"/>
        <v>#DIV/0!</v>
      </c>
      <c r="AG141" s="97" t="e">
        <f t="shared" si="67"/>
        <v>#DIV/0!</v>
      </c>
      <c r="AH141" s="97" t="e">
        <f t="shared" si="67"/>
        <v>#DIV/0!</v>
      </c>
      <c r="AI141" s="97" t="e">
        <f t="shared" si="67"/>
        <v>#DIV/0!</v>
      </c>
      <c r="AJ141" s="542"/>
    </row>
    <row r="142" spans="1:36" ht="20.399999999999999" hidden="1">
      <c r="A142" s="543" t="s">
        <v>184</v>
      </c>
      <c r="B142" s="535"/>
      <c r="C142" s="157" t="s">
        <v>42</v>
      </c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93">
        <f>SUM(D142:AH142)</f>
        <v>0</v>
      </c>
      <c r="AJ142" s="541" t="e">
        <f>AI145</f>
        <v>#DIV/0!</v>
      </c>
    </row>
    <row r="143" spans="1:36" ht="20.399999999999999" hidden="1">
      <c r="A143" s="529"/>
      <c r="B143" s="536"/>
      <c r="C143" s="159" t="s">
        <v>89</v>
      </c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161">
        <f t="shared" ref="AI143:AI144" si="68">SUM(D143:AH143)</f>
        <v>0</v>
      </c>
      <c r="AJ143" s="541"/>
    </row>
    <row r="144" spans="1:36" ht="20.399999999999999" hidden="1">
      <c r="A144" s="529"/>
      <c r="B144" s="536"/>
      <c r="C144" s="160" t="s">
        <v>90</v>
      </c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87">
        <f t="shared" si="68"/>
        <v>0</v>
      </c>
      <c r="AJ144" s="541"/>
    </row>
    <row r="145" spans="1:36" ht="21" hidden="1" thickBot="1">
      <c r="A145" s="530"/>
      <c r="B145" s="537"/>
      <c r="C145" s="154" t="s">
        <v>91</v>
      </c>
      <c r="D145" s="97" t="e">
        <f>(D143+D144)/D142</f>
        <v>#DIV/0!</v>
      </c>
      <c r="E145" s="97" t="e">
        <f>(E143+E144)/E142</f>
        <v>#DIV/0!</v>
      </c>
      <c r="F145" s="97" t="e">
        <f t="shared" ref="F145:AI145" si="69">(F143+F144)/F142</f>
        <v>#DIV/0!</v>
      </c>
      <c r="G145" s="97" t="e">
        <f t="shared" si="69"/>
        <v>#DIV/0!</v>
      </c>
      <c r="H145" s="97" t="e">
        <f t="shared" si="69"/>
        <v>#DIV/0!</v>
      </c>
      <c r="I145" s="97" t="e">
        <f t="shared" si="69"/>
        <v>#DIV/0!</v>
      </c>
      <c r="J145" s="97" t="e">
        <f t="shared" si="69"/>
        <v>#DIV/0!</v>
      </c>
      <c r="K145" s="97" t="e">
        <f t="shared" si="69"/>
        <v>#DIV/0!</v>
      </c>
      <c r="L145" s="97" t="e">
        <f t="shared" si="69"/>
        <v>#DIV/0!</v>
      </c>
      <c r="M145" s="97" t="e">
        <f t="shared" si="69"/>
        <v>#DIV/0!</v>
      </c>
      <c r="N145" s="97" t="e">
        <f t="shared" si="69"/>
        <v>#DIV/0!</v>
      </c>
      <c r="O145" s="97" t="e">
        <f t="shared" si="69"/>
        <v>#DIV/0!</v>
      </c>
      <c r="P145" s="97" t="e">
        <f t="shared" si="69"/>
        <v>#DIV/0!</v>
      </c>
      <c r="Q145" s="97" t="e">
        <f t="shared" si="69"/>
        <v>#DIV/0!</v>
      </c>
      <c r="R145" s="97" t="e">
        <f t="shared" si="69"/>
        <v>#DIV/0!</v>
      </c>
      <c r="S145" s="97" t="e">
        <f t="shared" si="69"/>
        <v>#DIV/0!</v>
      </c>
      <c r="T145" s="97" t="e">
        <f t="shared" si="69"/>
        <v>#DIV/0!</v>
      </c>
      <c r="U145" s="97" t="e">
        <f t="shared" si="69"/>
        <v>#DIV/0!</v>
      </c>
      <c r="V145" s="97" t="e">
        <f t="shared" si="69"/>
        <v>#DIV/0!</v>
      </c>
      <c r="W145" s="97" t="e">
        <f t="shared" si="69"/>
        <v>#DIV/0!</v>
      </c>
      <c r="X145" s="97" t="e">
        <f t="shared" si="69"/>
        <v>#DIV/0!</v>
      </c>
      <c r="Y145" s="97" t="e">
        <f t="shared" si="69"/>
        <v>#DIV/0!</v>
      </c>
      <c r="Z145" s="97" t="e">
        <f t="shared" si="69"/>
        <v>#DIV/0!</v>
      </c>
      <c r="AA145" s="97" t="e">
        <f t="shared" si="69"/>
        <v>#DIV/0!</v>
      </c>
      <c r="AB145" s="97" t="e">
        <f t="shared" si="69"/>
        <v>#DIV/0!</v>
      </c>
      <c r="AC145" s="97" t="e">
        <f t="shared" si="69"/>
        <v>#DIV/0!</v>
      </c>
      <c r="AD145" s="97" t="e">
        <f t="shared" si="69"/>
        <v>#DIV/0!</v>
      </c>
      <c r="AE145" s="97" t="e">
        <f t="shared" si="69"/>
        <v>#DIV/0!</v>
      </c>
      <c r="AF145" s="97" t="e">
        <f t="shared" si="69"/>
        <v>#DIV/0!</v>
      </c>
      <c r="AG145" s="97" t="e">
        <f t="shared" si="69"/>
        <v>#DIV/0!</v>
      </c>
      <c r="AH145" s="97" t="e">
        <f t="shared" si="69"/>
        <v>#DIV/0!</v>
      </c>
      <c r="AI145" s="97" t="e">
        <f t="shared" si="69"/>
        <v>#DIV/0!</v>
      </c>
      <c r="AJ145" s="542"/>
    </row>
    <row r="146" spans="1:36" ht="20.399999999999999" hidden="1">
      <c r="A146" s="528" t="s">
        <v>185</v>
      </c>
      <c r="B146" s="535"/>
      <c r="C146" s="157" t="s">
        <v>42</v>
      </c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93">
        <f>SUM(D146:AH146)</f>
        <v>0</v>
      </c>
      <c r="AJ146" s="541" t="e">
        <f>AI149</f>
        <v>#DIV/0!</v>
      </c>
    </row>
    <row r="147" spans="1:36" ht="20.399999999999999" hidden="1">
      <c r="A147" s="529"/>
      <c r="B147" s="536"/>
      <c r="C147" s="159" t="s">
        <v>89</v>
      </c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161">
        <f t="shared" ref="AI147:AI148" si="70">SUM(D147:AH147)</f>
        <v>0</v>
      </c>
      <c r="AJ147" s="541"/>
    </row>
    <row r="148" spans="1:36" ht="20.399999999999999" hidden="1">
      <c r="A148" s="529"/>
      <c r="B148" s="536"/>
      <c r="C148" s="160" t="s">
        <v>90</v>
      </c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87">
        <f t="shared" si="70"/>
        <v>0</v>
      </c>
      <c r="AJ148" s="541"/>
    </row>
    <row r="149" spans="1:36" ht="21" hidden="1" thickBot="1">
      <c r="A149" s="530"/>
      <c r="B149" s="537"/>
      <c r="C149" s="154" t="s">
        <v>91</v>
      </c>
      <c r="D149" s="97" t="e">
        <f>(D147+D148)/D146</f>
        <v>#DIV/0!</v>
      </c>
      <c r="E149" s="97" t="e">
        <f>(E147+E148)/E146</f>
        <v>#DIV/0!</v>
      </c>
      <c r="F149" s="97" t="e">
        <f t="shared" ref="F149:AI149" si="71">(F147+F148)/F146</f>
        <v>#DIV/0!</v>
      </c>
      <c r="G149" s="97" t="e">
        <f t="shared" si="71"/>
        <v>#DIV/0!</v>
      </c>
      <c r="H149" s="97" t="e">
        <f t="shared" si="71"/>
        <v>#DIV/0!</v>
      </c>
      <c r="I149" s="97" t="e">
        <f t="shared" si="71"/>
        <v>#DIV/0!</v>
      </c>
      <c r="J149" s="97" t="e">
        <f t="shared" si="71"/>
        <v>#DIV/0!</v>
      </c>
      <c r="K149" s="97" t="e">
        <f t="shared" si="71"/>
        <v>#DIV/0!</v>
      </c>
      <c r="L149" s="97" t="e">
        <f t="shared" si="71"/>
        <v>#DIV/0!</v>
      </c>
      <c r="M149" s="97" t="e">
        <f t="shared" si="71"/>
        <v>#DIV/0!</v>
      </c>
      <c r="N149" s="97" t="e">
        <f t="shared" si="71"/>
        <v>#DIV/0!</v>
      </c>
      <c r="O149" s="97" t="e">
        <f t="shared" si="71"/>
        <v>#DIV/0!</v>
      </c>
      <c r="P149" s="97" t="e">
        <f t="shared" si="71"/>
        <v>#DIV/0!</v>
      </c>
      <c r="Q149" s="97" t="e">
        <f t="shared" si="71"/>
        <v>#DIV/0!</v>
      </c>
      <c r="R149" s="97" t="e">
        <f t="shared" si="71"/>
        <v>#DIV/0!</v>
      </c>
      <c r="S149" s="97" t="e">
        <f t="shared" si="71"/>
        <v>#DIV/0!</v>
      </c>
      <c r="T149" s="97" t="e">
        <f t="shared" si="71"/>
        <v>#DIV/0!</v>
      </c>
      <c r="U149" s="97" t="e">
        <f t="shared" si="71"/>
        <v>#DIV/0!</v>
      </c>
      <c r="V149" s="97" t="e">
        <f t="shared" si="71"/>
        <v>#DIV/0!</v>
      </c>
      <c r="W149" s="97" t="e">
        <f t="shared" si="71"/>
        <v>#DIV/0!</v>
      </c>
      <c r="X149" s="97" t="e">
        <f t="shared" si="71"/>
        <v>#DIV/0!</v>
      </c>
      <c r="Y149" s="97" t="e">
        <f t="shared" si="71"/>
        <v>#DIV/0!</v>
      </c>
      <c r="Z149" s="97" t="e">
        <f t="shared" si="71"/>
        <v>#DIV/0!</v>
      </c>
      <c r="AA149" s="97" t="e">
        <f t="shared" si="71"/>
        <v>#DIV/0!</v>
      </c>
      <c r="AB149" s="97" t="e">
        <f t="shared" si="71"/>
        <v>#DIV/0!</v>
      </c>
      <c r="AC149" s="97" t="e">
        <f t="shared" si="71"/>
        <v>#DIV/0!</v>
      </c>
      <c r="AD149" s="97" t="e">
        <f t="shared" si="71"/>
        <v>#DIV/0!</v>
      </c>
      <c r="AE149" s="97" t="e">
        <f t="shared" si="71"/>
        <v>#DIV/0!</v>
      </c>
      <c r="AF149" s="97" t="e">
        <f t="shared" si="71"/>
        <v>#DIV/0!</v>
      </c>
      <c r="AG149" s="97" t="e">
        <f t="shared" si="71"/>
        <v>#DIV/0!</v>
      </c>
      <c r="AH149" s="97" t="e">
        <f t="shared" si="71"/>
        <v>#DIV/0!</v>
      </c>
      <c r="AI149" s="97" t="e">
        <f t="shared" si="71"/>
        <v>#DIV/0!</v>
      </c>
      <c r="AJ149" s="542"/>
    </row>
    <row r="150" spans="1:36" ht="20.399999999999999" hidden="1">
      <c r="A150" s="543" t="s">
        <v>186</v>
      </c>
      <c r="B150" s="535"/>
      <c r="C150" s="157" t="s">
        <v>42</v>
      </c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93">
        <f>SUM(D150:AH150)</f>
        <v>0</v>
      </c>
      <c r="AJ150" s="541" t="e">
        <f>AI153</f>
        <v>#DIV/0!</v>
      </c>
    </row>
    <row r="151" spans="1:36" ht="20.399999999999999" hidden="1">
      <c r="A151" s="529"/>
      <c r="B151" s="536"/>
      <c r="C151" s="159" t="s">
        <v>89</v>
      </c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161">
        <f t="shared" ref="AI151:AI152" si="72">SUM(D151:AH151)</f>
        <v>0</v>
      </c>
      <c r="AJ151" s="541"/>
    </row>
    <row r="152" spans="1:36" ht="20.399999999999999" hidden="1">
      <c r="A152" s="529"/>
      <c r="B152" s="536"/>
      <c r="C152" s="160" t="s">
        <v>90</v>
      </c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87">
        <f t="shared" si="72"/>
        <v>0</v>
      </c>
      <c r="AJ152" s="541"/>
    </row>
    <row r="153" spans="1:36" ht="21" hidden="1" thickBot="1">
      <c r="A153" s="530"/>
      <c r="B153" s="537"/>
      <c r="C153" s="154" t="s">
        <v>91</v>
      </c>
      <c r="D153" s="97" t="e">
        <f>(D151+D152)/D150</f>
        <v>#DIV/0!</v>
      </c>
      <c r="E153" s="97" t="e">
        <f>(E151+E152)/E150</f>
        <v>#DIV/0!</v>
      </c>
      <c r="F153" s="97" t="e">
        <f t="shared" ref="F153:AI153" si="73">(F151+F152)/F150</f>
        <v>#DIV/0!</v>
      </c>
      <c r="G153" s="97" t="e">
        <f t="shared" si="73"/>
        <v>#DIV/0!</v>
      </c>
      <c r="H153" s="97" t="e">
        <f t="shared" si="73"/>
        <v>#DIV/0!</v>
      </c>
      <c r="I153" s="97" t="e">
        <f t="shared" si="73"/>
        <v>#DIV/0!</v>
      </c>
      <c r="J153" s="97" t="e">
        <f t="shared" si="73"/>
        <v>#DIV/0!</v>
      </c>
      <c r="K153" s="97" t="e">
        <f t="shared" si="73"/>
        <v>#DIV/0!</v>
      </c>
      <c r="L153" s="97" t="e">
        <f t="shared" si="73"/>
        <v>#DIV/0!</v>
      </c>
      <c r="M153" s="97" t="e">
        <f t="shared" si="73"/>
        <v>#DIV/0!</v>
      </c>
      <c r="N153" s="97" t="e">
        <f t="shared" si="73"/>
        <v>#DIV/0!</v>
      </c>
      <c r="O153" s="97" t="e">
        <f t="shared" si="73"/>
        <v>#DIV/0!</v>
      </c>
      <c r="P153" s="97" t="e">
        <f t="shared" si="73"/>
        <v>#DIV/0!</v>
      </c>
      <c r="Q153" s="97" t="e">
        <f t="shared" si="73"/>
        <v>#DIV/0!</v>
      </c>
      <c r="R153" s="97" t="e">
        <f t="shared" si="73"/>
        <v>#DIV/0!</v>
      </c>
      <c r="S153" s="97" t="e">
        <f t="shared" si="73"/>
        <v>#DIV/0!</v>
      </c>
      <c r="T153" s="97" t="e">
        <f t="shared" si="73"/>
        <v>#DIV/0!</v>
      </c>
      <c r="U153" s="97" t="e">
        <f t="shared" si="73"/>
        <v>#DIV/0!</v>
      </c>
      <c r="V153" s="97" t="e">
        <f t="shared" si="73"/>
        <v>#DIV/0!</v>
      </c>
      <c r="W153" s="97" t="e">
        <f t="shared" si="73"/>
        <v>#DIV/0!</v>
      </c>
      <c r="X153" s="97" t="e">
        <f t="shared" si="73"/>
        <v>#DIV/0!</v>
      </c>
      <c r="Y153" s="97" t="e">
        <f t="shared" si="73"/>
        <v>#DIV/0!</v>
      </c>
      <c r="Z153" s="97" t="e">
        <f t="shared" si="73"/>
        <v>#DIV/0!</v>
      </c>
      <c r="AA153" s="97" t="e">
        <f t="shared" si="73"/>
        <v>#DIV/0!</v>
      </c>
      <c r="AB153" s="97" t="e">
        <f t="shared" si="73"/>
        <v>#DIV/0!</v>
      </c>
      <c r="AC153" s="97" t="e">
        <f t="shared" si="73"/>
        <v>#DIV/0!</v>
      </c>
      <c r="AD153" s="97" t="e">
        <f t="shared" si="73"/>
        <v>#DIV/0!</v>
      </c>
      <c r="AE153" s="97" t="e">
        <f t="shared" si="73"/>
        <v>#DIV/0!</v>
      </c>
      <c r="AF153" s="97" t="e">
        <f t="shared" si="73"/>
        <v>#DIV/0!</v>
      </c>
      <c r="AG153" s="97" t="e">
        <f t="shared" si="73"/>
        <v>#DIV/0!</v>
      </c>
      <c r="AH153" s="97" t="e">
        <f t="shared" si="73"/>
        <v>#DIV/0!</v>
      </c>
      <c r="AI153" s="97" t="e">
        <f t="shared" si="73"/>
        <v>#DIV/0!</v>
      </c>
      <c r="AJ153" s="542"/>
    </row>
    <row r="154" spans="1:36" ht="20.399999999999999" hidden="1">
      <c r="A154" s="528" t="s">
        <v>187</v>
      </c>
      <c r="B154" s="535"/>
      <c r="C154" s="157" t="s">
        <v>42</v>
      </c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93">
        <f>SUM(D154:AH154)</f>
        <v>0</v>
      </c>
      <c r="AJ154" s="541" t="e">
        <f>AI157</f>
        <v>#DIV/0!</v>
      </c>
    </row>
    <row r="155" spans="1:36" ht="20.399999999999999" hidden="1">
      <c r="A155" s="529"/>
      <c r="B155" s="536"/>
      <c r="C155" s="159" t="s">
        <v>89</v>
      </c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161">
        <f t="shared" ref="AI155:AI156" si="74">SUM(D155:AH155)</f>
        <v>0</v>
      </c>
      <c r="AJ155" s="541"/>
    </row>
    <row r="156" spans="1:36" ht="20.399999999999999" hidden="1">
      <c r="A156" s="529"/>
      <c r="B156" s="536"/>
      <c r="C156" s="160" t="s">
        <v>90</v>
      </c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87">
        <f t="shared" si="74"/>
        <v>0</v>
      </c>
      <c r="AJ156" s="541"/>
    </row>
    <row r="157" spans="1:36" ht="21" hidden="1" thickBot="1">
      <c r="A157" s="530"/>
      <c r="B157" s="537"/>
      <c r="C157" s="154" t="s">
        <v>91</v>
      </c>
      <c r="D157" s="97" t="e">
        <f>(D155+D156)/D154</f>
        <v>#DIV/0!</v>
      </c>
      <c r="E157" s="97" t="e">
        <f>(E155+E156)/E154</f>
        <v>#DIV/0!</v>
      </c>
      <c r="F157" s="97" t="e">
        <f t="shared" ref="F157:AI157" si="75">(F155+F156)/F154</f>
        <v>#DIV/0!</v>
      </c>
      <c r="G157" s="97" t="e">
        <f t="shared" si="75"/>
        <v>#DIV/0!</v>
      </c>
      <c r="H157" s="97" t="e">
        <f t="shared" si="75"/>
        <v>#DIV/0!</v>
      </c>
      <c r="I157" s="97" t="e">
        <f t="shared" si="75"/>
        <v>#DIV/0!</v>
      </c>
      <c r="J157" s="97" t="e">
        <f t="shared" si="75"/>
        <v>#DIV/0!</v>
      </c>
      <c r="K157" s="97" t="e">
        <f t="shared" si="75"/>
        <v>#DIV/0!</v>
      </c>
      <c r="L157" s="97" t="e">
        <f t="shared" si="75"/>
        <v>#DIV/0!</v>
      </c>
      <c r="M157" s="97" t="e">
        <f t="shared" si="75"/>
        <v>#DIV/0!</v>
      </c>
      <c r="N157" s="97" t="e">
        <f t="shared" si="75"/>
        <v>#DIV/0!</v>
      </c>
      <c r="O157" s="97" t="e">
        <f t="shared" si="75"/>
        <v>#DIV/0!</v>
      </c>
      <c r="P157" s="97" t="e">
        <f t="shared" si="75"/>
        <v>#DIV/0!</v>
      </c>
      <c r="Q157" s="97" t="e">
        <f t="shared" si="75"/>
        <v>#DIV/0!</v>
      </c>
      <c r="R157" s="97" t="e">
        <f t="shared" si="75"/>
        <v>#DIV/0!</v>
      </c>
      <c r="S157" s="97" t="e">
        <f t="shared" si="75"/>
        <v>#DIV/0!</v>
      </c>
      <c r="T157" s="97" t="e">
        <f t="shared" si="75"/>
        <v>#DIV/0!</v>
      </c>
      <c r="U157" s="97" t="e">
        <f t="shared" si="75"/>
        <v>#DIV/0!</v>
      </c>
      <c r="V157" s="97" t="e">
        <f t="shared" si="75"/>
        <v>#DIV/0!</v>
      </c>
      <c r="W157" s="97" t="e">
        <f t="shared" si="75"/>
        <v>#DIV/0!</v>
      </c>
      <c r="X157" s="97" t="e">
        <f t="shared" si="75"/>
        <v>#DIV/0!</v>
      </c>
      <c r="Y157" s="97" t="e">
        <f t="shared" si="75"/>
        <v>#DIV/0!</v>
      </c>
      <c r="Z157" s="97" t="e">
        <f t="shared" si="75"/>
        <v>#DIV/0!</v>
      </c>
      <c r="AA157" s="97" t="e">
        <f t="shared" si="75"/>
        <v>#DIV/0!</v>
      </c>
      <c r="AB157" s="97" t="e">
        <f t="shared" si="75"/>
        <v>#DIV/0!</v>
      </c>
      <c r="AC157" s="97" t="e">
        <f t="shared" si="75"/>
        <v>#DIV/0!</v>
      </c>
      <c r="AD157" s="97" t="e">
        <f t="shared" si="75"/>
        <v>#DIV/0!</v>
      </c>
      <c r="AE157" s="97" t="e">
        <f t="shared" si="75"/>
        <v>#DIV/0!</v>
      </c>
      <c r="AF157" s="97" t="e">
        <f t="shared" si="75"/>
        <v>#DIV/0!</v>
      </c>
      <c r="AG157" s="97" t="e">
        <f t="shared" si="75"/>
        <v>#DIV/0!</v>
      </c>
      <c r="AH157" s="97" t="e">
        <f t="shared" si="75"/>
        <v>#DIV/0!</v>
      </c>
      <c r="AI157" s="97" t="e">
        <f t="shared" si="75"/>
        <v>#DIV/0!</v>
      </c>
      <c r="AJ157" s="542"/>
    </row>
    <row r="158" spans="1:36" ht="20.399999999999999" hidden="1">
      <c r="A158" s="543" t="s">
        <v>188</v>
      </c>
      <c r="B158" s="535"/>
      <c r="C158" s="157" t="s">
        <v>42</v>
      </c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93">
        <f>SUM(D158:AH158)</f>
        <v>0</v>
      </c>
      <c r="AJ158" s="541" t="e">
        <f>AI161</f>
        <v>#DIV/0!</v>
      </c>
    </row>
    <row r="159" spans="1:36" ht="20.399999999999999" hidden="1">
      <c r="A159" s="529"/>
      <c r="B159" s="536"/>
      <c r="C159" s="159" t="s">
        <v>89</v>
      </c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161">
        <f t="shared" ref="AI159:AI160" si="76">SUM(D159:AH159)</f>
        <v>0</v>
      </c>
      <c r="AJ159" s="541"/>
    </row>
    <row r="160" spans="1:36" ht="20.399999999999999" hidden="1">
      <c r="A160" s="529"/>
      <c r="B160" s="536"/>
      <c r="C160" s="160" t="s">
        <v>90</v>
      </c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87">
        <f t="shared" si="76"/>
        <v>0</v>
      </c>
      <c r="AJ160" s="541"/>
    </row>
    <row r="161" spans="1:36" ht="21" hidden="1" thickBot="1">
      <c r="A161" s="530"/>
      <c r="B161" s="537"/>
      <c r="C161" s="154" t="s">
        <v>91</v>
      </c>
      <c r="D161" s="97" t="e">
        <f>(D159+D160)/D158</f>
        <v>#DIV/0!</v>
      </c>
      <c r="E161" s="97" t="e">
        <f>(E159+E160)/E158</f>
        <v>#DIV/0!</v>
      </c>
      <c r="F161" s="97" t="e">
        <f t="shared" ref="F161:AI161" si="77">(F159+F160)/F158</f>
        <v>#DIV/0!</v>
      </c>
      <c r="G161" s="97" t="e">
        <f t="shared" si="77"/>
        <v>#DIV/0!</v>
      </c>
      <c r="H161" s="97" t="e">
        <f t="shared" si="77"/>
        <v>#DIV/0!</v>
      </c>
      <c r="I161" s="97" t="e">
        <f t="shared" si="77"/>
        <v>#DIV/0!</v>
      </c>
      <c r="J161" s="97" t="e">
        <f t="shared" si="77"/>
        <v>#DIV/0!</v>
      </c>
      <c r="K161" s="97" t="e">
        <f t="shared" si="77"/>
        <v>#DIV/0!</v>
      </c>
      <c r="L161" s="97" t="e">
        <f t="shared" si="77"/>
        <v>#DIV/0!</v>
      </c>
      <c r="M161" s="97" t="e">
        <f t="shared" si="77"/>
        <v>#DIV/0!</v>
      </c>
      <c r="N161" s="97" t="e">
        <f t="shared" si="77"/>
        <v>#DIV/0!</v>
      </c>
      <c r="O161" s="97" t="e">
        <f t="shared" si="77"/>
        <v>#DIV/0!</v>
      </c>
      <c r="P161" s="97" t="e">
        <f t="shared" si="77"/>
        <v>#DIV/0!</v>
      </c>
      <c r="Q161" s="97" t="e">
        <f t="shared" si="77"/>
        <v>#DIV/0!</v>
      </c>
      <c r="R161" s="97" t="e">
        <f t="shared" si="77"/>
        <v>#DIV/0!</v>
      </c>
      <c r="S161" s="97" t="e">
        <f t="shared" si="77"/>
        <v>#DIV/0!</v>
      </c>
      <c r="T161" s="97" t="e">
        <f t="shared" si="77"/>
        <v>#DIV/0!</v>
      </c>
      <c r="U161" s="97" t="e">
        <f t="shared" si="77"/>
        <v>#DIV/0!</v>
      </c>
      <c r="V161" s="97" t="e">
        <f t="shared" si="77"/>
        <v>#DIV/0!</v>
      </c>
      <c r="W161" s="97" t="e">
        <f t="shared" si="77"/>
        <v>#DIV/0!</v>
      </c>
      <c r="X161" s="97" t="e">
        <f t="shared" si="77"/>
        <v>#DIV/0!</v>
      </c>
      <c r="Y161" s="97" t="e">
        <f t="shared" si="77"/>
        <v>#DIV/0!</v>
      </c>
      <c r="Z161" s="97" t="e">
        <f t="shared" si="77"/>
        <v>#DIV/0!</v>
      </c>
      <c r="AA161" s="97" t="e">
        <f t="shared" si="77"/>
        <v>#DIV/0!</v>
      </c>
      <c r="AB161" s="97" t="e">
        <f t="shared" si="77"/>
        <v>#DIV/0!</v>
      </c>
      <c r="AC161" s="97" t="e">
        <f t="shared" si="77"/>
        <v>#DIV/0!</v>
      </c>
      <c r="AD161" s="97" t="e">
        <f t="shared" si="77"/>
        <v>#DIV/0!</v>
      </c>
      <c r="AE161" s="97" t="e">
        <f t="shared" si="77"/>
        <v>#DIV/0!</v>
      </c>
      <c r="AF161" s="97" t="e">
        <f t="shared" si="77"/>
        <v>#DIV/0!</v>
      </c>
      <c r="AG161" s="97" t="e">
        <f t="shared" si="77"/>
        <v>#DIV/0!</v>
      </c>
      <c r="AH161" s="97" t="e">
        <f t="shared" si="77"/>
        <v>#DIV/0!</v>
      </c>
      <c r="AI161" s="97" t="e">
        <f t="shared" si="77"/>
        <v>#DIV/0!</v>
      </c>
      <c r="AJ161" s="542"/>
    </row>
    <row r="162" spans="1:36" ht="20.399999999999999" hidden="1">
      <c r="A162" s="528" t="s">
        <v>189</v>
      </c>
      <c r="B162" s="535"/>
      <c r="C162" s="157" t="s">
        <v>42</v>
      </c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340">
        <f>SUM(D162:AH162)</f>
        <v>0</v>
      </c>
      <c r="AJ162" s="566" t="e">
        <f>AI165</f>
        <v>#DIV/0!</v>
      </c>
    </row>
    <row r="163" spans="1:36" ht="20.399999999999999" hidden="1">
      <c r="A163" s="529"/>
      <c r="B163" s="536"/>
      <c r="C163" s="159" t="s">
        <v>89</v>
      </c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161">
        <f t="shared" ref="AI163:AI164" si="78">SUM(D163:AH163)</f>
        <v>0</v>
      </c>
      <c r="AJ163" s="541"/>
    </row>
    <row r="164" spans="1:36" ht="20.399999999999999" hidden="1">
      <c r="A164" s="529"/>
      <c r="B164" s="536"/>
      <c r="C164" s="160" t="s">
        <v>90</v>
      </c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87">
        <f t="shared" si="78"/>
        <v>0</v>
      </c>
      <c r="AJ164" s="541"/>
    </row>
    <row r="165" spans="1:36" ht="21" hidden="1" thickBot="1">
      <c r="A165" s="564"/>
      <c r="B165" s="565"/>
      <c r="C165" s="341" t="s">
        <v>91</v>
      </c>
      <c r="D165" s="342" t="e">
        <f>(D163+D164)/D162</f>
        <v>#DIV/0!</v>
      </c>
      <c r="E165" s="342" t="e">
        <f>(E163+E164)/E162</f>
        <v>#DIV/0!</v>
      </c>
      <c r="F165" s="342" t="e">
        <f t="shared" ref="F165:AI165" si="79">(F163+F164)/F162</f>
        <v>#DIV/0!</v>
      </c>
      <c r="G165" s="342" t="e">
        <f t="shared" si="79"/>
        <v>#DIV/0!</v>
      </c>
      <c r="H165" s="342" t="e">
        <f t="shared" si="79"/>
        <v>#DIV/0!</v>
      </c>
      <c r="I165" s="342" t="e">
        <f t="shared" si="79"/>
        <v>#DIV/0!</v>
      </c>
      <c r="J165" s="342" t="e">
        <f t="shared" si="79"/>
        <v>#DIV/0!</v>
      </c>
      <c r="K165" s="342" t="e">
        <f t="shared" si="79"/>
        <v>#DIV/0!</v>
      </c>
      <c r="L165" s="342" t="e">
        <f t="shared" si="79"/>
        <v>#DIV/0!</v>
      </c>
      <c r="M165" s="342" t="e">
        <f t="shared" si="79"/>
        <v>#DIV/0!</v>
      </c>
      <c r="N165" s="342" t="e">
        <f t="shared" si="79"/>
        <v>#DIV/0!</v>
      </c>
      <c r="O165" s="342" t="e">
        <f t="shared" si="79"/>
        <v>#DIV/0!</v>
      </c>
      <c r="P165" s="342" t="e">
        <f t="shared" si="79"/>
        <v>#DIV/0!</v>
      </c>
      <c r="Q165" s="342" t="e">
        <f t="shared" si="79"/>
        <v>#DIV/0!</v>
      </c>
      <c r="R165" s="342" t="e">
        <f t="shared" si="79"/>
        <v>#DIV/0!</v>
      </c>
      <c r="S165" s="342" t="e">
        <f t="shared" si="79"/>
        <v>#DIV/0!</v>
      </c>
      <c r="T165" s="342" t="e">
        <f t="shared" si="79"/>
        <v>#DIV/0!</v>
      </c>
      <c r="U165" s="342" t="e">
        <f t="shared" si="79"/>
        <v>#DIV/0!</v>
      </c>
      <c r="V165" s="342" t="e">
        <f t="shared" si="79"/>
        <v>#DIV/0!</v>
      </c>
      <c r="W165" s="342" t="e">
        <f t="shared" si="79"/>
        <v>#DIV/0!</v>
      </c>
      <c r="X165" s="342" t="e">
        <f t="shared" si="79"/>
        <v>#DIV/0!</v>
      </c>
      <c r="Y165" s="342" t="e">
        <f t="shared" si="79"/>
        <v>#DIV/0!</v>
      </c>
      <c r="Z165" s="342" t="e">
        <f t="shared" si="79"/>
        <v>#DIV/0!</v>
      </c>
      <c r="AA165" s="342" t="e">
        <f t="shared" si="79"/>
        <v>#DIV/0!</v>
      </c>
      <c r="AB165" s="342" t="e">
        <f t="shared" si="79"/>
        <v>#DIV/0!</v>
      </c>
      <c r="AC165" s="342" t="e">
        <f t="shared" si="79"/>
        <v>#DIV/0!</v>
      </c>
      <c r="AD165" s="342" t="e">
        <f t="shared" si="79"/>
        <v>#DIV/0!</v>
      </c>
      <c r="AE165" s="342" t="e">
        <f t="shared" si="79"/>
        <v>#DIV/0!</v>
      </c>
      <c r="AF165" s="342" t="e">
        <f t="shared" si="79"/>
        <v>#DIV/0!</v>
      </c>
      <c r="AG165" s="342" t="e">
        <f t="shared" si="79"/>
        <v>#DIV/0!</v>
      </c>
      <c r="AH165" s="342" t="e">
        <f t="shared" si="79"/>
        <v>#DIV/0!</v>
      </c>
      <c r="AI165" s="342" t="e">
        <f t="shared" si="79"/>
        <v>#DIV/0!</v>
      </c>
      <c r="AJ165" s="567"/>
    </row>
    <row r="166" spans="1:36" ht="21.75" customHeight="1">
      <c r="A166" s="520" t="s">
        <v>92</v>
      </c>
      <c r="B166" s="521"/>
      <c r="C166" s="102" t="s">
        <v>42</v>
      </c>
      <c r="D166" s="103">
        <f>D6+D10+D14+D18+D22+D26+D30+D34+D38+D42+D46+D50+D54+D58+D62+D66+D70+D74+D78+D82+D86+D90+D94+D98+D102+D106+D110+D114+D118+D122+D126+D130+D134+D138+D142+D146+D150+D154+D158+D162</f>
        <v>0</v>
      </c>
      <c r="E166" s="103">
        <f t="shared" ref="E166:AI168" si="80">E6+E10+E14+E18+E22+E26+E30+E34+E38+E42+E46+E50+E54+E58+E62+E66+E70+E74+E78+E82+E86+E90+E94+E98+E102+E106+E110+E114+E118+E122+E126+E130+E134+E138+E142+E146+E150+E154+E158+E162</f>
        <v>0</v>
      </c>
      <c r="F166" s="103">
        <f t="shared" si="80"/>
        <v>0</v>
      </c>
      <c r="G166" s="103">
        <f t="shared" si="80"/>
        <v>0</v>
      </c>
      <c r="H166" s="103">
        <f t="shared" si="80"/>
        <v>0</v>
      </c>
      <c r="I166" s="103">
        <f t="shared" si="80"/>
        <v>0</v>
      </c>
      <c r="J166" s="103">
        <f t="shared" si="80"/>
        <v>0</v>
      </c>
      <c r="K166" s="103">
        <f t="shared" si="80"/>
        <v>0</v>
      </c>
      <c r="L166" s="103">
        <f t="shared" si="80"/>
        <v>0</v>
      </c>
      <c r="M166" s="103">
        <f t="shared" si="80"/>
        <v>0</v>
      </c>
      <c r="N166" s="103">
        <f t="shared" si="80"/>
        <v>0</v>
      </c>
      <c r="O166" s="103">
        <f t="shared" si="80"/>
        <v>0</v>
      </c>
      <c r="P166" s="103">
        <f t="shared" si="80"/>
        <v>0</v>
      </c>
      <c r="Q166" s="103">
        <f t="shared" si="80"/>
        <v>0</v>
      </c>
      <c r="R166" s="103">
        <f t="shared" si="80"/>
        <v>0</v>
      </c>
      <c r="S166" s="103">
        <f t="shared" si="80"/>
        <v>0</v>
      </c>
      <c r="T166" s="103">
        <f t="shared" si="80"/>
        <v>0</v>
      </c>
      <c r="U166" s="103">
        <f t="shared" si="80"/>
        <v>0</v>
      </c>
      <c r="V166" s="103">
        <f t="shared" si="80"/>
        <v>0</v>
      </c>
      <c r="W166" s="103">
        <f t="shared" si="80"/>
        <v>0</v>
      </c>
      <c r="X166" s="103">
        <f t="shared" si="80"/>
        <v>0</v>
      </c>
      <c r="Y166" s="103">
        <f t="shared" si="80"/>
        <v>0</v>
      </c>
      <c r="Z166" s="103">
        <f t="shared" si="80"/>
        <v>0</v>
      </c>
      <c r="AA166" s="103">
        <f t="shared" si="80"/>
        <v>0</v>
      </c>
      <c r="AB166" s="103">
        <f t="shared" si="80"/>
        <v>0</v>
      </c>
      <c r="AC166" s="103">
        <f t="shared" si="80"/>
        <v>0</v>
      </c>
      <c r="AD166" s="103">
        <f t="shared" si="80"/>
        <v>0</v>
      </c>
      <c r="AE166" s="103">
        <f t="shared" si="80"/>
        <v>0</v>
      </c>
      <c r="AF166" s="103">
        <f t="shared" si="80"/>
        <v>0</v>
      </c>
      <c r="AG166" s="103">
        <f t="shared" si="80"/>
        <v>0</v>
      </c>
      <c r="AH166" s="103">
        <f t="shared" si="80"/>
        <v>0</v>
      </c>
      <c r="AI166" s="103">
        <f t="shared" si="80"/>
        <v>0</v>
      </c>
      <c r="AJ166" s="524" t="e">
        <f>AI169</f>
        <v>#DIV/0!</v>
      </c>
    </row>
    <row r="167" spans="1:36" ht="21" customHeight="1">
      <c r="A167" s="520"/>
      <c r="B167" s="521"/>
      <c r="C167" s="104" t="s">
        <v>89</v>
      </c>
      <c r="D167" s="111">
        <f t="shared" ref="D167:D168" si="81">D7+D11+D15+D19+D23+D27+D31+D35+D39+D43+D47+D51+D55+D59+D63+D67+D71+D75+D79+D83+D87+D91+D95+D99+D103+D107+D111+D115+D119+D123+D127+D131+D135+D139+D143+D147+D151+D155+D159+D163</f>
        <v>0</v>
      </c>
      <c r="E167" s="111">
        <f t="shared" si="80"/>
        <v>0</v>
      </c>
      <c r="F167" s="111">
        <f t="shared" si="80"/>
        <v>0</v>
      </c>
      <c r="G167" s="111">
        <f t="shared" si="80"/>
        <v>0</v>
      </c>
      <c r="H167" s="111">
        <f t="shared" si="80"/>
        <v>0</v>
      </c>
      <c r="I167" s="111">
        <f t="shared" si="80"/>
        <v>0</v>
      </c>
      <c r="J167" s="111">
        <f t="shared" si="80"/>
        <v>0</v>
      </c>
      <c r="K167" s="111">
        <f t="shared" si="80"/>
        <v>0</v>
      </c>
      <c r="L167" s="111">
        <f t="shared" si="80"/>
        <v>0</v>
      </c>
      <c r="M167" s="111">
        <f t="shared" si="80"/>
        <v>0</v>
      </c>
      <c r="N167" s="111">
        <f t="shared" si="80"/>
        <v>0</v>
      </c>
      <c r="O167" s="111">
        <f t="shared" si="80"/>
        <v>0</v>
      </c>
      <c r="P167" s="111">
        <f t="shared" si="80"/>
        <v>0</v>
      </c>
      <c r="Q167" s="111">
        <f t="shared" si="80"/>
        <v>0</v>
      </c>
      <c r="R167" s="111">
        <f t="shared" si="80"/>
        <v>0</v>
      </c>
      <c r="S167" s="111">
        <f t="shared" si="80"/>
        <v>0</v>
      </c>
      <c r="T167" s="111">
        <f t="shared" si="80"/>
        <v>0</v>
      </c>
      <c r="U167" s="111">
        <f t="shared" si="80"/>
        <v>0</v>
      </c>
      <c r="V167" s="111">
        <f t="shared" si="80"/>
        <v>0</v>
      </c>
      <c r="W167" s="111">
        <f t="shared" si="80"/>
        <v>0</v>
      </c>
      <c r="X167" s="111">
        <f t="shared" si="80"/>
        <v>0</v>
      </c>
      <c r="Y167" s="111">
        <f t="shared" si="80"/>
        <v>0</v>
      </c>
      <c r="Z167" s="111">
        <f t="shared" si="80"/>
        <v>0</v>
      </c>
      <c r="AA167" s="111">
        <f t="shared" si="80"/>
        <v>0</v>
      </c>
      <c r="AB167" s="111">
        <f t="shared" si="80"/>
        <v>0</v>
      </c>
      <c r="AC167" s="111">
        <f t="shared" si="80"/>
        <v>0</v>
      </c>
      <c r="AD167" s="111">
        <f t="shared" si="80"/>
        <v>0</v>
      </c>
      <c r="AE167" s="111">
        <f t="shared" si="80"/>
        <v>0</v>
      </c>
      <c r="AF167" s="111">
        <f t="shared" si="80"/>
        <v>0</v>
      </c>
      <c r="AG167" s="111">
        <f t="shared" si="80"/>
        <v>0</v>
      </c>
      <c r="AH167" s="111">
        <f t="shared" si="80"/>
        <v>0</v>
      </c>
      <c r="AI167" s="111">
        <f t="shared" si="80"/>
        <v>0</v>
      </c>
      <c r="AJ167" s="524"/>
    </row>
    <row r="168" spans="1:36" ht="21" customHeight="1">
      <c r="A168" s="520"/>
      <c r="B168" s="521"/>
      <c r="C168" s="105" t="s">
        <v>90</v>
      </c>
      <c r="D168" s="111">
        <f t="shared" si="81"/>
        <v>0</v>
      </c>
      <c r="E168" s="111">
        <f t="shared" si="80"/>
        <v>0</v>
      </c>
      <c r="F168" s="111">
        <f t="shared" si="80"/>
        <v>0</v>
      </c>
      <c r="G168" s="111">
        <f t="shared" si="80"/>
        <v>0</v>
      </c>
      <c r="H168" s="111">
        <f t="shared" si="80"/>
        <v>0</v>
      </c>
      <c r="I168" s="111">
        <f t="shared" si="80"/>
        <v>0</v>
      </c>
      <c r="J168" s="111">
        <f t="shared" si="80"/>
        <v>0</v>
      </c>
      <c r="K168" s="111">
        <f t="shared" si="80"/>
        <v>0</v>
      </c>
      <c r="L168" s="111">
        <f t="shared" si="80"/>
        <v>0</v>
      </c>
      <c r="M168" s="111">
        <f t="shared" si="80"/>
        <v>0</v>
      </c>
      <c r="N168" s="111">
        <f t="shared" si="80"/>
        <v>0</v>
      </c>
      <c r="O168" s="111">
        <f t="shared" si="80"/>
        <v>0</v>
      </c>
      <c r="P168" s="111">
        <f t="shared" si="80"/>
        <v>0</v>
      </c>
      <c r="Q168" s="111">
        <f t="shared" si="80"/>
        <v>0</v>
      </c>
      <c r="R168" s="111">
        <f t="shared" si="80"/>
        <v>0</v>
      </c>
      <c r="S168" s="111">
        <f t="shared" si="80"/>
        <v>0</v>
      </c>
      <c r="T168" s="111">
        <f t="shared" si="80"/>
        <v>0</v>
      </c>
      <c r="U168" s="111">
        <f t="shared" si="80"/>
        <v>0</v>
      </c>
      <c r="V168" s="111">
        <f t="shared" si="80"/>
        <v>0</v>
      </c>
      <c r="W168" s="111">
        <f t="shared" si="80"/>
        <v>0</v>
      </c>
      <c r="X168" s="111">
        <f t="shared" si="80"/>
        <v>0</v>
      </c>
      <c r="Y168" s="111">
        <f t="shared" si="80"/>
        <v>0</v>
      </c>
      <c r="Z168" s="111">
        <f t="shared" si="80"/>
        <v>0</v>
      </c>
      <c r="AA168" s="111">
        <f t="shared" si="80"/>
        <v>0</v>
      </c>
      <c r="AB168" s="111">
        <f t="shared" si="80"/>
        <v>0</v>
      </c>
      <c r="AC168" s="111">
        <f t="shared" si="80"/>
        <v>0</v>
      </c>
      <c r="AD168" s="111">
        <f t="shared" si="80"/>
        <v>0</v>
      </c>
      <c r="AE168" s="111">
        <f t="shared" si="80"/>
        <v>0</v>
      </c>
      <c r="AF168" s="111">
        <f t="shared" si="80"/>
        <v>0</v>
      </c>
      <c r="AG168" s="111">
        <f t="shared" si="80"/>
        <v>0</v>
      </c>
      <c r="AH168" s="111">
        <f t="shared" si="80"/>
        <v>0</v>
      </c>
      <c r="AI168" s="111">
        <f t="shared" si="80"/>
        <v>0</v>
      </c>
      <c r="AJ168" s="524"/>
    </row>
    <row r="169" spans="1:36" ht="21.75" customHeight="1" thickBot="1">
      <c r="A169" s="520"/>
      <c r="B169" s="521"/>
      <c r="C169" s="96" t="s">
        <v>91</v>
      </c>
      <c r="D169" s="97" t="e">
        <f>(D167+D168)/D166</f>
        <v>#DIV/0!</v>
      </c>
      <c r="E169" s="97" t="e">
        <f t="shared" ref="E169:AI169" si="82">(E167+E168)/E166</f>
        <v>#DIV/0!</v>
      </c>
      <c r="F169" s="97" t="e">
        <f t="shared" si="82"/>
        <v>#DIV/0!</v>
      </c>
      <c r="G169" s="97" t="e">
        <f t="shared" si="82"/>
        <v>#DIV/0!</v>
      </c>
      <c r="H169" s="97" t="e">
        <f t="shared" si="82"/>
        <v>#DIV/0!</v>
      </c>
      <c r="I169" s="97" t="e">
        <f t="shared" si="82"/>
        <v>#DIV/0!</v>
      </c>
      <c r="J169" s="97" t="e">
        <f t="shared" si="82"/>
        <v>#DIV/0!</v>
      </c>
      <c r="K169" s="97" t="e">
        <f t="shared" si="82"/>
        <v>#DIV/0!</v>
      </c>
      <c r="L169" s="97" t="e">
        <f t="shared" si="82"/>
        <v>#DIV/0!</v>
      </c>
      <c r="M169" s="97" t="e">
        <f t="shared" si="82"/>
        <v>#DIV/0!</v>
      </c>
      <c r="N169" s="97" t="e">
        <f t="shared" si="82"/>
        <v>#DIV/0!</v>
      </c>
      <c r="O169" s="97" t="e">
        <f t="shared" si="82"/>
        <v>#DIV/0!</v>
      </c>
      <c r="P169" s="97" t="e">
        <f t="shared" si="82"/>
        <v>#DIV/0!</v>
      </c>
      <c r="Q169" s="97" t="e">
        <f t="shared" si="82"/>
        <v>#DIV/0!</v>
      </c>
      <c r="R169" s="97" t="e">
        <f t="shared" si="82"/>
        <v>#DIV/0!</v>
      </c>
      <c r="S169" s="97" t="e">
        <f t="shared" si="82"/>
        <v>#DIV/0!</v>
      </c>
      <c r="T169" s="97" t="e">
        <f t="shared" si="82"/>
        <v>#DIV/0!</v>
      </c>
      <c r="U169" s="97" t="e">
        <f t="shared" si="82"/>
        <v>#DIV/0!</v>
      </c>
      <c r="V169" s="97" t="e">
        <f t="shared" si="82"/>
        <v>#DIV/0!</v>
      </c>
      <c r="W169" s="97" t="e">
        <f t="shared" si="82"/>
        <v>#DIV/0!</v>
      </c>
      <c r="X169" s="97" t="e">
        <f t="shared" si="82"/>
        <v>#DIV/0!</v>
      </c>
      <c r="Y169" s="97" t="e">
        <f t="shared" si="82"/>
        <v>#DIV/0!</v>
      </c>
      <c r="Z169" s="97" t="e">
        <f t="shared" si="82"/>
        <v>#DIV/0!</v>
      </c>
      <c r="AA169" s="97" t="e">
        <f t="shared" si="82"/>
        <v>#DIV/0!</v>
      </c>
      <c r="AB169" s="97" t="e">
        <f t="shared" si="82"/>
        <v>#DIV/0!</v>
      </c>
      <c r="AC169" s="97" t="e">
        <f t="shared" si="82"/>
        <v>#DIV/0!</v>
      </c>
      <c r="AD169" s="97" t="e">
        <f t="shared" si="82"/>
        <v>#DIV/0!</v>
      </c>
      <c r="AE169" s="97" t="e">
        <f t="shared" si="82"/>
        <v>#DIV/0!</v>
      </c>
      <c r="AF169" s="97" t="e">
        <f t="shared" si="82"/>
        <v>#DIV/0!</v>
      </c>
      <c r="AG169" s="97" t="e">
        <f t="shared" si="82"/>
        <v>#DIV/0!</v>
      </c>
      <c r="AH169" s="97" t="e">
        <f t="shared" si="82"/>
        <v>#DIV/0!</v>
      </c>
      <c r="AI169" s="97" t="e">
        <f t="shared" si="82"/>
        <v>#DIV/0!</v>
      </c>
      <c r="AJ169" s="525"/>
    </row>
    <row r="170" spans="1:36" ht="21.75" customHeight="1" thickBot="1">
      <c r="A170" s="522"/>
      <c r="B170" s="523"/>
      <c r="C170" s="106" t="s">
        <v>93</v>
      </c>
      <c r="D170" s="107">
        <f>D166-D167-D168</f>
        <v>0</v>
      </c>
      <c r="E170" s="107">
        <f t="shared" ref="E170:AI170" si="83">E166-E167-E168</f>
        <v>0</v>
      </c>
      <c r="F170" s="107">
        <f t="shared" si="83"/>
        <v>0</v>
      </c>
      <c r="G170" s="107">
        <f t="shared" si="83"/>
        <v>0</v>
      </c>
      <c r="H170" s="107">
        <f t="shared" si="83"/>
        <v>0</v>
      </c>
      <c r="I170" s="107">
        <f t="shared" si="83"/>
        <v>0</v>
      </c>
      <c r="J170" s="107">
        <f t="shared" si="83"/>
        <v>0</v>
      </c>
      <c r="K170" s="107">
        <f t="shared" si="83"/>
        <v>0</v>
      </c>
      <c r="L170" s="107">
        <f t="shared" si="83"/>
        <v>0</v>
      </c>
      <c r="M170" s="107">
        <f t="shared" si="83"/>
        <v>0</v>
      </c>
      <c r="N170" s="107">
        <f t="shared" si="83"/>
        <v>0</v>
      </c>
      <c r="O170" s="107">
        <f t="shared" si="83"/>
        <v>0</v>
      </c>
      <c r="P170" s="107">
        <f t="shared" si="83"/>
        <v>0</v>
      </c>
      <c r="Q170" s="107">
        <f t="shared" si="83"/>
        <v>0</v>
      </c>
      <c r="R170" s="107">
        <f t="shared" si="83"/>
        <v>0</v>
      </c>
      <c r="S170" s="107">
        <f t="shared" si="83"/>
        <v>0</v>
      </c>
      <c r="T170" s="107">
        <f t="shared" si="83"/>
        <v>0</v>
      </c>
      <c r="U170" s="107">
        <f t="shared" si="83"/>
        <v>0</v>
      </c>
      <c r="V170" s="107">
        <f t="shared" si="83"/>
        <v>0</v>
      </c>
      <c r="W170" s="107">
        <f t="shared" si="83"/>
        <v>0</v>
      </c>
      <c r="X170" s="107">
        <f t="shared" si="83"/>
        <v>0</v>
      </c>
      <c r="Y170" s="107">
        <f t="shared" si="83"/>
        <v>0</v>
      </c>
      <c r="Z170" s="107">
        <f t="shared" si="83"/>
        <v>0</v>
      </c>
      <c r="AA170" s="107">
        <f t="shared" si="83"/>
        <v>0</v>
      </c>
      <c r="AB170" s="107">
        <f t="shared" si="83"/>
        <v>0</v>
      </c>
      <c r="AC170" s="107">
        <f t="shared" si="83"/>
        <v>0</v>
      </c>
      <c r="AD170" s="107">
        <f t="shared" si="83"/>
        <v>0</v>
      </c>
      <c r="AE170" s="107">
        <f t="shared" si="83"/>
        <v>0</v>
      </c>
      <c r="AF170" s="107">
        <f t="shared" si="83"/>
        <v>0</v>
      </c>
      <c r="AG170" s="107">
        <f t="shared" si="83"/>
        <v>0</v>
      </c>
      <c r="AH170" s="107">
        <f t="shared" si="83"/>
        <v>0</v>
      </c>
      <c r="AI170" s="107">
        <f t="shared" si="83"/>
        <v>0</v>
      </c>
      <c r="AJ170" s="165"/>
    </row>
    <row r="171" spans="1:36" ht="21.6" thickTop="1" thickBot="1">
      <c r="A171" s="182"/>
      <c r="B171" s="534"/>
      <c r="C171" s="534"/>
      <c r="D171" s="534"/>
      <c r="E171" s="534"/>
      <c r="F171" s="534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I171" s="184"/>
      <c r="AJ171" s="185"/>
    </row>
    <row r="172" spans="1:36" ht="27" thickTop="1">
      <c r="A172" s="526"/>
      <c r="B172" s="527"/>
      <c r="C172" s="181" t="s">
        <v>42</v>
      </c>
      <c r="D172" s="103">
        <f>D166-D66-D102-D114-D118-D126-D130</f>
        <v>0</v>
      </c>
      <c r="E172" s="103">
        <f t="shared" ref="E172:AI172" si="84">E166-E66-E102-E114-E118-E126-E130</f>
        <v>0</v>
      </c>
      <c r="F172" s="103">
        <f t="shared" si="84"/>
        <v>0</v>
      </c>
      <c r="G172" s="103">
        <f t="shared" si="84"/>
        <v>0</v>
      </c>
      <c r="H172" s="103">
        <f t="shared" si="84"/>
        <v>0</v>
      </c>
      <c r="I172" s="103">
        <f t="shared" si="84"/>
        <v>0</v>
      </c>
      <c r="J172" s="103">
        <f t="shared" si="84"/>
        <v>0</v>
      </c>
      <c r="K172" s="103">
        <f t="shared" si="84"/>
        <v>0</v>
      </c>
      <c r="L172" s="103">
        <f t="shared" si="84"/>
        <v>0</v>
      </c>
      <c r="M172" s="103">
        <f t="shared" si="84"/>
        <v>0</v>
      </c>
      <c r="N172" s="103">
        <f t="shared" si="84"/>
        <v>0</v>
      </c>
      <c r="O172" s="103">
        <f t="shared" si="84"/>
        <v>0</v>
      </c>
      <c r="P172" s="103">
        <f t="shared" si="84"/>
        <v>0</v>
      </c>
      <c r="Q172" s="103">
        <f t="shared" si="84"/>
        <v>0</v>
      </c>
      <c r="R172" s="103">
        <f t="shared" si="84"/>
        <v>0</v>
      </c>
      <c r="S172" s="103">
        <f t="shared" si="84"/>
        <v>0</v>
      </c>
      <c r="T172" s="103">
        <f t="shared" si="84"/>
        <v>0</v>
      </c>
      <c r="U172" s="103">
        <f t="shared" si="84"/>
        <v>0</v>
      </c>
      <c r="V172" s="103">
        <f t="shared" si="84"/>
        <v>0</v>
      </c>
      <c r="W172" s="103">
        <f t="shared" si="84"/>
        <v>0</v>
      </c>
      <c r="X172" s="103">
        <f t="shared" si="84"/>
        <v>0</v>
      </c>
      <c r="Y172" s="103">
        <f t="shared" si="84"/>
        <v>0</v>
      </c>
      <c r="Z172" s="103">
        <f t="shared" si="84"/>
        <v>0</v>
      </c>
      <c r="AA172" s="103">
        <f t="shared" si="84"/>
        <v>0</v>
      </c>
      <c r="AB172" s="103">
        <f t="shared" si="84"/>
        <v>0</v>
      </c>
      <c r="AC172" s="103">
        <f t="shared" si="84"/>
        <v>0</v>
      </c>
      <c r="AD172" s="103">
        <f t="shared" si="84"/>
        <v>0</v>
      </c>
      <c r="AE172" s="103">
        <f t="shared" si="84"/>
        <v>0</v>
      </c>
      <c r="AF172" s="103">
        <f t="shared" si="84"/>
        <v>0</v>
      </c>
      <c r="AG172" s="103">
        <f t="shared" si="84"/>
        <v>0</v>
      </c>
      <c r="AH172" s="103">
        <f t="shared" si="84"/>
        <v>0</v>
      </c>
      <c r="AI172" s="103">
        <f t="shared" si="84"/>
        <v>0</v>
      </c>
      <c r="AJ172" s="531" t="e">
        <f>AI175</f>
        <v>#DIV/0!</v>
      </c>
    </row>
    <row r="173" spans="1:36" ht="26.4">
      <c r="A173" s="526" t="s">
        <v>103</v>
      </c>
      <c r="B173" s="527"/>
      <c r="C173" s="175" t="s">
        <v>89</v>
      </c>
      <c r="D173" s="174">
        <f>D167-D67-D103-D115-D119-D127-D131</f>
        <v>0</v>
      </c>
      <c r="E173" s="174">
        <f t="shared" ref="E173:AI173" si="85">E167-E67-E103-E115-E119-E127-E131</f>
        <v>0</v>
      </c>
      <c r="F173" s="174">
        <f t="shared" si="85"/>
        <v>0</v>
      </c>
      <c r="G173" s="174">
        <f t="shared" si="85"/>
        <v>0</v>
      </c>
      <c r="H173" s="174">
        <f t="shared" si="85"/>
        <v>0</v>
      </c>
      <c r="I173" s="174">
        <f t="shared" si="85"/>
        <v>0</v>
      </c>
      <c r="J173" s="174">
        <f t="shared" si="85"/>
        <v>0</v>
      </c>
      <c r="K173" s="174">
        <f t="shared" si="85"/>
        <v>0</v>
      </c>
      <c r="L173" s="174">
        <f t="shared" si="85"/>
        <v>0</v>
      </c>
      <c r="M173" s="174">
        <f t="shared" si="85"/>
        <v>0</v>
      </c>
      <c r="N173" s="174">
        <f t="shared" si="85"/>
        <v>0</v>
      </c>
      <c r="O173" s="174">
        <f t="shared" si="85"/>
        <v>0</v>
      </c>
      <c r="P173" s="174">
        <f t="shared" si="85"/>
        <v>0</v>
      </c>
      <c r="Q173" s="174">
        <f t="shared" si="85"/>
        <v>0</v>
      </c>
      <c r="R173" s="174">
        <f t="shared" si="85"/>
        <v>0</v>
      </c>
      <c r="S173" s="174">
        <f t="shared" si="85"/>
        <v>0</v>
      </c>
      <c r="T173" s="174">
        <f t="shared" si="85"/>
        <v>0</v>
      </c>
      <c r="U173" s="174">
        <f t="shared" si="85"/>
        <v>0</v>
      </c>
      <c r="V173" s="174">
        <f t="shared" si="85"/>
        <v>0</v>
      </c>
      <c r="W173" s="174">
        <f t="shared" si="85"/>
        <v>0</v>
      </c>
      <c r="X173" s="174">
        <f t="shared" si="85"/>
        <v>0</v>
      </c>
      <c r="Y173" s="174">
        <f t="shared" si="85"/>
        <v>0</v>
      </c>
      <c r="Z173" s="174">
        <f t="shared" si="85"/>
        <v>0</v>
      </c>
      <c r="AA173" s="174">
        <f t="shared" si="85"/>
        <v>0</v>
      </c>
      <c r="AB173" s="174">
        <f t="shared" si="85"/>
        <v>0</v>
      </c>
      <c r="AC173" s="174">
        <f t="shared" si="85"/>
        <v>0</v>
      </c>
      <c r="AD173" s="174">
        <f t="shared" si="85"/>
        <v>0</v>
      </c>
      <c r="AE173" s="174">
        <f t="shared" si="85"/>
        <v>0</v>
      </c>
      <c r="AF173" s="174">
        <f t="shared" si="85"/>
        <v>0</v>
      </c>
      <c r="AG173" s="174">
        <f t="shared" si="85"/>
        <v>0</v>
      </c>
      <c r="AH173" s="174">
        <f t="shared" si="85"/>
        <v>0</v>
      </c>
      <c r="AI173" s="174">
        <f t="shared" si="85"/>
        <v>0</v>
      </c>
      <c r="AJ173" s="532"/>
    </row>
    <row r="174" spans="1:36" ht="26.25" customHeight="1">
      <c r="A174" s="526" t="s">
        <v>104</v>
      </c>
      <c r="B174" s="527"/>
      <c r="C174" s="176" t="s">
        <v>90</v>
      </c>
      <c r="D174" s="103">
        <f>D168-D68-D104-D116-D120-D128-D132</f>
        <v>0</v>
      </c>
      <c r="E174" s="103">
        <f t="shared" ref="E174:AI174" si="86">E168-E68-E104-E116-E120-E128-E132</f>
        <v>0</v>
      </c>
      <c r="F174" s="103">
        <f t="shared" si="86"/>
        <v>0</v>
      </c>
      <c r="G174" s="103">
        <f t="shared" si="86"/>
        <v>0</v>
      </c>
      <c r="H174" s="103">
        <f t="shared" si="86"/>
        <v>0</v>
      </c>
      <c r="I174" s="103">
        <f t="shared" si="86"/>
        <v>0</v>
      </c>
      <c r="J174" s="103">
        <f t="shared" si="86"/>
        <v>0</v>
      </c>
      <c r="K174" s="103">
        <f t="shared" si="86"/>
        <v>0</v>
      </c>
      <c r="L174" s="103">
        <f t="shared" si="86"/>
        <v>0</v>
      </c>
      <c r="M174" s="103">
        <f t="shared" si="86"/>
        <v>0</v>
      </c>
      <c r="N174" s="103">
        <f t="shared" si="86"/>
        <v>0</v>
      </c>
      <c r="O174" s="103">
        <f t="shared" si="86"/>
        <v>0</v>
      </c>
      <c r="P174" s="103">
        <f t="shared" si="86"/>
        <v>0</v>
      </c>
      <c r="Q174" s="103">
        <f t="shared" si="86"/>
        <v>0</v>
      </c>
      <c r="R174" s="103">
        <f t="shared" si="86"/>
        <v>0</v>
      </c>
      <c r="S174" s="103">
        <f t="shared" si="86"/>
        <v>0</v>
      </c>
      <c r="T174" s="103">
        <f t="shared" si="86"/>
        <v>0</v>
      </c>
      <c r="U174" s="103">
        <f t="shared" si="86"/>
        <v>0</v>
      </c>
      <c r="V174" s="103">
        <f t="shared" si="86"/>
        <v>0</v>
      </c>
      <c r="W174" s="103">
        <f t="shared" si="86"/>
        <v>0</v>
      </c>
      <c r="X174" s="103">
        <f t="shared" si="86"/>
        <v>0</v>
      </c>
      <c r="Y174" s="103">
        <f t="shared" si="86"/>
        <v>0</v>
      </c>
      <c r="Z174" s="103">
        <f t="shared" si="86"/>
        <v>0</v>
      </c>
      <c r="AA174" s="103">
        <f t="shared" si="86"/>
        <v>0</v>
      </c>
      <c r="AB174" s="103">
        <f t="shared" si="86"/>
        <v>0</v>
      </c>
      <c r="AC174" s="103">
        <f t="shared" si="86"/>
        <v>0</v>
      </c>
      <c r="AD174" s="103">
        <f t="shared" si="86"/>
        <v>0</v>
      </c>
      <c r="AE174" s="103">
        <f t="shared" si="86"/>
        <v>0</v>
      </c>
      <c r="AF174" s="103">
        <f t="shared" si="86"/>
        <v>0</v>
      </c>
      <c r="AG174" s="103">
        <f t="shared" si="86"/>
        <v>0</v>
      </c>
      <c r="AH174" s="103">
        <f t="shared" si="86"/>
        <v>0</v>
      </c>
      <c r="AI174" s="103">
        <f t="shared" si="86"/>
        <v>0</v>
      </c>
      <c r="AJ174" s="532"/>
    </row>
    <row r="175" spans="1:36" ht="27" customHeight="1" thickBot="1">
      <c r="A175" s="526" t="s">
        <v>105</v>
      </c>
      <c r="B175" s="527"/>
      <c r="C175" s="177" t="s">
        <v>91</v>
      </c>
      <c r="D175" s="155" t="e">
        <f>(D173+D174)/D172</f>
        <v>#DIV/0!</v>
      </c>
      <c r="E175" s="155" t="e">
        <f t="shared" ref="E175:AI175" si="87">(E173+E174)/E172</f>
        <v>#DIV/0!</v>
      </c>
      <c r="F175" s="155" t="e">
        <f t="shared" si="87"/>
        <v>#DIV/0!</v>
      </c>
      <c r="G175" s="155" t="e">
        <f t="shared" si="87"/>
        <v>#DIV/0!</v>
      </c>
      <c r="H175" s="155" t="e">
        <f t="shared" si="87"/>
        <v>#DIV/0!</v>
      </c>
      <c r="I175" s="155" t="e">
        <f t="shared" si="87"/>
        <v>#DIV/0!</v>
      </c>
      <c r="J175" s="155" t="e">
        <f t="shared" si="87"/>
        <v>#DIV/0!</v>
      </c>
      <c r="K175" s="155" t="e">
        <f t="shared" si="87"/>
        <v>#DIV/0!</v>
      </c>
      <c r="L175" s="155" t="e">
        <f t="shared" si="87"/>
        <v>#DIV/0!</v>
      </c>
      <c r="M175" s="155" t="e">
        <f t="shared" si="87"/>
        <v>#DIV/0!</v>
      </c>
      <c r="N175" s="155" t="e">
        <f t="shared" si="87"/>
        <v>#DIV/0!</v>
      </c>
      <c r="O175" s="155" t="e">
        <f t="shared" si="87"/>
        <v>#DIV/0!</v>
      </c>
      <c r="P175" s="155" t="e">
        <f t="shared" si="87"/>
        <v>#DIV/0!</v>
      </c>
      <c r="Q175" s="155" t="e">
        <f t="shared" si="87"/>
        <v>#DIV/0!</v>
      </c>
      <c r="R175" s="155" t="e">
        <f t="shared" si="87"/>
        <v>#DIV/0!</v>
      </c>
      <c r="S175" s="155" t="e">
        <f t="shared" si="87"/>
        <v>#DIV/0!</v>
      </c>
      <c r="T175" s="155" t="e">
        <f t="shared" si="87"/>
        <v>#DIV/0!</v>
      </c>
      <c r="U175" s="155" t="e">
        <f t="shared" si="87"/>
        <v>#DIV/0!</v>
      </c>
      <c r="V175" s="155" t="e">
        <f t="shared" si="87"/>
        <v>#DIV/0!</v>
      </c>
      <c r="W175" s="155" t="e">
        <f t="shared" si="87"/>
        <v>#DIV/0!</v>
      </c>
      <c r="X175" s="155" t="e">
        <f t="shared" si="87"/>
        <v>#DIV/0!</v>
      </c>
      <c r="Y175" s="155" t="e">
        <f t="shared" si="87"/>
        <v>#DIV/0!</v>
      </c>
      <c r="Z175" s="155" t="e">
        <f t="shared" si="87"/>
        <v>#DIV/0!</v>
      </c>
      <c r="AA175" s="155" t="e">
        <f t="shared" si="87"/>
        <v>#DIV/0!</v>
      </c>
      <c r="AB175" s="155" t="e">
        <f t="shared" si="87"/>
        <v>#DIV/0!</v>
      </c>
      <c r="AC175" s="155" t="e">
        <f t="shared" si="87"/>
        <v>#DIV/0!</v>
      </c>
      <c r="AD175" s="155" t="e">
        <f t="shared" si="87"/>
        <v>#DIV/0!</v>
      </c>
      <c r="AE175" s="155" t="e">
        <f t="shared" si="87"/>
        <v>#DIV/0!</v>
      </c>
      <c r="AF175" s="155" t="e">
        <f t="shared" si="87"/>
        <v>#DIV/0!</v>
      </c>
      <c r="AG175" s="155" t="e">
        <f t="shared" si="87"/>
        <v>#DIV/0!</v>
      </c>
      <c r="AH175" s="155" t="e">
        <f t="shared" si="87"/>
        <v>#DIV/0!</v>
      </c>
      <c r="AI175" s="155" t="e">
        <f t="shared" si="87"/>
        <v>#DIV/0!</v>
      </c>
      <c r="AJ175" s="532"/>
    </row>
    <row r="176" spans="1:36" ht="27" thickBot="1">
      <c r="A176" s="179"/>
      <c r="B176" s="180"/>
      <c r="C176" s="178" t="s">
        <v>93</v>
      </c>
      <c r="D176" s="107">
        <f>D172-D173-D174</f>
        <v>0</v>
      </c>
      <c r="E176" s="107">
        <f t="shared" ref="E176:AI176" si="88">E172-E173-E174</f>
        <v>0</v>
      </c>
      <c r="F176" s="107">
        <f t="shared" si="88"/>
        <v>0</v>
      </c>
      <c r="G176" s="107">
        <f t="shared" si="88"/>
        <v>0</v>
      </c>
      <c r="H176" s="107">
        <f t="shared" si="88"/>
        <v>0</v>
      </c>
      <c r="I176" s="107">
        <f t="shared" si="88"/>
        <v>0</v>
      </c>
      <c r="J176" s="107">
        <f t="shared" si="88"/>
        <v>0</v>
      </c>
      <c r="K176" s="107">
        <f t="shared" si="88"/>
        <v>0</v>
      </c>
      <c r="L176" s="107">
        <f t="shared" si="88"/>
        <v>0</v>
      </c>
      <c r="M176" s="107">
        <f t="shared" si="88"/>
        <v>0</v>
      </c>
      <c r="N176" s="107">
        <f t="shared" si="88"/>
        <v>0</v>
      </c>
      <c r="O176" s="107">
        <f t="shared" si="88"/>
        <v>0</v>
      </c>
      <c r="P176" s="107">
        <f t="shared" si="88"/>
        <v>0</v>
      </c>
      <c r="Q176" s="107">
        <f t="shared" si="88"/>
        <v>0</v>
      </c>
      <c r="R176" s="107">
        <f t="shared" si="88"/>
        <v>0</v>
      </c>
      <c r="S176" s="107">
        <f t="shared" si="88"/>
        <v>0</v>
      </c>
      <c r="T176" s="107">
        <f t="shared" si="88"/>
        <v>0</v>
      </c>
      <c r="U176" s="107">
        <f t="shared" si="88"/>
        <v>0</v>
      </c>
      <c r="V176" s="107">
        <f t="shared" si="88"/>
        <v>0</v>
      </c>
      <c r="W176" s="107">
        <f t="shared" si="88"/>
        <v>0</v>
      </c>
      <c r="X176" s="107">
        <f t="shared" si="88"/>
        <v>0</v>
      </c>
      <c r="Y176" s="107">
        <f t="shared" si="88"/>
        <v>0</v>
      </c>
      <c r="Z176" s="107">
        <f t="shared" si="88"/>
        <v>0</v>
      </c>
      <c r="AA176" s="107">
        <f t="shared" si="88"/>
        <v>0</v>
      </c>
      <c r="AB176" s="107">
        <f t="shared" si="88"/>
        <v>0</v>
      </c>
      <c r="AC176" s="107">
        <f t="shared" si="88"/>
        <v>0</v>
      </c>
      <c r="AD176" s="107">
        <f t="shared" si="88"/>
        <v>0</v>
      </c>
      <c r="AE176" s="107">
        <f t="shared" si="88"/>
        <v>0</v>
      </c>
      <c r="AF176" s="107">
        <f t="shared" si="88"/>
        <v>0</v>
      </c>
      <c r="AG176" s="107">
        <f t="shared" si="88"/>
        <v>0</v>
      </c>
      <c r="AH176" s="107">
        <f t="shared" si="88"/>
        <v>0</v>
      </c>
      <c r="AI176" s="107">
        <f t="shared" si="88"/>
        <v>0</v>
      </c>
      <c r="AJ176" s="533"/>
    </row>
    <row r="177" spans="1:36" ht="21" thickTop="1">
      <c r="A177" s="109"/>
      <c r="B177" s="90"/>
      <c r="C177" s="90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13"/>
      <c r="AJ177" s="90"/>
    </row>
    <row r="178" spans="1:36" s="25" customFormat="1" ht="20.399999999999999">
      <c r="A178" s="109"/>
      <c r="B178" s="90"/>
      <c r="C178" s="90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13"/>
      <c r="AJ178" s="90"/>
    </row>
    <row r="179" spans="1:36" s="25" customFormat="1" ht="20.399999999999999">
      <c r="A179" s="109"/>
      <c r="B179" s="90"/>
      <c r="C179" s="90"/>
      <c r="D179" s="109"/>
      <c r="E179" s="186"/>
      <c r="F179" s="109"/>
      <c r="G179" s="109"/>
      <c r="H179" s="114"/>
      <c r="I179" s="166"/>
      <c r="J179" s="167"/>
      <c r="K179" s="167"/>
      <c r="L179" s="167"/>
      <c r="M179" s="167"/>
      <c r="N179" s="167"/>
      <c r="O179" s="167"/>
      <c r="P179" s="167"/>
      <c r="Q179" s="167"/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  <c r="AH179" s="167"/>
      <c r="AI179" s="168"/>
      <c r="AJ179" s="119"/>
    </row>
    <row r="180" spans="1:36" s="25" customFormat="1" ht="20.399999999999999">
      <c r="A180" s="109"/>
      <c r="B180" s="90"/>
      <c r="C180" s="266" t="s">
        <v>145</v>
      </c>
      <c r="D180" s="267" t="s">
        <v>42</v>
      </c>
      <c r="E180" s="267" t="s">
        <v>89</v>
      </c>
      <c r="F180" s="267" t="s">
        <v>91</v>
      </c>
      <c r="G180" s="267" t="s">
        <v>90</v>
      </c>
      <c r="H180" s="120"/>
      <c r="I180" s="169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  <c r="AF180" s="170"/>
      <c r="AG180" s="170"/>
      <c r="AH180" s="170"/>
      <c r="AI180" s="171"/>
      <c r="AJ180" s="125"/>
    </row>
    <row r="181" spans="1:36" s="25" customFormat="1" ht="20.399999999999999">
      <c r="A181" s="109"/>
      <c r="B181" s="90"/>
      <c r="C181" s="259">
        <v>1</v>
      </c>
      <c r="D181" s="258">
        <f>D166</f>
        <v>0</v>
      </c>
      <c r="E181" s="258">
        <f>D167</f>
        <v>0</v>
      </c>
      <c r="F181" s="260" t="e">
        <f>E181/D181</f>
        <v>#DIV/0!</v>
      </c>
      <c r="G181" s="258">
        <f>D168</f>
        <v>0</v>
      </c>
      <c r="H181" s="120"/>
      <c r="I181" s="169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  <c r="AF181" s="170"/>
      <c r="AG181" s="170"/>
      <c r="AH181" s="170"/>
      <c r="AI181" s="171"/>
      <c r="AJ181" s="125"/>
    </row>
    <row r="182" spans="1:36" s="25" customFormat="1" ht="20.399999999999999">
      <c r="A182" s="109"/>
      <c r="B182" s="90"/>
      <c r="C182" s="259">
        <v>2</v>
      </c>
      <c r="D182" s="258">
        <f>E166</f>
        <v>0</v>
      </c>
      <c r="E182" s="258">
        <f>E167</f>
        <v>0</v>
      </c>
      <c r="F182" s="260" t="e">
        <f t="shared" ref="F182:F211" si="89">E182/D182</f>
        <v>#DIV/0!</v>
      </c>
      <c r="G182" s="258">
        <f>E168</f>
        <v>0</v>
      </c>
      <c r="H182" s="126"/>
      <c r="I182" s="172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30"/>
      <c r="AJ182" s="130"/>
    </row>
    <row r="183" spans="1:36" s="25" customFormat="1" ht="20.399999999999999">
      <c r="A183" s="109"/>
      <c r="B183" s="90"/>
      <c r="C183" s="259">
        <v>3</v>
      </c>
      <c r="D183" s="258">
        <f>F166</f>
        <v>0</v>
      </c>
      <c r="E183" s="258">
        <f>F167</f>
        <v>0</v>
      </c>
      <c r="F183" s="260" t="e">
        <f t="shared" si="89"/>
        <v>#DIV/0!</v>
      </c>
      <c r="G183" s="258">
        <f>F168</f>
        <v>0</v>
      </c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13"/>
      <c r="AJ183" s="90"/>
    </row>
    <row r="184" spans="1:36" ht="20.399999999999999">
      <c r="A184" s="109"/>
      <c r="B184" s="90"/>
      <c r="C184" s="259">
        <v>4</v>
      </c>
      <c r="D184" s="258">
        <f>G166</f>
        <v>0</v>
      </c>
      <c r="E184" s="258">
        <f>G167</f>
        <v>0</v>
      </c>
      <c r="F184" s="260" t="e">
        <f t="shared" si="89"/>
        <v>#DIV/0!</v>
      </c>
      <c r="G184" s="258">
        <f>G168</f>
        <v>0</v>
      </c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13"/>
      <c r="AJ184" s="90"/>
    </row>
    <row r="185" spans="1:36" ht="20.399999999999999">
      <c r="A185" s="109"/>
      <c r="B185" s="90"/>
      <c r="C185" s="259">
        <v>5</v>
      </c>
      <c r="D185" s="258">
        <f>H166</f>
        <v>0</v>
      </c>
      <c r="E185" s="258">
        <f>H167</f>
        <v>0</v>
      </c>
      <c r="F185" s="260" t="e">
        <f t="shared" si="89"/>
        <v>#DIV/0!</v>
      </c>
      <c r="G185" s="258">
        <f>H168</f>
        <v>0</v>
      </c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13"/>
      <c r="AJ185" s="90"/>
    </row>
    <row r="186" spans="1:36" ht="20.399999999999999">
      <c r="A186" s="109"/>
      <c r="B186" s="90"/>
      <c r="C186" s="259">
        <v>6</v>
      </c>
      <c r="D186" s="258">
        <f>I166</f>
        <v>0</v>
      </c>
      <c r="E186" s="258">
        <f>I167</f>
        <v>0</v>
      </c>
      <c r="F186" s="260" t="e">
        <f t="shared" si="89"/>
        <v>#DIV/0!</v>
      </c>
      <c r="G186" s="258">
        <f>I168</f>
        <v>0</v>
      </c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13"/>
      <c r="AJ186" s="90"/>
    </row>
    <row r="187" spans="1:36" ht="20.399999999999999">
      <c r="A187" s="109"/>
      <c r="B187" s="90"/>
      <c r="C187" s="259">
        <v>7</v>
      </c>
      <c r="D187" s="258">
        <f>J166</f>
        <v>0</v>
      </c>
      <c r="E187" s="258">
        <f>J167</f>
        <v>0</v>
      </c>
      <c r="F187" s="260" t="e">
        <f t="shared" si="89"/>
        <v>#DIV/0!</v>
      </c>
      <c r="G187" s="258">
        <f>J168</f>
        <v>0</v>
      </c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13"/>
      <c r="AJ187" s="90"/>
    </row>
    <row r="188" spans="1:36" ht="20.399999999999999">
      <c r="A188" s="109"/>
      <c r="B188" s="90"/>
      <c r="C188" s="259">
        <v>8</v>
      </c>
      <c r="D188" s="258">
        <f>K166</f>
        <v>0</v>
      </c>
      <c r="E188" s="258">
        <f>K167</f>
        <v>0</v>
      </c>
      <c r="F188" s="260" t="e">
        <f t="shared" si="89"/>
        <v>#DIV/0!</v>
      </c>
      <c r="G188" s="258">
        <f>K168</f>
        <v>0</v>
      </c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13"/>
      <c r="AJ188" s="90"/>
    </row>
    <row r="189" spans="1:36" ht="20.399999999999999">
      <c r="A189" s="109"/>
      <c r="B189" s="90"/>
      <c r="C189" s="259">
        <v>9</v>
      </c>
      <c r="D189" s="258">
        <f>L166</f>
        <v>0</v>
      </c>
      <c r="E189" s="258">
        <f>L167</f>
        <v>0</v>
      </c>
      <c r="F189" s="260" t="e">
        <f t="shared" si="89"/>
        <v>#DIV/0!</v>
      </c>
      <c r="G189" s="258">
        <f>L168</f>
        <v>0</v>
      </c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13"/>
      <c r="AJ189" s="90"/>
    </row>
    <row r="190" spans="1:36" ht="20.399999999999999">
      <c r="A190" s="109"/>
      <c r="B190" s="90"/>
      <c r="C190" s="259">
        <v>10</v>
      </c>
      <c r="D190" s="258">
        <f>M166</f>
        <v>0</v>
      </c>
      <c r="E190" s="258">
        <f>M167</f>
        <v>0</v>
      </c>
      <c r="F190" s="260" t="e">
        <f t="shared" si="89"/>
        <v>#DIV/0!</v>
      </c>
      <c r="G190" s="258">
        <f>M168</f>
        <v>0</v>
      </c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13"/>
      <c r="AJ190" s="90"/>
    </row>
    <row r="191" spans="1:36" ht="20.399999999999999">
      <c r="A191" s="109"/>
      <c r="B191" s="90"/>
      <c r="C191" s="259">
        <v>11</v>
      </c>
      <c r="D191" s="258">
        <f>N166</f>
        <v>0</v>
      </c>
      <c r="E191" s="258">
        <f>N167</f>
        <v>0</v>
      </c>
      <c r="F191" s="260" t="e">
        <f t="shared" si="89"/>
        <v>#DIV/0!</v>
      </c>
      <c r="G191" s="258">
        <f>N168</f>
        <v>0</v>
      </c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13"/>
      <c r="AJ191" s="90"/>
    </row>
    <row r="192" spans="1:36" ht="20.399999999999999">
      <c r="A192" s="109"/>
      <c r="B192" s="90"/>
      <c r="C192" s="259">
        <v>12</v>
      </c>
      <c r="D192" s="258">
        <f>O166</f>
        <v>0</v>
      </c>
      <c r="E192" s="258">
        <f>O167</f>
        <v>0</v>
      </c>
      <c r="F192" s="260" t="e">
        <f t="shared" si="89"/>
        <v>#DIV/0!</v>
      </c>
      <c r="G192" s="258">
        <f>O168</f>
        <v>0</v>
      </c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13"/>
      <c r="AJ192" s="90"/>
    </row>
    <row r="193" spans="1:36" ht="20.399999999999999">
      <c r="A193" s="109"/>
      <c r="B193" s="90"/>
      <c r="C193" s="259">
        <v>13</v>
      </c>
      <c r="D193" s="258">
        <f>P166</f>
        <v>0</v>
      </c>
      <c r="E193" s="258">
        <f>P167</f>
        <v>0</v>
      </c>
      <c r="F193" s="260" t="e">
        <f t="shared" si="89"/>
        <v>#DIV/0!</v>
      </c>
      <c r="G193" s="258">
        <f>P168</f>
        <v>0</v>
      </c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13"/>
      <c r="AJ193" s="90"/>
    </row>
    <row r="194" spans="1:36" ht="20.399999999999999">
      <c r="A194" s="109"/>
      <c r="B194" s="90"/>
      <c r="C194" s="259">
        <v>14</v>
      </c>
      <c r="D194" s="258">
        <f>Q166</f>
        <v>0</v>
      </c>
      <c r="E194" s="258">
        <f>Q167</f>
        <v>0</v>
      </c>
      <c r="F194" s="260" t="e">
        <f t="shared" si="89"/>
        <v>#DIV/0!</v>
      </c>
      <c r="G194" s="258">
        <f>Q168</f>
        <v>0</v>
      </c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13"/>
      <c r="AJ194" s="90"/>
    </row>
    <row r="195" spans="1:36" ht="20.399999999999999">
      <c r="A195" s="109"/>
      <c r="B195" s="90"/>
      <c r="C195" s="259">
        <v>15</v>
      </c>
      <c r="D195" s="258">
        <f>R166</f>
        <v>0</v>
      </c>
      <c r="E195" s="258">
        <f>R167</f>
        <v>0</v>
      </c>
      <c r="F195" s="260" t="e">
        <f t="shared" si="89"/>
        <v>#DIV/0!</v>
      </c>
      <c r="G195" s="258">
        <f>R168</f>
        <v>0</v>
      </c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13"/>
      <c r="AJ195" s="90"/>
    </row>
    <row r="196" spans="1:36" ht="20.399999999999999">
      <c r="A196" s="109"/>
      <c r="B196" s="90"/>
      <c r="C196" s="259">
        <v>16</v>
      </c>
      <c r="D196" s="258">
        <f>S166</f>
        <v>0</v>
      </c>
      <c r="E196" s="258">
        <f>S167</f>
        <v>0</v>
      </c>
      <c r="F196" s="260" t="e">
        <f t="shared" si="89"/>
        <v>#DIV/0!</v>
      </c>
      <c r="G196" s="258">
        <f>S168</f>
        <v>0</v>
      </c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13"/>
      <c r="AJ196" s="90"/>
    </row>
    <row r="197" spans="1:36" ht="20.399999999999999">
      <c r="A197" s="109"/>
      <c r="B197" s="90"/>
      <c r="C197" s="259">
        <v>17</v>
      </c>
      <c r="D197" s="258">
        <f>T166</f>
        <v>0</v>
      </c>
      <c r="E197" s="258">
        <f>T167</f>
        <v>0</v>
      </c>
      <c r="F197" s="260" t="e">
        <f t="shared" si="89"/>
        <v>#DIV/0!</v>
      </c>
      <c r="G197" s="258">
        <f>T168</f>
        <v>0</v>
      </c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13"/>
      <c r="AJ197" s="90"/>
    </row>
    <row r="198" spans="1:36" ht="20.399999999999999">
      <c r="A198" s="109"/>
      <c r="B198" s="90"/>
      <c r="C198" s="259">
        <v>18</v>
      </c>
      <c r="D198" s="258">
        <f>U166</f>
        <v>0</v>
      </c>
      <c r="E198" s="258">
        <f>U167</f>
        <v>0</v>
      </c>
      <c r="F198" s="260" t="e">
        <f t="shared" si="89"/>
        <v>#DIV/0!</v>
      </c>
      <c r="G198" s="258">
        <f>U168</f>
        <v>0</v>
      </c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13"/>
      <c r="AJ198" s="90"/>
    </row>
    <row r="199" spans="1:36" ht="20.399999999999999">
      <c r="A199" s="109"/>
      <c r="B199" s="90"/>
      <c r="C199" s="259">
        <v>19</v>
      </c>
      <c r="D199" s="258">
        <f>V166</f>
        <v>0</v>
      </c>
      <c r="E199" s="258">
        <f>V167</f>
        <v>0</v>
      </c>
      <c r="F199" s="260" t="e">
        <f t="shared" si="89"/>
        <v>#DIV/0!</v>
      </c>
      <c r="G199" s="258">
        <f>V168</f>
        <v>0</v>
      </c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13"/>
      <c r="AJ199" s="90"/>
    </row>
    <row r="200" spans="1:36" ht="20.399999999999999">
      <c r="A200" s="109"/>
      <c r="B200" s="90"/>
      <c r="C200" s="259">
        <v>20</v>
      </c>
      <c r="D200" s="258">
        <f>W166</f>
        <v>0</v>
      </c>
      <c r="E200" s="258">
        <f>W167</f>
        <v>0</v>
      </c>
      <c r="F200" s="260" t="e">
        <f t="shared" si="89"/>
        <v>#DIV/0!</v>
      </c>
      <c r="G200" s="258">
        <f>W168</f>
        <v>0</v>
      </c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13"/>
      <c r="AJ200" s="90"/>
    </row>
    <row r="201" spans="1:36" ht="20.399999999999999">
      <c r="A201" s="109"/>
      <c r="B201" s="90"/>
      <c r="C201" s="259">
        <v>21</v>
      </c>
      <c r="D201" s="258">
        <f>X166</f>
        <v>0</v>
      </c>
      <c r="E201" s="258">
        <f>X167</f>
        <v>0</v>
      </c>
      <c r="F201" s="260" t="e">
        <f t="shared" si="89"/>
        <v>#DIV/0!</v>
      </c>
      <c r="G201" s="258">
        <f>X168</f>
        <v>0</v>
      </c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13"/>
      <c r="AJ201" s="90"/>
    </row>
    <row r="202" spans="1:36" ht="20.399999999999999">
      <c r="A202" s="109"/>
      <c r="B202" s="90"/>
      <c r="C202" s="259">
        <v>22</v>
      </c>
      <c r="D202" s="258">
        <f>Y166</f>
        <v>0</v>
      </c>
      <c r="E202" s="258">
        <f>Y167</f>
        <v>0</v>
      </c>
      <c r="F202" s="260" t="e">
        <f t="shared" si="89"/>
        <v>#DIV/0!</v>
      </c>
      <c r="G202" s="258">
        <f>Y168</f>
        <v>0</v>
      </c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13"/>
      <c r="AJ202" s="90"/>
    </row>
    <row r="203" spans="1:36" ht="20.399999999999999">
      <c r="A203" s="109"/>
      <c r="B203" s="90"/>
      <c r="C203" s="259">
        <v>23</v>
      </c>
      <c r="D203" s="258">
        <f>Z166</f>
        <v>0</v>
      </c>
      <c r="E203" s="258">
        <f>Z167</f>
        <v>0</v>
      </c>
      <c r="F203" s="260" t="e">
        <f t="shared" si="89"/>
        <v>#DIV/0!</v>
      </c>
      <c r="G203" s="258">
        <f>Z168</f>
        <v>0</v>
      </c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13"/>
      <c r="AJ203" s="90"/>
    </row>
    <row r="204" spans="1:36" ht="20.399999999999999">
      <c r="A204" s="109"/>
      <c r="B204" s="90"/>
      <c r="C204" s="259">
        <v>24</v>
      </c>
      <c r="D204" s="258">
        <f>AA166</f>
        <v>0</v>
      </c>
      <c r="E204" s="258">
        <f>AA167</f>
        <v>0</v>
      </c>
      <c r="F204" s="260" t="e">
        <f t="shared" si="89"/>
        <v>#DIV/0!</v>
      </c>
      <c r="G204" s="258">
        <f>AA168</f>
        <v>0</v>
      </c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13"/>
      <c r="AJ204" s="90"/>
    </row>
    <row r="205" spans="1:36" ht="20.399999999999999">
      <c r="A205" s="109"/>
      <c r="B205" s="90"/>
      <c r="C205" s="259">
        <v>25</v>
      </c>
      <c r="D205" s="258">
        <f>AB166</f>
        <v>0</v>
      </c>
      <c r="E205" s="258">
        <f>AB167</f>
        <v>0</v>
      </c>
      <c r="F205" s="260" t="e">
        <f t="shared" si="89"/>
        <v>#DIV/0!</v>
      </c>
      <c r="G205" s="258">
        <f>AB168</f>
        <v>0</v>
      </c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13"/>
      <c r="AJ205" s="90"/>
    </row>
    <row r="206" spans="1:36" ht="20.399999999999999">
      <c r="A206" s="109"/>
      <c r="B206" s="90"/>
      <c r="C206" s="259">
        <v>26</v>
      </c>
      <c r="D206" s="258">
        <f>AC166</f>
        <v>0</v>
      </c>
      <c r="E206" s="258">
        <f>AC167</f>
        <v>0</v>
      </c>
      <c r="F206" s="260" t="e">
        <f t="shared" si="89"/>
        <v>#DIV/0!</v>
      </c>
      <c r="G206" s="258">
        <f>AC168</f>
        <v>0</v>
      </c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13"/>
      <c r="AJ206" s="90"/>
    </row>
    <row r="207" spans="1:36" ht="20.399999999999999">
      <c r="A207" s="109"/>
      <c r="B207" s="90"/>
      <c r="C207" s="259">
        <v>27</v>
      </c>
      <c r="D207" s="258">
        <f>AD166</f>
        <v>0</v>
      </c>
      <c r="E207" s="258">
        <f>AD167</f>
        <v>0</v>
      </c>
      <c r="F207" s="260" t="e">
        <f t="shared" si="89"/>
        <v>#DIV/0!</v>
      </c>
      <c r="G207" s="258">
        <f>AD168</f>
        <v>0</v>
      </c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13"/>
      <c r="AJ207" s="90"/>
    </row>
    <row r="208" spans="1:36" ht="20.399999999999999">
      <c r="A208" s="109"/>
      <c r="B208" s="90"/>
      <c r="C208" s="259">
        <v>28</v>
      </c>
      <c r="D208" s="258">
        <f>AE166</f>
        <v>0</v>
      </c>
      <c r="E208" s="258">
        <f>AE167</f>
        <v>0</v>
      </c>
      <c r="F208" s="260" t="e">
        <f t="shared" si="89"/>
        <v>#DIV/0!</v>
      </c>
      <c r="G208" s="258">
        <f>AE168</f>
        <v>0</v>
      </c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13"/>
      <c r="AJ208" s="90"/>
    </row>
    <row r="209" spans="1:36" ht="20.399999999999999">
      <c r="A209" s="109"/>
      <c r="B209" s="90"/>
      <c r="C209" s="259">
        <v>29</v>
      </c>
      <c r="D209" s="258">
        <f>AF166</f>
        <v>0</v>
      </c>
      <c r="E209" s="258">
        <f>AF167</f>
        <v>0</v>
      </c>
      <c r="F209" s="260" t="e">
        <f t="shared" si="89"/>
        <v>#DIV/0!</v>
      </c>
      <c r="G209" s="258">
        <f>AF168</f>
        <v>0</v>
      </c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13"/>
      <c r="AJ209" s="90"/>
    </row>
    <row r="210" spans="1:36" ht="20.399999999999999">
      <c r="A210" s="109"/>
      <c r="B210" s="90"/>
      <c r="C210" s="259">
        <v>30</v>
      </c>
      <c r="D210" s="258">
        <f>AG166</f>
        <v>0</v>
      </c>
      <c r="E210" s="258">
        <f>AG167</f>
        <v>0</v>
      </c>
      <c r="F210" s="260" t="e">
        <f t="shared" si="89"/>
        <v>#DIV/0!</v>
      </c>
      <c r="G210" s="258">
        <f>AG168</f>
        <v>0</v>
      </c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13"/>
      <c r="AJ210" s="90"/>
    </row>
    <row r="211" spans="1:36" ht="21" thickBot="1">
      <c r="A211" s="109"/>
      <c r="B211" s="90"/>
      <c r="C211" s="261">
        <v>31</v>
      </c>
      <c r="D211" s="262">
        <f>AH166</f>
        <v>0</v>
      </c>
      <c r="E211" s="262">
        <f>AH167</f>
        <v>0</v>
      </c>
      <c r="F211" s="263" t="e">
        <f t="shared" si="89"/>
        <v>#DIV/0!</v>
      </c>
      <c r="G211" s="262">
        <f>AH168</f>
        <v>0</v>
      </c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13"/>
      <c r="AJ211" s="90"/>
    </row>
    <row r="212" spans="1:36" ht="21.6" thickTop="1" thickBot="1">
      <c r="A212" s="109"/>
      <c r="B212" s="90"/>
      <c r="C212" s="264" t="s">
        <v>41</v>
      </c>
      <c r="D212" s="265">
        <f>SUM(D181:D211)</f>
        <v>0</v>
      </c>
      <c r="E212" s="265">
        <f>SUM(E181:E211)</f>
        <v>0</v>
      </c>
      <c r="F212" s="268" t="e">
        <f>E212/D212</f>
        <v>#DIV/0!</v>
      </c>
      <c r="G212" s="265">
        <f>SUM(G181:G211)</f>
        <v>0</v>
      </c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13"/>
      <c r="AJ212" s="90"/>
    </row>
    <row r="213" spans="1:36" ht="21" thickTop="1">
      <c r="A213" s="109"/>
      <c r="B213" s="90"/>
      <c r="C213" s="90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13"/>
      <c r="AJ213" s="90"/>
    </row>
    <row r="214" spans="1:36" ht="20.399999999999999">
      <c r="A214" s="109"/>
      <c r="B214" s="90"/>
      <c r="C214" s="90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13"/>
      <c r="AJ214" s="90"/>
    </row>
    <row r="215" spans="1:36" ht="20.399999999999999">
      <c r="A215" s="109"/>
      <c r="B215" s="90"/>
      <c r="C215" s="90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13"/>
      <c r="AJ215" s="90"/>
    </row>
    <row r="216" spans="1:36" ht="20.399999999999999">
      <c r="A216" s="109"/>
      <c r="B216" s="90"/>
      <c r="C216" s="90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13"/>
      <c r="AJ216" s="90"/>
    </row>
    <row r="217" spans="1:36" ht="20.399999999999999">
      <c r="A217" s="109"/>
      <c r="B217" s="90"/>
      <c r="C217" s="90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13"/>
      <c r="AJ217" s="90"/>
    </row>
    <row r="218" spans="1:36" ht="20.399999999999999">
      <c r="A218" s="109"/>
      <c r="B218" s="90"/>
      <c r="C218" s="90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13"/>
      <c r="AJ218" s="90"/>
    </row>
    <row r="219" spans="1:36" ht="20.399999999999999">
      <c r="A219" s="109"/>
      <c r="B219" s="90"/>
      <c r="C219" s="90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13"/>
      <c r="AJ219" s="90"/>
    </row>
    <row r="220" spans="1:36" ht="20.399999999999999">
      <c r="A220" s="109"/>
      <c r="B220" s="90"/>
      <c r="C220" s="90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13"/>
      <c r="AJ220" s="90"/>
    </row>
    <row r="221" spans="1:36" ht="20.399999999999999">
      <c r="A221" s="109"/>
      <c r="B221" s="90"/>
      <c r="C221" s="90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13"/>
      <c r="AJ221" s="90"/>
    </row>
    <row r="222" spans="1:36" ht="20.399999999999999">
      <c r="A222" s="109"/>
      <c r="B222" s="90"/>
      <c r="C222" s="90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13"/>
      <c r="AJ222" s="90"/>
    </row>
    <row r="223" spans="1:36" ht="20.399999999999999">
      <c r="A223" s="109"/>
      <c r="B223" s="90"/>
      <c r="C223" s="90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13"/>
      <c r="AJ223" s="90"/>
    </row>
    <row r="224" spans="1:36" ht="20.399999999999999">
      <c r="A224" s="109"/>
      <c r="B224" s="90"/>
      <c r="C224" s="90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13"/>
      <c r="AJ224" s="90"/>
    </row>
    <row r="225" spans="1:36" ht="20.399999999999999">
      <c r="A225" s="109"/>
      <c r="B225" s="90"/>
      <c r="C225" s="90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13"/>
      <c r="AJ225" s="90"/>
    </row>
    <row r="226" spans="1:36" ht="20.399999999999999">
      <c r="A226" s="109"/>
      <c r="B226" s="90"/>
      <c r="C226" s="90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13"/>
      <c r="AJ226" s="90"/>
    </row>
    <row r="227" spans="1:36" ht="20.399999999999999">
      <c r="A227" s="109"/>
      <c r="B227" s="90"/>
      <c r="C227" s="90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13"/>
      <c r="AJ227" s="90"/>
    </row>
    <row r="228" spans="1:36" ht="20.399999999999999">
      <c r="A228" s="109"/>
      <c r="B228" s="90"/>
      <c r="C228" s="90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13"/>
      <c r="AJ228" s="90"/>
    </row>
    <row r="229" spans="1:36" ht="20.399999999999999">
      <c r="A229" s="109"/>
      <c r="B229" s="90"/>
      <c r="C229" s="90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13"/>
      <c r="AJ229" s="90"/>
    </row>
    <row r="230" spans="1:36" ht="20.399999999999999">
      <c r="A230" s="109"/>
      <c r="B230" s="90"/>
      <c r="C230" s="90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13"/>
      <c r="AJ230" s="90"/>
    </row>
    <row r="231" spans="1:36" ht="20.399999999999999">
      <c r="A231" s="109"/>
      <c r="B231" s="90"/>
      <c r="C231" s="90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13"/>
      <c r="AJ231" s="90"/>
    </row>
    <row r="232" spans="1:36" ht="20.399999999999999">
      <c r="A232" s="109"/>
      <c r="B232" s="90"/>
      <c r="C232" s="90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13"/>
      <c r="AJ232" s="90"/>
    </row>
    <row r="233" spans="1:36" ht="20.399999999999999">
      <c r="A233" s="109"/>
      <c r="B233" s="90"/>
      <c r="C233" s="90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13"/>
      <c r="AJ233" s="90"/>
    </row>
    <row r="234" spans="1:36" ht="20.399999999999999">
      <c r="A234" s="109"/>
      <c r="B234" s="90"/>
      <c r="C234" s="90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13"/>
      <c r="AJ234" s="90"/>
    </row>
    <row r="235" spans="1:36" ht="20.399999999999999">
      <c r="A235" s="109"/>
      <c r="B235" s="90"/>
      <c r="C235" s="90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13"/>
      <c r="AJ235" s="90"/>
    </row>
    <row r="236" spans="1:36" ht="20.399999999999999">
      <c r="A236" s="109"/>
      <c r="B236" s="90"/>
      <c r="C236" s="90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13"/>
      <c r="AJ236" s="90"/>
    </row>
    <row r="237" spans="1:36" ht="20.399999999999999">
      <c r="A237" s="109"/>
      <c r="B237" s="90"/>
      <c r="C237" s="90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13"/>
      <c r="AJ237" s="90"/>
    </row>
    <row r="238" spans="1:36" ht="20.399999999999999">
      <c r="A238" s="109"/>
      <c r="B238" s="90"/>
      <c r="C238" s="90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13"/>
      <c r="AJ238" s="90"/>
    </row>
    <row r="239" spans="1:36" ht="20.399999999999999">
      <c r="A239" s="109"/>
      <c r="B239" s="90"/>
      <c r="C239" s="90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13"/>
      <c r="AJ239" s="90"/>
    </row>
    <row r="240" spans="1:36" ht="20.399999999999999">
      <c r="A240" s="109"/>
      <c r="B240" s="90"/>
      <c r="C240" s="90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13"/>
      <c r="AJ240" s="90"/>
    </row>
    <row r="241" spans="1:36" ht="20.399999999999999">
      <c r="A241" s="109"/>
      <c r="B241" s="90"/>
      <c r="C241" s="90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13"/>
      <c r="AJ241" s="90"/>
    </row>
    <row r="242" spans="1:36" ht="20.399999999999999">
      <c r="A242" s="109"/>
      <c r="B242" s="90"/>
      <c r="C242" s="90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13"/>
      <c r="AJ242" s="90"/>
    </row>
    <row r="243" spans="1:36" ht="20.399999999999999">
      <c r="A243" s="109"/>
      <c r="B243" s="90"/>
      <c r="C243" s="90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13"/>
      <c r="AJ243" s="90"/>
    </row>
    <row r="244" spans="1:36" ht="20.399999999999999">
      <c r="A244" s="109"/>
      <c r="B244" s="90"/>
      <c r="C244" s="90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13"/>
      <c r="AJ244" s="90"/>
    </row>
    <row r="245" spans="1:36" ht="20.399999999999999">
      <c r="A245" s="109"/>
      <c r="B245" s="90"/>
      <c r="C245" s="90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13"/>
      <c r="AJ245" s="90"/>
    </row>
    <row r="246" spans="1:36" ht="20.399999999999999">
      <c r="A246" s="109"/>
      <c r="B246" s="90"/>
      <c r="C246" s="90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13"/>
      <c r="AJ246" s="90"/>
    </row>
    <row r="247" spans="1:36" ht="20.399999999999999">
      <c r="A247" s="109"/>
      <c r="B247" s="90"/>
      <c r="C247" s="90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13"/>
      <c r="AJ247" s="90"/>
    </row>
    <row r="248" spans="1:36" ht="20.399999999999999">
      <c r="A248" s="109"/>
      <c r="B248" s="90"/>
      <c r="C248" s="90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13"/>
      <c r="AJ248" s="90"/>
    </row>
    <row r="249" spans="1:36" ht="20.399999999999999">
      <c r="A249" s="109"/>
      <c r="B249" s="90"/>
      <c r="C249" s="90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13"/>
      <c r="AJ249" s="90"/>
    </row>
    <row r="250" spans="1:36" ht="20.399999999999999">
      <c r="A250" s="109"/>
      <c r="B250" s="90"/>
      <c r="C250" s="90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13"/>
      <c r="AJ250" s="90"/>
    </row>
    <row r="251" spans="1:36" ht="20.399999999999999">
      <c r="A251" s="109"/>
      <c r="B251" s="90"/>
      <c r="C251" s="90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13"/>
      <c r="AJ251" s="90"/>
    </row>
    <row r="252" spans="1:36" ht="20.399999999999999">
      <c r="A252" s="109"/>
      <c r="B252" s="90"/>
      <c r="C252" s="90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13"/>
      <c r="AJ252" s="90"/>
    </row>
    <row r="253" spans="1:36" ht="20.399999999999999">
      <c r="A253" s="109"/>
      <c r="B253" s="90"/>
      <c r="C253" s="90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13"/>
      <c r="AJ253" s="90"/>
    </row>
    <row r="254" spans="1:36" ht="20.399999999999999">
      <c r="A254" s="109"/>
      <c r="B254" s="90"/>
      <c r="C254" s="90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13"/>
      <c r="AJ254" s="90"/>
    </row>
    <row r="255" spans="1:36" ht="20.399999999999999">
      <c r="A255" s="109"/>
      <c r="B255" s="90"/>
      <c r="C255" s="90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13"/>
      <c r="AJ255" s="90"/>
    </row>
    <row r="256" spans="1:36" ht="20.399999999999999">
      <c r="B256" s="90"/>
      <c r="C256" s="90"/>
      <c r="AJ256" s="90"/>
    </row>
    <row r="257" spans="2:36" ht="20.399999999999999">
      <c r="B257" s="90"/>
      <c r="C257" s="90"/>
      <c r="AJ257" s="90"/>
    </row>
    <row r="258" spans="2:36" ht="20.399999999999999">
      <c r="B258" s="90"/>
      <c r="C258" s="90"/>
      <c r="AJ258" s="90"/>
    </row>
    <row r="259" spans="2:36" ht="20.399999999999999">
      <c r="B259" s="90"/>
      <c r="C259" s="90"/>
      <c r="AJ259" s="90"/>
    </row>
    <row r="260" spans="2:36" ht="20.399999999999999">
      <c r="B260" s="90"/>
      <c r="C260" s="90"/>
      <c r="AJ260" s="90"/>
    </row>
    <row r="261" spans="2:36" ht="20.399999999999999">
      <c r="B261" s="90"/>
      <c r="C261" s="90"/>
      <c r="AJ261" s="90"/>
    </row>
    <row r="262" spans="2:36" ht="20.399999999999999">
      <c r="B262" s="90"/>
      <c r="C262" s="90"/>
      <c r="AJ262" s="90"/>
    </row>
    <row r="263" spans="2:36" ht="20.399999999999999">
      <c r="B263" s="90"/>
      <c r="C263" s="90"/>
      <c r="AJ263" s="90"/>
    </row>
    <row r="264" spans="2:36" ht="20.399999999999999">
      <c r="B264" s="90"/>
      <c r="C264" s="90"/>
      <c r="AJ264" s="90"/>
    </row>
    <row r="265" spans="2:36" ht="20.399999999999999">
      <c r="B265" s="90"/>
      <c r="C265" s="90"/>
      <c r="AJ265" s="90"/>
    </row>
    <row r="266" spans="2:36" ht="20.399999999999999">
      <c r="B266" s="90"/>
      <c r="C266" s="90"/>
      <c r="AJ266" s="90"/>
    </row>
    <row r="267" spans="2:36" ht="20.399999999999999">
      <c r="B267" s="90"/>
      <c r="C267" s="90"/>
      <c r="AJ267" s="90"/>
    </row>
    <row r="268" spans="2:36" ht="20.399999999999999">
      <c r="B268" s="90"/>
      <c r="C268" s="90"/>
      <c r="AJ268" s="90"/>
    </row>
    <row r="269" spans="2:36" ht="20.399999999999999">
      <c r="B269" s="90"/>
      <c r="C269" s="90"/>
      <c r="AJ269" s="90"/>
    </row>
    <row r="270" spans="2:36" ht="20.399999999999999">
      <c r="B270" s="90"/>
      <c r="C270" s="90"/>
      <c r="AJ270" s="90"/>
    </row>
    <row r="271" spans="2:36" ht="20.399999999999999">
      <c r="B271" s="90"/>
      <c r="C271" s="90"/>
      <c r="AJ271" s="90"/>
    </row>
    <row r="272" spans="2:36" ht="20.399999999999999">
      <c r="B272" s="90"/>
      <c r="C272" s="90"/>
      <c r="AJ272" s="90"/>
    </row>
    <row r="273" spans="2:36" ht="20.399999999999999">
      <c r="B273" s="90"/>
      <c r="C273" s="90"/>
      <c r="AJ273" s="90"/>
    </row>
    <row r="274" spans="2:36" ht="20.399999999999999">
      <c r="B274" s="90"/>
      <c r="C274" s="90"/>
      <c r="AJ274" s="90"/>
    </row>
    <row r="275" spans="2:36" ht="20.399999999999999">
      <c r="B275" s="90"/>
      <c r="C275" s="90"/>
      <c r="AJ275" s="90"/>
    </row>
    <row r="276" spans="2:36" ht="20.399999999999999">
      <c r="B276" s="90"/>
      <c r="C276" s="90"/>
      <c r="AJ276" s="90"/>
    </row>
    <row r="277" spans="2:36" ht="20.399999999999999">
      <c r="B277" s="90"/>
      <c r="C277" s="90"/>
      <c r="AJ277" s="90"/>
    </row>
    <row r="278" spans="2:36" ht="20.399999999999999">
      <c r="B278" s="90"/>
      <c r="C278" s="90"/>
      <c r="AJ278" s="90"/>
    </row>
    <row r="279" spans="2:36" ht="20.399999999999999">
      <c r="B279" s="90"/>
      <c r="C279" s="90"/>
      <c r="AJ279" s="90"/>
    </row>
    <row r="280" spans="2:36" ht="20.399999999999999">
      <c r="B280" s="90"/>
      <c r="C280" s="90"/>
      <c r="AJ280" s="90"/>
    </row>
    <row r="281" spans="2:36" ht="20.399999999999999">
      <c r="B281" s="90"/>
      <c r="C281" s="90"/>
      <c r="AJ281" s="90"/>
    </row>
    <row r="282" spans="2:36" ht="20.399999999999999">
      <c r="B282" s="90"/>
      <c r="C282" s="90"/>
      <c r="AJ282" s="90"/>
    </row>
    <row r="283" spans="2:36" ht="20.399999999999999">
      <c r="B283" s="90"/>
      <c r="C283" s="90"/>
      <c r="AJ283" s="90"/>
    </row>
    <row r="284" spans="2:36" ht="20.399999999999999">
      <c r="B284" s="90"/>
      <c r="C284" s="90"/>
      <c r="AJ284" s="90"/>
    </row>
    <row r="285" spans="2:36" ht="20.399999999999999">
      <c r="B285" s="90"/>
      <c r="C285" s="90"/>
      <c r="AJ285" s="90"/>
    </row>
    <row r="286" spans="2:36" ht="20.399999999999999">
      <c r="B286" s="90"/>
      <c r="C286" s="90"/>
      <c r="AJ286" s="90"/>
    </row>
    <row r="287" spans="2:36" ht="20.399999999999999">
      <c r="B287" s="90"/>
      <c r="C287" s="90"/>
      <c r="AJ287" s="90"/>
    </row>
    <row r="288" spans="2:36" ht="20.399999999999999">
      <c r="B288" s="90"/>
      <c r="C288" s="90"/>
      <c r="AJ288" s="90"/>
    </row>
    <row r="289" spans="2:36" ht="20.399999999999999">
      <c r="B289" s="90"/>
      <c r="C289" s="90"/>
      <c r="AJ289" s="90"/>
    </row>
    <row r="290" spans="2:36" ht="20.399999999999999">
      <c r="B290" s="90"/>
      <c r="C290" s="90"/>
      <c r="AJ290" s="90"/>
    </row>
    <row r="291" spans="2:36" ht="20.399999999999999">
      <c r="B291" s="90"/>
      <c r="C291" s="90"/>
      <c r="AJ291" s="90"/>
    </row>
    <row r="292" spans="2:36" ht="20.399999999999999">
      <c r="B292" s="90"/>
      <c r="C292" s="90"/>
      <c r="AJ292" s="90"/>
    </row>
    <row r="293" spans="2:36" ht="20.399999999999999">
      <c r="B293" s="90"/>
      <c r="C293" s="90"/>
      <c r="AJ293" s="90"/>
    </row>
    <row r="294" spans="2:36" ht="20.399999999999999">
      <c r="B294" s="90"/>
      <c r="C294" s="90"/>
      <c r="AJ294" s="90"/>
    </row>
    <row r="295" spans="2:36" ht="20.399999999999999">
      <c r="B295" s="90"/>
      <c r="C295" s="90"/>
      <c r="AJ295" s="90"/>
    </row>
    <row r="296" spans="2:36" ht="20.399999999999999">
      <c r="B296" s="90"/>
      <c r="C296" s="90"/>
      <c r="AJ296" s="90"/>
    </row>
    <row r="297" spans="2:36" ht="20.399999999999999">
      <c r="B297" s="90"/>
      <c r="C297" s="90"/>
      <c r="AJ297" s="90"/>
    </row>
    <row r="298" spans="2:36" ht="20.399999999999999">
      <c r="B298" s="90"/>
      <c r="C298" s="90"/>
      <c r="AJ298" s="90"/>
    </row>
    <row r="299" spans="2:36" ht="20.399999999999999">
      <c r="B299" s="90"/>
      <c r="C299" s="90"/>
      <c r="AJ299" s="90"/>
    </row>
    <row r="300" spans="2:36" ht="20.399999999999999">
      <c r="B300" s="90"/>
      <c r="C300" s="90"/>
      <c r="AJ300" s="90"/>
    </row>
    <row r="301" spans="2:36" ht="20.399999999999999">
      <c r="B301" s="90"/>
      <c r="C301" s="90"/>
      <c r="AJ301" s="90"/>
    </row>
    <row r="302" spans="2:36" ht="20.399999999999999">
      <c r="B302" s="90"/>
      <c r="C302" s="90"/>
      <c r="AJ302" s="90"/>
    </row>
    <row r="303" spans="2:36" ht="20.399999999999999">
      <c r="B303" s="90"/>
      <c r="C303" s="90"/>
      <c r="AJ303" s="90"/>
    </row>
    <row r="304" spans="2:36" ht="20.399999999999999">
      <c r="B304" s="90"/>
      <c r="C304" s="90"/>
      <c r="AJ304" s="90"/>
    </row>
    <row r="305" spans="2:36" ht="20.399999999999999">
      <c r="B305" s="90"/>
      <c r="C305" s="90"/>
      <c r="AJ305" s="90"/>
    </row>
    <row r="306" spans="2:36" ht="20.399999999999999">
      <c r="B306" s="90"/>
      <c r="C306" s="90"/>
      <c r="AJ306" s="90"/>
    </row>
    <row r="307" spans="2:36" ht="20.399999999999999">
      <c r="B307" s="90"/>
      <c r="C307" s="90"/>
      <c r="AJ307" s="90"/>
    </row>
    <row r="308" spans="2:36" ht="20.399999999999999">
      <c r="B308" s="90"/>
      <c r="C308" s="90"/>
      <c r="AJ308" s="90"/>
    </row>
    <row r="309" spans="2:36" ht="20.399999999999999">
      <c r="B309" s="90"/>
      <c r="C309" s="90"/>
      <c r="AJ309" s="90"/>
    </row>
    <row r="310" spans="2:36" ht="20.399999999999999">
      <c r="B310" s="90"/>
      <c r="C310" s="90"/>
      <c r="AJ310" s="90"/>
    </row>
    <row r="311" spans="2:36" ht="20.399999999999999">
      <c r="B311" s="90"/>
      <c r="C311" s="90"/>
      <c r="AJ311" s="90"/>
    </row>
    <row r="312" spans="2:36" ht="20.399999999999999">
      <c r="B312" s="90"/>
      <c r="C312" s="90"/>
      <c r="AJ312" s="90"/>
    </row>
    <row r="313" spans="2:36" ht="20.399999999999999">
      <c r="B313" s="90"/>
      <c r="C313" s="90"/>
      <c r="AJ313" s="90"/>
    </row>
    <row r="314" spans="2:36" ht="20.399999999999999">
      <c r="B314" s="90"/>
      <c r="C314" s="90"/>
      <c r="AJ314" s="90"/>
    </row>
    <row r="315" spans="2:36" ht="20.399999999999999">
      <c r="B315" s="90"/>
      <c r="C315" s="90"/>
      <c r="AJ315" s="90"/>
    </row>
    <row r="316" spans="2:36" ht="20.399999999999999">
      <c r="B316" s="90"/>
      <c r="C316" s="90"/>
      <c r="AJ316" s="90"/>
    </row>
    <row r="317" spans="2:36" ht="20.399999999999999">
      <c r="B317" s="90"/>
      <c r="C317" s="90"/>
      <c r="AJ317" s="90"/>
    </row>
    <row r="318" spans="2:36" ht="20.399999999999999">
      <c r="B318" s="90"/>
      <c r="C318" s="90"/>
      <c r="AJ318" s="90"/>
    </row>
    <row r="319" spans="2:36" ht="20.399999999999999">
      <c r="B319" s="90"/>
      <c r="C319" s="90"/>
      <c r="AJ319" s="90"/>
    </row>
    <row r="320" spans="2:36" ht="20.399999999999999">
      <c r="B320" s="90"/>
      <c r="C320" s="90"/>
      <c r="AJ320" s="90"/>
    </row>
    <row r="321" spans="2:36" ht="20.399999999999999">
      <c r="B321" s="90"/>
      <c r="C321" s="90"/>
      <c r="AJ321" s="90"/>
    </row>
    <row r="322" spans="2:36" ht="20.399999999999999">
      <c r="B322" s="90"/>
      <c r="C322" s="90"/>
      <c r="AJ322" s="90"/>
    </row>
    <row r="323" spans="2:36" ht="20.399999999999999">
      <c r="B323" s="90"/>
      <c r="C323" s="90"/>
      <c r="AJ323" s="90"/>
    </row>
    <row r="324" spans="2:36" ht="20.399999999999999">
      <c r="B324" s="90"/>
      <c r="C324" s="90"/>
      <c r="AJ324" s="90"/>
    </row>
    <row r="325" spans="2:36" ht="20.399999999999999">
      <c r="B325" s="90"/>
      <c r="C325" s="90"/>
      <c r="AJ325" s="90"/>
    </row>
    <row r="326" spans="2:36" ht="20.399999999999999">
      <c r="B326" s="90"/>
      <c r="C326" s="90"/>
      <c r="AJ326" s="90"/>
    </row>
    <row r="327" spans="2:36" ht="20.399999999999999">
      <c r="B327" s="90"/>
      <c r="C327" s="90"/>
      <c r="AJ327" s="90"/>
    </row>
    <row r="328" spans="2:36" ht="20.399999999999999">
      <c r="B328" s="90"/>
      <c r="C328" s="90"/>
      <c r="AJ328" s="90"/>
    </row>
    <row r="329" spans="2:36" ht="20.399999999999999">
      <c r="B329" s="90"/>
      <c r="C329" s="90"/>
      <c r="AJ329" s="90"/>
    </row>
    <row r="330" spans="2:36" ht="20.399999999999999">
      <c r="B330" s="90"/>
      <c r="C330" s="90"/>
      <c r="AJ330" s="90"/>
    </row>
    <row r="331" spans="2:36" ht="20.399999999999999">
      <c r="B331" s="90"/>
      <c r="C331" s="90"/>
      <c r="AJ331" s="90"/>
    </row>
    <row r="332" spans="2:36" ht="20.399999999999999">
      <c r="B332" s="90"/>
      <c r="C332" s="90"/>
      <c r="AJ332" s="90"/>
    </row>
    <row r="333" spans="2:36" ht="20.399999999999999">
      <c r="B333" s="90"/>
      <c r="C333" s="90"/>
      <c r="AJ333" s="90"/>
    </row>
    <row r="334" spans="2:36" ht="20.399999999999999">
      <c r="B334" s="90"/>
      <c r="C334" s="90"/>
      <c r="AJ334" s="90"/>
    </row>
    <row r="335" spans="2:36" ht="20.399999999999999">
      <c r="B335" s="90"/>
      <c r="C335" s="90"/>
      <c r="AJ335" s="90"/>
    </row>
    <row r="336" spans="2:36" ht="20.399999999999999">
      <c r="B336" s="90"/>
      <c r="C336" s="90"/>
      <c r="AJ336" s="90"/>
    </row>
    <row r="337" spans="2:36" ht="20.399999999999999">
      <c r="B337" s="90"/>
      <c r="C337" s="90"/>
      <c r="AJ337" s="90"/>
    </row>
    <row r="338" spans="2:36" ht="20.399999999999999">
      <c r="B338" s="90"/>
      <c r="C338" s="90"/>
      <c r="AJ338" s="90"/>
    </row>
    <row r="339" spans="2:36" ht="20.399999999999999">
      <c r="B339" s="90"/>
      <c r="C339" s="90"/>
      <c r="AJ339" s="90"/>
    </row>
    <row r="340" spans="2:36" ht="20.399999999999999">
      <c r="B340" s="90"/>
      <c r="C340" s="90"/>
      <c r="AJ340" s="90"/>
    </row>
    <row r="341" spans="2:36" ht="20.399999999999999">
      <c r="B341" s="90"/>
      <c r="C341" s="90"/>
      <c r="AJ341" s="90"/>
    </row>
    <row r="342" spans="2:36" ht="20.399999999999999">
      <c r="B342" s="90"/>
      <c r="C342" s="90"/>
      <c r="AJ342" s="90"/>
    </row>
    <row r="343" spans="2:36" ht="20.399999999999999">
      <c r="B343" s="90"/>
      <c r="C343" s="90"/>
      <c r="AJ343" s="90"/>
    </row>
    <row r="344" spans="2:36" ht="20.399999999999999">
      <c r="B344" s="90"/>
      <c r="C344" s="90"/>
      <c r="AJ344" s="90"/>
    </row>
    <row r="345" spans="2:36" ht="20.399999999999999">
      <c r="B345" s="90"/>
      <c r="C345" s="90"/>
      <c r="AJ345" s="90"/>
    </row>
    <row r="346" spans="2:36" ht="20.399999999999999">
      <c r="B346" s="90"/>
      <c r="C346" s="90"/>
      <c r="AJ346" s="90"/>
    </row>
    <row r="347" spans="2:36" ht="20.399999999999999">
      <c r="B347" s="90"/>
      <c r="C347" s="90"/>
      <c r="AJ347" s="90"/>
    </row>
    <row r="348" spans="2:36" ht="20.399999999999999">
      <c r="B348" s="90"/>
      <c r="C348" s="90"/>
      <c r="AJ348" s="90"/>
    </row>
    <row r="349" spans="2:36" ht="20.399999999999999">
      <c r="B349" s="90"/>
      <c r="C349" s="90"/>
      <c r="AJ349" s="90"/>
    </row>
    <row r="350" spans="2:36" ht="20.399999999999999">
      <c r="B350" s="90"/>
      <c r="C350" s="90"/>
      <c r="AJ350" s="90"/>
    </row>
    <row r="351" spans="2:36" ht="20.399999999999999">
      <c r="B351" s="90"/>
      <c r="C351" s="90"/>
      <c r="AJ351" s="90"/>
    </row>
    <row r="352" spans="2:36" ht="20.399999999999999">
      <c r="B352" s="90"/>
      <c r="C352" s="90"/>
      <c r="AJ352" s="90"/>
    </row>
    <row r="353" spans="2:36" ht="20.399999999999999">
      <c r="B353" s="90"/>
      <c r="C353" s="90"/>
      <c r="AJ353" s="90"/>
    </row>
    <row r="354" spans="2:36" ht="20.399999999999999">
      <c r="B354" s="90"/>
      <c r="C354" s="90"/>
      <c r="AJ354" s="90"/>
    </row>
    <row r="355" spans="2:36" ht="20.399999999999999">
      <c r="B355" s="90"/>
      <c r="C355" s="90"/>
      <c r="AJ355" s="90"/>
    </row>
    <row r="356" spans="2:36" ht="20.399999999999999">
      <c r="B356" s="90"/>
      <c r="C356" s="90"/>
      <c r="AJ356" s="90"/>
    </row>
    <row r="357" spans="2:36" ht="20.399999999999999">
      <c r="B357" s="90"/>
      <c r="C357" s="90"/>
      <c r="AJ357" s="90"/>
    </row>
    <row r="358" spans="2:36" ht="20.399999999999999">
      <c r="B358" s="90"/>
      <c r="C358" s="90"/>
      <c r="AJ358" s="90"/>
    </row>
    <row r="359" spans="2:36" ht="20.399999999999999">
      <c r="B359" s="90"/>
      <c r="C359" s="90"/>
      <c r="AJ359" s="90"/>
    </row>
    <row r="360" spans="2:36" ht="20.399999999999999">
      <c r="B360" s="90"/>
      <c r="C360" s="90"/>
      <c r="AJ360" s="90"/>
    </row>
    <row r="361" spans="2:36" ht="20.399999999999999">
      <c r="B361" s="90"/>
      <c r="C361" s="90"/>
      <c r="AJ361" s="90"/>
    </row>
    <row r="362" spans="2:36" ht="20.399999999999999">
      <c r="B362" s="90"/>
      <c r="C362" s="90"/>
      <c r="AJ362" s="90"/>
    </row>
    <row r="363" spans="2:36" ht="20.399999999999999">
      <c r="B363" s="90"/>
      <c r="C363" s="90"/>
      <c r="AJ363" s="90"/>
    </row>
    <row r="364" spans="2:36" ht="20.399999999999999">
      <c r="B364" s="90"/>
      <c r="C364" s="90"/>
      <c r="AJ364" s="90"/>
    </row>
    <row r="365" spans="2:36" ht="20.399999999999999">
      <c r="B365" s="90"/>
      <c r="C365" s="90"/>
      <c r="AJ365" s="90"/>
    </row>
    <row r="366" spans="2:36" ht="20.399999999999999">
      <c r="B366" s="90"/>
      <c r="C366" s="90"/>
      <c r="AJ366" s="90"/>
    </row>
    <row r="367" spans="2:36" ht="20.399999999999999">
      <c r="B367" s="90"/>
      <c r="C367" s="90"/>
      <c r="AJ367" s="90"/>
    </row>
    <row r="368" spans="2:36" ht="20.399999999999999">
      <c r="B368" s="90"/>
      <c r="C368" s="90"/>
      <c r="AJ368" s="90"/>
    </row>
    <row r="369" spans="2:36" ht="20.399999999999999">
      <c r="B369" s="90"/>
      <c r="C369" s="90"/>
      <c r="AJ369" s="90"/>
    </row>
    <row r="370" spans="2:36" ht="20.399999999999999">
      <c r="B370" s="90"/>
      <c r="C370" s="90"/>
      <c r="AJ370" s="90"/>
    </row>
    <row r="371" spans="2:36" ht="20.399999999999999">
      <c r="B371" s="90"/>
      <c r="C371" s="90"/>
      <c r="AJ371" s="90"/>
    </row>
    <row r="372" spans="2:36" ht="20.399999999999999">
      <c r="B372" s="90"/>
      <c r="C372" s="90"/>
      <c r="AJ372" s="90"/>
    </row>
    <row r="373" spans="2:36" ht="20.399999999999999">
      <c r="B373" s="90"/>
      <c r="C373" s="90"/>
      <c r="AJ373" s="90"/>
    </row>
    <row r="374" spans="2:36" ht="20.399999999999999">
      <c r="B374" s="90"/>
      <c r="C374" s="90"/>
      <c r="AJ374" s="90"/>
    </row>
    <row r="375" spans="2:36" ht="20.399999999999999">
      <c r="B375" s="90"/>
      <c r="C375" s="90"/>
      <c r="AJ375" s="90"/>
    </row>
    <row r="376" spans="2:36" ht="20.399999999999999">
      <c r="B376" s="90"/>
      <c r="C376" s="90"/>
      <c r="AJ376" s="90"/>
    </row>
    <row r="377" spans="2:36" ht="20.399999999999999">
      <c r="B377" s="90"/>
      <c r="C377" s="90"/>
      <c r="AJ377" s="90"/>
    </row>
    <row r="378" spans="2:36" ht="20.399999999999999">
      <c r="B378" s="90"/>
      <c r="C378" s="90"/>
      <c r="AJ378" s="90"/>
    </row>
    <row r="379" spans="2:36" ht="20.399999999999999">
      <c r="B379" s="90"/>
      <c r="C379" s="90"/>
      <c r="AJ379" s="90"/>
    </row>
    <row r="380" spans="2:36" ht="20.399999999999999">
      <c r="B380" s="90"/>
      <c r="C380" s="90"/>
      <c r="AJ380" s="90"/>
    </row>
    <row r="381" spans="2:36" ht="20.399999999999999">
      <c r="B381" s="90"/>
      <c r="C381" s="90"/>
      <c r="AJ381" s="90"/>
    </row>
    <row r="382" spans="2:36" ht="20.399999999999999">
      <c r="B382" s="90"/>
      <c r="C382" s="90"/>
      <c r="AJ382" s="90"/>
    </row>
    <row r="383" spans="2:36" ht="20.399999999999999">
      <c r="B383" s="90"/>
      <c r="C383" s="90"/>
      <c r="AJ383" s="90"/>
    </row>
    <row r="384" spans="2:36" ht="20.399999999999999">
      <c r="B384" s="90"/>
      <c r="C384" s="90"/>
      <c r="AJ384" s="90"/>
    </row>
    <row r="385" spans="2:36" ht="20.399999999999999">
      <c r="B385" s="90"/>
      <c r="C385" s="90"/>
      <c r="AJ385" s="90"/>
    </row>
    <row r="386" spans="2:36" ht="20.399999999999999">
      <c r="B386" s="90"/>
      <c r="C386" s="90"/>
      <c r="AJ386" s="90"/>
    </row>
    <row r="387" spans="2:36" ht="20.399999999999999">
      <c r="B387" s="90"/>
      <c r="C387" s="90"/>
      <c r="AJ387" s="90"/>
    </row>
    <row r="388" spans="2:36" ht="20.399999999999999">
      <c r="B388" s="90"/>
      <c r="C388" s="90"/>
      <c r="AJ388" s="90"/>
    </row>
    <row r="389" spans="2:36" ht="20.399999999999999">
      <c r="B389" s="90"/>
      <c r="C389" s="90"/>
      <c r="AJ389" s="90"/>
    </row>
    <row r="390" spans="2:36" ht="20.399999999999999">
      <c r="B390" s="90"/>
      <c r="C390" s="90"/>
      <c r="AJ390" s="90"/>
    </row>
    <row r="391" spans="2:36" ht="20.399999999999999">
      <c r="B391" s="90"/>
      <c r="C391" s="90"/>
      <c r="AJ391" s="90"/>
    </row>
    <row r="392" spans="2:36" ht="20.399999999999999">
      <c r="B392" s="90"/>
      <c r="C392" s="90"/>
      <c r="AJ392" s="90"/>
    </row>
    <row r="393" spans="2:36" ht="20.399999999999999">
      <c r="B393" s="90"/>
      <c r="C393" s="90"/>
      <c r="AJ393" s="90"/>
    </row>
    <row r="394" spans="2:36" ht="20.399999999999999">
      <c r="B394" s="90"/>
      <c r="C394" s="90"/>
      <c r="AJ394" s="90"/>
    </row>
    <row r="395" spans="2:36" ht="20.399999999999999">
      <c r="B395" s="90"/>
      <c r="C395" s="90"/>
      <c r="AJ395" s="90"/>
    </row>
    <row r="396" spans="2:36" ht="20.399999999999999">
      <c r="B396" s="90"/>
      <c r="C396" s="90"/>
      <c r="AJ396" s="90"/>
    </row>
    <row r="397" spans="2:36" ht="20.399999999999999">
      <c r="B397" s="90"/>
      <c r="C397" s="90"/>
      <c r="AJ397" s="90"/>
    </row>
    <row r="398" spans="2:36" ht="20.399999999999999">
      <c r="B398" s="90"/>
      <c r="C398" s="90"/>
      <c r="AJ398" s="90"/>
    </row>
    <row r="399" spans="2:36" ht="20.399999999999999">
      <c r="B399" s="90"/>
      <c r="C399" s="90"/>
      <c r="AJ399" s="90"/>
    </row>
    <row r="400" spans="2:36" ht="20.399999999999999">
      <c r="B400" s="90"/>
      <c r="C400" s="90"/>
      <c r="AJ400" s="90"/>
    </row>
    <row r="401" spans="2:36" ht="20.399999999999999">
      <c r="B401" s="90"/>
      <c r="C401" s="90"/>
      <c r="AJ401" s="90"/>
    </row>
    <row r="402" spans="2:36" ht="20.399999999999999">
      <c r="B402" s="90"/>
      <c r="C402" s="90"/>
      <c r="AJ402" s="90"/>
    </row>
    <row r="403" spans="2:36" ht="20.399999999999999">
      <c r="B403" s="90"/>
      <c r="C403" s="90"/>
      <c r="AJ403" s="90"/>
    </row>
    <row r="404" spans="2:36" ht="20.399999999999999">
      <c r="B404" s="90"/>
      <c r="C404" s="90"/>
      <c r="AJ404" s="90"/>
    </row>
    <row r="405" spans="2:36" ht="20.399999999999999">
      <c r="B405" s="90"/>
      <c r="C405" s="90"/>
      <c r="AJ405" s="90"/>
    </row>
    <row r="406" spans="2:36" ht="20.399999999999999">
      <c r="B406" s="90"/>
      <c r="C406" s="90"/>
      <c r="AJ406" s="90"/>
    </row>
    <row r="407" spans="2:36" ht="20.399999999999999">
      <c r="B407" s="90"/>
      <c r="C407" s="90"/>
      <c r="AJ407" s="90"/>
    </row>
    <row r="408" spans="2:36" ht="20.399999999999999">
      <c r="B408" s="90"/>
      <c r="C408" s="90"/>
      <c r="AJ408" s="90"/>
    </row>
    <row r="409" spans="2:36" ht="20.399999999999999">
      <c r="B409" s="90"/>
      <c r="C409" s="90"/>
      <c r="AJ409" s="90"/>
    </row>
    <row r="410" spans="2:36" ht="20.399999999999999">
      <c r="B410" s="90"/>
      <c r="C410" s="90"/>
      <c r="AJ410" s="90"/>
    </row>
    <row r="411" spans="2:36" ht="20.399999999999999">
      <c r="B411" s="90"/>
      <c r="C411" s="90"/>
      <c r="AJ411" s="90"/>
    </row>
    <row r="412" spans="2:36" ht="20.399999999999999">
      <c r="B412" s="90"/>
      <c r="C412" s="90"/>
      <c r="AJ412" s="90"/>
    </row>
    <row r="413" spans="2:36" ht="20.399999999999999">
      <c r="B413" s="90"/>
      <c r="C413" s="90"/>
      <c r="AJ413" s="90"/>
    </row>
    <row r="414" spans="2:36" ht="20.399999999999999">
      <c r="B414" s="90"/>
      <c r="C414" s="90"/>
      <c r="AJ414" s="90"/>
    </row>
    <row r="415" spans="2:36" ht="20.399999999999999">
      <c r="B415" s="90"/>
      <c r="C415" s="90"/>
      <c r="AJ415" s="90"/>
    </row>
    <row r="416" spans="2:36" ht="20.399999999999999">
      <c r="B416" s="90"/>
      <c r="C416" s="90"/>
      <c r="AJ416" s="90"/>
    </row>
    <row r="417" spans="2:36" ht="20.399999999999999">
      <c r="B417" s="90"/>
      <c r="C417" s="90"/>
      <c r="AJ417" s="90"/>
    </row>
    <row r="418" spans="2:36" ht="20.399999999999999">
      <c r="B418" s="90"/>
      <c r="C418" s="90"/>
      <c r="AJ418" s="90"/>
    </row>
    <row r="419" spans="2:36" ht="20.399999999999999">
      <c r="B419" s="90"/>
      <c r="C419" s="90"/>
      <c r="AJ419" s="90"/>
    </row>
    <row r="420" spans="2:36" ht="20.399999999999999">
      <c r="B420" s="90"/>
      <c r="C420" s="90"/>
      <c r="AJ420" s="90"/>
    </row>
    <row r="421" spans="2:36" ht="20.399999999999999">
      <c r="B421" s="90"/>
      <c r="C421" s="90"/>
      <c r="AJ421" s="90"/>
    </row>
    <row r="422" spans="2:36" ht="20.399999999999999">
      <c r="B422" s="90"/>
      <c r="C422" s="90"/>
      <c r="AJ422" s="90"/>
    </row>
    <row r="423" spans="2:36" ht="20.399999999999999">
      <c r="B423" s="90"/>
      <c r="C423" s="90"/>
      <c r="AJ423" s="90"/>
    </row>
    <row r="424" spans="2:36" ht="20.399999999999999">
      <c r="B424" s="90"/>
      <c r="C424" s="90"/>
      <c r="AJ424" s="90"/>
    </row>
    <row r="425" spans="2:36" ht="20.399999999999999">
      <c r="B425" s="90"/>
      <c r="C425" s="90"/>
      <c r="AJ425" s="90"/>
    </row>
    <row r="426" spans="2:36" ht="20.399999999999999">
      <c r="B426" s="90"/>
      <c r="C426" s="90"/>
      <c r="AJ426" s="90"/>
    </row>
    <row r="427" spans="2:36" ht="20.399999999999999">
      <c r="B427" s="90"/>
      <c r="C427" s="90"/>
      <c r="AJ427" s="90"/>
    </row>
    <row r="428" spans="2:36" ht="20.399999999999999">
      <c r="B428" s="90"/>
      <c r="C428" s="90"/>
      <c r="AJ428" s="90"/>
    </row>
    <row r="429" spans="2:36" ht="20.399999999999999">
      <c r="B429" s="90"/>
      <c r="C429" s="90"/>
      <c r="AJ429" s="90"/>
    </row>
    <row r="430" spans="2:36" ht="20.399999999999999">
      <c r="B430" s="90"/>
      <c r="C430" s="90"/>
      <c r="AJ430" s="90"/>
    </row>
    <row r="431" spans="2:36" ht="20.399999999999999">
      <c r="B431" s="90"/>
      <c r="C431" s="90"/>
      <c r="AJ431" s="90"/>
    </row>
    <row r="432" spans="2:36" ht="20.399999999999999">
      <c r="B432" s="90"/>
      <c r="C432" s="90"/>
      <c r="AJ432" s="90"/>
    </row>
    <row r="433" spans="2:36" ht="20.399999999999999">
      <c r="B433" s="90"/>
      <c r="C433" s="90"/>
      <c r="AJ433" s="90"/>
    </row>
    <row r="434" spans="2:36" ht="20.399999999999999">
      <c r="B434" s="90"/>
      <c r="C434" s="90"/>
      <c r="AJ434" s="90"/>
    </row>
    <row r="435" spans="2:36" ht="20.399999999999999">
      <c r="B435" s="90"/>
      <c r="C435" s="90"/>
      <c r="AJ435" s="90"/>
    </row>
    <row r="436" spans="2:36" ht="20.399999999999999">
      <c r="B436" s="90"/>
      <c r="C436" s="90"/>
      <c r="AJ436" s="90"/>
    </row>
    <row r="437" spans="2:36" ht="20.399999999999999">
      <c r="B437" s="90"/>
      <c r="C437" s="90"/>
      <c r="AJ437" s="90"/>
    </row>
    <row r="438" spans="2:36" ht="20.399999999999999">
      <c r="B438" s="90"/>
      <c r="C438" s="90"/>
      <c r="AJ438" s="90"/>
    </row>
    <row r="439" spans="2:36" ht="20.399999999999999">
      <c r="B439" s="90"/>
      <c r="C439" s="90"/>
      <c r="AJ439" s="90"/>
    </row>
    <row r="440" spans="2:36" ht="20.399999999999999">
      <c r="B440" s="90"/>
      <c r="C440" s="90"/>
      <c r="AJ440" s="90"/>
    </row>
    <row r="441" spans="2:36" ht="20.399999999999999">
      <c r="B441" s="90"/>
      <c r="C441" s="90"/>
      <c r="AJ441" s="90"/>
    </row>
    <row r="442" spans="2:36" ht="20.399999999999999">
      <c r="B442" s="90"/>
      <c r="C442" s="90"/>
      <c r="AJ442" s="90"/>
    </row>
    <row r="443" spans="2:36" ht="20.399999999999999">
      <c r="B443" s="90"/>
      <c r="C443" s="90"/>
      <c r="AJ443" s="90"/>
    </row>
    <row r="444" spans="2:36" ht="20.399999999999999">
      <c r="B444" s="90"/>
      <c r="C444" s="90"/>
      <c r="AJ444" s="90"/>
    </row>
    <row r="445" spans="2:36" ht="20.399999999999999">
      <c r="B445" s="90"/>
      <c r="C445" s="90"/>
      <c r="AJ445" s="90"/>
    </row>
    <row r="446" spans="2:36" ht="20.399999999999999">
      <c r="B446" s="90"/>
      <c r="C446" s="90"/>
      <c r="AJ446" s="90"/>
    </row>
    <row r="447" spans="2:36" ht="20.399999999999999">
      <c r="B447" s="90"/>
      <c r="C447" s="90"/>
      <c r="AJ447" s="90"/>
    </row>
    <row r="448" spans="2:36" ht="20.399999999999999">
      <c r="B448" s="90"/>
      <c r="C448" s="90"/>
      <c r="AJ448" s="90"/>
    </row>
    <row r="449" spans="2:36" ht="20.399999999999999">
      <c r="B449" s="90"/>
      <c r="C449" s="90"/>
      <c r="AJ449" s="90"/>
    </row>
    <row r="450" spans="2:36" ht="20.399999999999999">
      <c r="B450" s="90"/>
      <c r="C450" s="90"/>
      <c r="AJ450" s="90"/>
    </row>
    <row r="451" spans="2:36" ht="20.399999999999999">
      <c r="B451" s="90"/>
      <c r="C451" s="90"/>
      <c r="AJ451" s="90"/>
    </row>
    <row r="452" spans="2:36" ht="20.399999999999999">
      <c r="B452" s="90"/>
      <c r="C452" s="90"/>
      <c r="AJ452" s="90"/>
    </row>
    <row r="453" spans="2:36" ht="20.399999999999999">
      <c r="B453" s="90"/>
      <c r="C453" s="90"/>
      <c r="AJ453" s="90"/>
    </row>
    <row r="454" spans="2:36" ht="20.399999999999999">
      <c r="B454" s="90"/>
      <c r="C454" s="90"/>
      <c r="AJ454" s="90"/>
    </row>
    <row r="455" spans="2:36" ht="20.399999999999999">
      <c r="B455" s="90"/>
      <c r="C455" s="90"/>
      <c r="AJ455" s="90"/>
    </row>
    <row r="456" spans="2:36" ht="20.399999999999999">
      <c r="B456" s="90"/>
      <c r="C456" s="90"/>
      <c r="AJ456" s="90"/>
    </row>
    <row r="457" spans="2:36" ht="20.399999999999999">
      <c r="B457" s="90"/>
      <c r="C457" s="90"/>
      <c r="AJ457" s="90"/>
    </row>
    <row r="458" spans="2:36" ht="20.399999999999999">
      <c r="B458" s="90"/>
      <c r="C458" s="90"/>
      <c r="AJ458" s="90"/>
    </row>
    <row r="459" spans="2:36" ht="20.399999999999999">
      <c r="B459" s="90"/>
      <c r="C459" s="90"/>
      <c r="AJ459" s="90"/>
    </row>
    <row r="460" spans="2:36" ht="20.399999999999999">
      <c r="B460" s="90"/>
      <c r="C460" s="90"/>
      <c r="AJ460" s="90"/>
    </row>
    <row r="461" spans="2:36" ht="20.399999999999999">
      <c r="B461" s="90"/>
      <c r="C461" s="90"/>
      <c r="AJ461" s="90"/>
    </row>
    <row r="462" spans="2:36" ht="20.399999999999999">
      <c r="B462" s="90"/>
      <c r="C462" s="90"/>
      <c r="AJ462" s="90"/>
    </row>
    <row r="463" spans="2:36" ht="20.399999999999999">
      <c r="B463" s="90"/>
      <c r="C463" s="90"/>
      <c r="AJ463" s="90"/>
    </row>
    <row r="464" spans="2:36" ht="20.399999999999999">
      <c r="B464" s="90"/>
      <c r="C464" s="90"/>
      <c r="AJ464" s="90"/>
    </row>
    <row r="465" spans="2:36" ht="20.399999999999999">
      <c r="B465" s="90"/>
      <c r="C465" s="90"/>
      <c r="AJ465" s="90"/>
    </row>
    <row r="466" spans="2:36" ht="20.399999999999999">
      <c r="B466" s="90"/>
      <c r="C466" s="90"/>
      <c r="AJ466" s="90"/>
    </row>
    <row r="467" spans="2:36" ht="20.399999999999999">
      <c r="B467" s="90"/>
      <c r="C467" s="90"/>
      <c r="AJ467" s="90"/>
    </row>
    <row r="468" spans="2:36" ht="20.399999999999999">
      <c r="B468" s="90"/>
      <c r="C468" s="90"/>
      <c r="AJ468" s="90"/>
    </row>
    <row r="469" spans="2:36" ht="20.399999999999999">
      <c r="B469" s="90"/>
      <c r="C469" s="90"/>
      <c r="AJ469" s="90"/>
    </row>
    <row r="470" spans="2:36" ht="20.399999999999999">
      <c r="B470" s="90"/>
      <c r="C470" s="90"/>
      <c r="AJ470" s="90"/>
    </row>
    <row r="471" spans="2:36" ht="20.399999999999999">
      <c r="B471" s="90"/>
      <c r="C471" s="90"/>
      <c r="AJ471" s="90"/>
    </row>
    <row r="472" spans="2:36" ht="20.399999999999999">
      <c r="B472" s="90"/>
      <c r="C472" s="90"/>
      <c r="AJ472" s="90"/>
    </row>
    <row r="473" spans="2:36" ht="20.399999999999999">
      <c r="B473" s="90"/>
      <c r="C473" s="90"/>
      <c r="AJ473" s="90"/>
    </row>
    <row r="474" spans="2:36" ht="20.399999999999999">
      <c r="B474" s="90"/>
      <c r="C474" s="90"/>
      <c r="AJ474" s="90"/>
    </row>
    <row r="475" spans="2:36" ht="20.399999999999999">
      <c r="B475" s="90"/>
      <c r="C475" s="90"/>
      <c r="AJ475" s="90"/>
    </row>
    <row r="476" spans="2:36" ht="20.399999999999999">
      <c r="B476" s="90"/>
      <c r="C476" s="90"/>
      <c r="AJ476" s="90"/>
    </row>
    <row r="477" spans="2:36" ht="20.399999999999999">
      <c r="B477" s="90"/>
      <c r="C477" s="90"/>
      <c r="AJ477" s="90"/>
    </row>
    <row r="478" spans="2:36" ht="20.399999999999999">
      <c r="B478" s="90"/>
      <c r="C478" s="90"/>
      <c r="AJ478" s="90"/>
    </row>
    <row r="479" spans="2:36" ht="20.399999999999999">
      <c r="B479" s="90"/>
      <c r="C479" s="90"/>
      <c r="AJ479" s="90"/>
    </row>
    <row r="480" spans="2:36" ht="20.399999999999999">
      <c r="B480" s="90"/>
      <c r="C480" s="90"/>
      <c r="AJ480" s="90"/>
    </row>
    <row r="481" spans="2:36" ht="20.399999999999999">
      <c r="B481" s="90"/>
      <c r="C481" s="90"/>
      <c r="AJ481" s="90"/>
    </row>
    <row r="482" spans="2:36" ht="20.399999999999999">
      <c r="B482" s="90"/>
      <c r="C482" s="90"/>
      <c r="AJ482" s="90"/>
    </row>
    <row r="483" spans="2:36" ht="20.399999999999999">
      <c r="B483" s="90"/>
      <c r="C483" s="90"/>
      <c r="AJ483" s="90"/>
    </row>
    <row r="484" spans="2:36" ht="20.399999999999999">
      <c r="B484" s="90"/>
      <c r="C484" s="90"/>
      <c r="AJ484" s="90"/>
    </row>
    <row r="485" spans="2:36" ht="20.399999999999999">
      <c r="B485" s="90"/>
      <c r="C485" s="90"/>
      <c r="AJ485" s="90"/>
    </row>
    <row r="486" spans="2:36" ht="20.399999999999999">
      <c r="B486" s="90"/>
      <c r="C486" s="90"/>
      <c r="AJ486" s="90"/>
    </row>
    <row r="487" spans="2:36" ht="20.399999999999999">
      <c r="B487" s="90"/>
      <c r="C487" s="90"/>
      <c r="AJ487" s="90"/>
    </row>
    <row r="488" spans="2:36" ht="20.399999999999999">
      <c r="B488" s="90"/>
      <c r="C488" s="90"/>
      <c r="AJ488" s="90"/>
    </row>
    <row r="489" spans="2:36" ht="20.399999999999999">
      <c r="B489" s="90"/>
      <c r="C489" s="90"/>
      <c r="AJ489" s="90"/>
    </row>
    <row r="490" spans="2:36" ht="20.399999999999999">
      <c r="B490" s="90"/>
      <c r="C490" s="90"/>
      <c r="AJ490" s="90"/>
    </row>
    <row r="491" spans="2:36" ht="20.399999999999999">
      <c r="B491" s="90"/>
      <c r="C491" s="90"/>
      <c r="AJ491" s="90"/>
    </row>
    <row r="492" spans="2:36" ht="20.399999999999999">
      <c r="B492" s="90"/>
      <c r="C492" s="90"/>
      <c r="AJ492" s="90"/>
    </row>
    <row r="493" spans="2:36" ht="20.399999999999999">
      <c r="B493" s="90"/>
      <c r="C493" s="90"/>
      <c r="AJ493" s="90"/>
    </row>
    <row r="494" spans="2:36" ht="20.399999999999999">
      <c r="B494" s="90"/>
      <c r="C494" s="90"/>
      <c r="AJ494" s="90"/>
    </row>
    <row r="495" spans="2:36" ht="20.399999999999999">
      <c r="B495" s="90"/>
      <c r="C495" s="90"/>
      <c r="AJ495" s="90"/>
    </row>
    <row r="496" spans="2:36" ht="20.399999999999999">
      <c r="B496" s="90"/>
      <c r="C496" s="90"/>
      <c r="AJ496" s="90"/>
    </row>
    <row r="497" spans="2:36" ht="20.399999999999999">
      <c r="B497" s="90"/>
      <c r="C497" s="90"/>
      <c r="AJ497" s="90"/>
    </row>
    <row r="498" spans="2:36" ht="20.399999999999999">
      <c r="B498" s="90"/>
      <c r="C498" s="90"/>
      <c r="AJ498" s="90"/>
    </row>
    <row r="499" spans="2:36" ht="20.399999999999999">
      <c r="B499" s="90"/>
      <c r="C499" s="90"/>
      <c r="AJ499" s="90"/>
    </row>
    <row r="500" spans="2:36" ht="20.399999999999999">
      <c r="B500" s="90"/>
      <c r="C500" s="90"/>
      <c r="AJ500" s="90"/>
    </row>
    <row r="501" spans="2:36" ht="20.399999999999999">
      <c r="B501" s="90"/>
      <c r="C501" s="90"/>
      <c r="AJ501" s="90"/>
    </row>
    <row r="502" spans="2:36" ht="20.399999999999999">
      <c r="B502" s="90"/>
      <c r="C502" s="90"/>
      <c r="AJ502" s="90"/>
    </row>
    <row r="503" spans="2:36" ht="20.399999999999999">
      <c r="B503" s="90"/>
      <c r="C503" s="90"/>
      <c r="AJ503" s="90"/>
    </row>
    <row r="504" spans="2:36" ht="20.399999999999999">
      <c r="B504" s="90"/>
      <c r="C504" s="90"/>
      <c r="AJ504" s="90"/>
    </row>
    <row r="505" spans="2:36" ht="20.399999999999999">
      <c r="B505" s="90"/>
      <c r="C505" s="90"/>
      <c r="AJ505" s="90"/>
    </row>
    <row r="506" spans="2:36" ht="20.399999999999999">
      <c r="B506" s="90"/>
      <c r="C506" s="90"/>
      <c r="AJ506" s="90"/>
    </row>
    <row r="507" spans="2:36" ht="20.399999999999999">
      <c r="B507" s="90"/>
      <c r="C507" s="90"/>
      <c r="AJ507" s="90"/>
    </row>
    <row r="508" spans="2:36" ht="20.399999999999999">
      <c r="B508" s="90"/>
      <c r="C508" s="90"/>
      <c r="AJ508" s="90"/>
    </row>
    <row r="509" spans="2:36" ht="20.399999999999999">
      <c r="B509" s="90"/>
      <c r="C509" s="90"/>
      <c r="AJ509" s="90"/>
    </row>
    <row r="510" spans="2:36" ht="20.399999999999999">
      <c r="B510" s="90"/>
      <c r="C510" s="90"/>
      <c r="AJ510" s="90"/>
    </row>
    <row r="511" spans="2:36" ht="20.399999999999999">
      <c r="B511" s="90"/>
      <c r="C511" s="90"/>
      <c r="AJ511" s="90"/>
    </row>
    <row r="512" spans="2:36" ht="20.399999999999999">
      <c r="B512" s="90"/>
      <c r="C512" s="90"/>
      <c r="AJ512" s="90"/>
    </row>
    <row r="513" spans="2:36" ht="20.399999999999999">
      <c r="B513" s="90"/>
      <c r="C513" s="90"/>
      <c r="AJ513" s="90"/>
    </row>
    <row r="514" spans="2:36" ht="20.399999999999999">
      <c r="B514" s="90"/>
      <c r="C514" s="90"/>
      <c r="AJ514" s="90"/>
    </row>
    <row r="515" spans="2:36" ht="20.399999999999999">
      <c r="B515" s="90"/>
      <c r="C515" s="90"/>
      <c r="AJ515" s="90"/>
    </row>
    <row r="516" spans="2:36" ht="20.399999999999999">
      <c r="B516" s="90"/>
      <c r="C516" s="90"/>
      <c r="AJ516" s="90"/>
    </row>
    <row r="517" spans="2:36" ht="20.399999999999999">
      <c r="B517" s="90"/>
      <c r="C517" s="90"/>
      <c r="AJ517" s="90"/>
    </row>
    <row r="518" spans="2:36" ht="20.399999999999999">
      <c r="B518" s="90"/>
      <c r="C518" s="90"/>
      <c r="AJ518" s="90"/>
    </row>
    <row r="519" spans="2:36" ht="20.399999999999999">
      <c r="B519" s="90"/>
      <c r="C519" s="90"/>
      <c r="AJ519" s="90"/>
    </row>
    <row r="520" spans="2:36" ht="20.399999999999999">
      <c r="B520" s="90"/>
      <c r="C520" s="90"/>
      <c r="AJ520" s="90"/>
    </row>
    <row r="521" spans="2:36" ht="20.399999999999999">
      <c r="B521" s="90"/>
      <c r="C521" s="90"/>
      <c r="AJ521" s="90"/>
    </row>
    <row r="522" spans="2:36" ht="20.399999999999999">
      <c r="B522" s="90"/>
      <c r="C522" s="90"/>
      <c r="AJ522" s="90"/>
    </row>
    <row r="523" spans="2:36" ht="20.399999999999999">
      <c r="B523" s="90"/>
      <c r="C523" s="90"/>
      <c r="AJ523" s="90"/>
    </row>
    <row r="524" spans="2:36" ht="20.399999999999999">
      <c r="B524" s="90"/>
      <c r="C524" s="90"/>
      <c r="AJ524" s="90"/>
    </row>
    <row r="525" spans="2:36" ht="20.399999999999999">
      <c r="B525" s="90"/>
      <c r="C525" s="90"/>
      <c r="AJ525" s="90"/>
    </row>
    <row r="526" spans="2:36" ht="20.399999999999999">
      <c r="B526" s="90"/>
      <c r="C526" s="90"/>
      <c r="AJ526" s="90"/>
    </row>
    <row r="527" spans="2:36" ht="20.399999999999999">
      <c r="B527" s="90"/>
      <c r="C527" s="90"/>
      <c r="AJ527" s="90"/>
    </row>
    <row r="528" spans="2:36" ht="20.399999999999999">
      <c r="B528" s="90"/>
      <c r="C528" s="90"/>
      <c r="AJ528" s="90"/>
    </row>
    <row r="529" spans="2:36" ht="20.399999999999999">
      <c r="B529" s="90"/>
      <c r="C529" s="90"/>
      <c r="AJ529" s="90"/>
    </row>
    <row r="530" spans="2:36" ht="20.399999999999999">
      <c r="B530" s="90"/>
      <c r="C530" s="90"/>
      <c r="AJ530" s="90"/>
    </row>
    <row r="531" spans="2:36" ht="20.399999999999999">
      <c r="B531" s="90"/>
      <c r="C531" s="90"/>
      <c r="AJ531" s="90"/>
    </row>
    <row r="532" spans="2:36" ht="20.399999999999999">
      <c r="B532" s="90"/>
      <c r="C532" s="90"/>
      <c r="AJ532" s="90"/>
    </row>
    <row r="533" spans="2:36" ht="20.399999999999999">
      <c r="B533" s="90"/>
      <c r="C533" s="90"/>
      <c r="AJ533" s="90"/>
    </row>
    <row r="534" spans="2:36" ht="20.399999999999999">
      <c r="B534" s="90"/>
      <c r="C534" s="90"/>
      <c r="AJ534" s="90"/>
    </row>
    <row r="535" spans="2:36" ht="20.399999999999999">
      <c r="B535" s="90"/>
      <c r="C535" s="90"/>
      <c r="AJ535" s="90"/>
    </row>
    <row r="536" spans="2:36" ht="20.399999999999999">
      <c r="B536" s="90"/>
      <c r="C536" s="90"/>
      <c r="AJ536" s="90"/>
    </row>
    <row r="537" spans="2:36" ht="20.399999999999999">
      <c r="B537" s="90"/>
      <c r="C537" s="90"/>
      <c r="AJ537" s="90"/>
    </row>
    <row r="538" spans="2:36" ht="20.399999999999999">
      <c r="B538" s="90"/>
      <c r="C538" s="90"/>
      <c r="AJ538" s="90"/>
    </row>
    <row r="539" spans="2:36" ht="20.399999999999999">
      <c r="B539" s="90"/>
      <c r="C539" s="90"/>
      <c r="AJ539" s="90"/>
    </row>
    <row r="540" spans="2:36" ht="20.399999999999999">
      <c r="B540" s="90"/>
      <c r="C540" s="90"/>
      <c r="AJ540" s="90"/>
    </row>
    <row r="541" spans="2:36" ht="20.399999999999999">
      <c r="B541" s="90"/>
      <c r="C541" s="90"/>
      <c r="AJ541" s="90"/>
    </row>
    <row r="542" spans="2:36" ht="20.399999999999999">
      <c r="B542" s="90"/>
      <c r="C542" s="90"/>
      <c r="AJ542" s="90"/>
    </row>
    <row r="543" spans="2:36" ht="20.399999999999999">
      <c r="B543" s="90"/>
      <c r="C543" s="90"/>
      <c r="AJ543" s="90"/>
    </row>
    <row r="544" spans="2:36" ht="20.399999999999999">
      <c r="B544" s="90"/>
      <c r="C544" s="90"/>
      <c r="AJ544" s="90"/>
    </row>
    <row r="545" spans="2:36" ht="20.399999999999999">
      <c r="B545" s="90"/>
      <c r="C545" s="90"/>
      <c r="AJ545" s="90"/>
    </row>
    <row r="546" spans="2:36" ht="20.399999999999999">
      <c r="B546" s="90"/>
      <c r="C546" s="90"/>
      <c r="AJ546" s="90"/>
    </row>
    <row r="547" spans="2:36" ht="20.399999999999999">
      <c r="B547" s="90"/>
      <c r="C547" s="90"/>
      <c r="AJ547" s="90"/>
    </row>
    <row r="548" spans="2:36" ht="20.399999999999999">
      <c r="B548" s="90"/>
      <c r="C548" s="90"/>
      <c r="AJ548" s="90"/>
    </row>
    <row r="549" spans="2:36" ht="20.399999999999999">
      <c r="B549" s="90"/>
      <c r="C549" s="90"/>
      <c r="AJ549" s="90"/>
    </row>
    <row r="550" spans="2:36" ht="20.399999999999999">
      <c r="B550" s="90"/>
      <c r="C550" s="90"/>
      <c r="AJ550" s="90"/>
    </row>
    <row r="551" spans="2:36" ht="20.399999999999999">
      <c r="B551" s="90"/>
      <c r="C551" s="90"/>
      <c r="AJ551" s="90"/>
    </row>
    <row r="552" spans="2:36" ht="20.399999999999999">
      <c r="B552" s="90"/>
      <c r="C552" s="90"/>
      <c r="AJ552" s="90"/>
    </row>
    <row r="553" spans="2:36" ht="20.399999999999999">
      <c r="B553" s="90"/>
      <c r="C553" s="90"/>
      <c r="AJ553" s="90"/>
    </row>
    <row r="554" spans="2:36" ht="20.399999999999999">
      <c r="B554" s="90"/>
      <c r="C554" s="90"/>
      <c r="AJ554" s="90"/>
    </row>
    <row r="555" spans="2:36" ht="20.399999999999999">
      <c r="B555" s="90"/>
      <c r="C555" s="90"/>
      <c r="AJ555" s="90"/>
    </row>
    <row r="556" spans="2:36" ht="20.399999999999999">
      <c r="B556" s="90"/>
      <c r="C556" s="90"/>
      <c r="AJ556" s="90"/>
    </row>
    <row r="557" spans="2:36" ht="20.399999999999999">
      <c r="B557" s="90"/>
      <c r="C557" s="90"/>
      <c r="AJ557" s="90"/>
    </row>
    <row r="558" spans="2:36" ht="20.399999999999999">
      <c r="B558" s="90"/>
      <c r="C558" s="90"/>
      <c r="AJ558" s="90"/>
    </row>
    <row r="559" spans="2:36" ht="20.399999999999999">
      <c r="B559" s="90"/>
      <c r="C559" s="90"/>
      <c r="AJ559" s="90"/>
    </row>
    <row r="560" spans="2:36" ht="20.399999999999999">
      <c r="B560" s="90"/>
      <c r="C560" s="90"/>
      <c r="AJ560" s="90"/>
    </row>
    <row r="561" spans="2:36" ht="20.399999999999999">
      <c r="B561" s="90"/>
      <c r="C561" s="90"/>
      <c r="AJ561" s="90"/>
    </row>
    <row r="562" spans="2:36" ht="20.399999999999999">
      <c r="B562" s="90"/>
      <c r="C562" s="90"/>
      <c r="AJ562" s="90"/>
    </row>
    <row r="563" spans="2:36" ht="20.399999999999999">
      <c r="B563" s="90"/>
      <c r="C563" s="90"/>
      <c r="AJ563" s="90"/>
    </row>
    <row r="564" spans="2:36" ht="20.399999999999999">
      <c r="B564" s="90"/>
      <c r="C564" s="90"/>
      <c r="AJ564" s="90"/>
    </row>
    <row r="565" spans="2:36" ht="20.399999999999999">
      <c r="B565" s="90"/>
      <c r="C565" s="90"/>
      <c r="AJ565" s="90"/>
    </row>
    <row r="566" spans="2:36" ht="20.399999999999999">
      <c r="B566" s="90"/>
      <c r="C566" s="90"/>
      <c r="AJ566" s="90"/>
    </row>
    <row r="567" spans="2:36" ht="20.399999999999999">
      <c r="B567" s="90"/>
      <c r="C567" s="90"/>
      <c r="AJ567" s="90"/>
    </row>
    <row r="568" spans="2:36" ht="20.399999999999999">
      <c r="B568" s="90"/>
      <c r="C568" s="90"/>
      <c r="AJ568" s="90"/>
    </row>
    <row r="569" spans="2:36" ht="20.399999999999999">
      <c r="B569" s="90"/>
      <c r="C569" s="90"/>
      <c r="AJ569" s="90"/>
    </row>
    <row r="570" spans="2:36" ht="20.399999999999999">
      <c r="B570" s="90"/>
      <c r="C570" s="90"/>
      <c r="AJ570" s="90"/>
    </row>
    <row r="571" spans="2:36" ht="20.399999999999999">
      <c r="B571" s="90"/>
      <c r="C571" s="90"/>
      <c r="AJ571" s="90"/>
    </row>
    <row r="572" spans="2:36" ht="20.399999999999999">
      <c r="B572" s="90"/>
      <c r="C572" s="90"/>
      <c r="AJ572" s="90"/>
    </row>
    <row r="573" spans="2:36" ht="20.399999999999999">
      <c r="B573" s="90"/>
      <c r="C573" s="90"/>
      <c r="AJ573" s="90"/>
    </row>
    <row r="574" spans="2:36" ht="20.399999999999999">
      <c r="B574" s="90"/>
      <c r="C574" s="90"/>
      <c r="AJ574" s="90"/>
    </row>
    <row r="575" spans="2:36" ht="20.399999999999999">
      <c r="B575" s="90"/>
      <c r="C575" s="90"/>
      <c r="AJ575" s="90"/>
    </row>
    <row r="576" spans="2:36" ht="20.399999999999999">
      <c r="B576" s="90"/>
      <c r="C576" s="90"/>
      <c r="AJ576" s="90"/>
    </row>
    <row r="577" spans="2:36" ht="20.399999999999999">
      <c r="B577" s="90"/>
      <c r="C577" s="90"/>
      <c r="AJ577" s="90"/>
    </row>
    <row r="578" spans="2:36" ht="20.399999999999999">
      <c r="B578" s="90"/>
      <c r="C578" s="90"/>
      <c r="AJ578" s="90"/>
    </row>
    <row r="579" spans="2:36" ht="20.399999999999999">
      <c r="B579" s="90"/>
      <c r="C579" s="90"/>
      <c r="AJ579" s="90"/>
    </row>
    <row r="580" spans="2:36" ht="20.399999999999999">
      <c r="B580" s="90"/>
      <c r="C580" s="90"/>
      <c r="AJ580" s="90"/>
    </row>
    <row r="581" spans="2:36" ht="20.399999999999999">
      <c r="B581" s="90"/>
      <c r="C581" s="90"/>
      <c r="AJ581" s="90"/>
    </row>
    <row r="582" spans="2:36" ht="20.399999999999999">
      <c r="B582" s="90"/>
      <c r="C582" s="90"/>
      <c r="AJ582" s="90"/>
    </row>
    <row r="583" spans="2:36" ht="20.399999999999999">
      <c r="B583" s="90"/>
      <c r="C583" s="90"/>
      <c r="AJ583" s="90"/>
    </row>
    <row r="584" spans="2:36" ht="21" thickBot="1">
      <c r="AJ584" s="131"/>
    </row>
    <row r="585" spans="2:36" ht="20.399999999999999">
      <c r="G585" s="132"/>
      <c r="H585" s="133"/>
      <c r="I585" s="134" t="s">
        <v>95</v>
      </c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  <c r="AG585" s="135"/>
      <c r="AH585" s="135"/>
      <c r="AI585" s="136" t="s">
        <v>96</v>
      </c>
    </row>
    <row r="586" spans="2:36" ht="20.399999999999999">
      <c r="G586" s="132"/>
      <c r="H586" s="133"/>
      <c r="I586" s="137" t="s">
        <v>97</v>
      </c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133"/>
      <c r="AF586" s="133"/>
      <c r="AG586" s="133"/>
      <c r="AH586" s="133"/>
      <c r="AI586" s="138" t="s">
        <v>96</v>
      </c>
    </row>
    <row r="587" spans="2:36" ht="20.399999999999999">
      <c r="G587" s="132"/>
      <c r="H587" s="133"/>
      <c r="I587" s="137" t="s">
        <v>90</v>
      </c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133"/>
      <c r="AF587" s="133"/>
      <c r="AG587" s="133"/>
      <c r="AH587" s="133"/>
      <c r="AI587" s="138" t="s">
        <v>96</v>
      </c>
    </row>
    <row r="588" spans="2:36" ht="21" thickBot="1">
      <c r="G588" s="132"/>
      <c r="H588" s="133"/>
      <c r="I588" s="139" t="s">
        <v>98</v>
      </c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  <c r="Y588" s="140"/>
      <c r="Z588" s="140"/>
      <c r="AA588" s="140"/>
      <c r="AB588" s="140"/>
      <c r="AC588" s="140"/>
      <c r="AD588" s="140"/>
      <c r="AE588" s="140"/>
      <c r="AF588" s="140"/>
      <c r="AG588" s="140"/>
      <c r="AH588" s="140"/>
      <c r="AI588" s="141" t="s">
        <v>91</v>
      </c>
    </row>
  </sheetData>
  <mergeCells count="128">
    <mergeCell ref="A162:A165"/>
    <mergeCell ref="B162:B165"/>
    <mergeCell ref="AJ162:AJ165"/>
    <mergeCell ref="B146:B149"/>
    <mergeCell ref="AJ146:AJ149"/>
    <mergeCell ref="A150:A153"/>
    <mergeCell ref="B150:B153"/>
    <mergeCell ref="AJ150:AJ153"/>
    <mergeCell ref="A154:A157"/>
    <mergeCell ref="B154:B157"/>
    <mergeCell ref="AJ154:AJ157"/>
    <mergeCell ref="A158:A161"/>
    <mergeCell ref="B158:B161"/>
    <mergeCell ref="AJ158:AJ161"/>
    <mergeCell ref="A6:A9"/>
    <mergeCell ref="B6:B9"/>
    <mergeCell ref="AJ6:AJ9"/>
    <mergeCell ref="A10:A13"/>
    <mergeCell ref="B10:B13"/>
    <mergeCell ref="AJ10:AJ13"/>
    <mergeCell ref="A22:A25"/>
    <mergeCell ref="B22:B25"/>
    <mergeCell ref="AJ22:AJ25"/>
    <mergeCell ref="A26:A29"/>
    <mergeCell ref="B26:B29"/>
    <mergeCell ref="AJ26:AJ29"/>
    <mergeCell ref="A14:A17"/>
    <mergeCell ref="B14:B17"/>
    <mergeCell ref="AJ14:AJ17"/>
    <mergeCell ref="A18:A21"/>
    <mergeCell ref="B18:B21"/>
    <mergeCell ref="AJ18:AJ21"/>
    <mergeCell ref="A38:A41"/>
    <mergeCell ref="B38:B41"/>
    <mergeCell ref="AJ38:AJ41"/>
    <mergeCell ref="A42:A45"/>
    <mergeCell ref="B42:B45"/>
    <mergeCell ref="AJ42:AJ45"/>
    <mergeCell ref="A30:A33"/>
    <mergeCell ref="B30:B33"/>
    <mergeCell ref="AJ30:AJ33"/>
    <mergeCell ref="A34:A37"/>
    <mergeCell ref="B34:B37"/>
    <mergeCell ref="AJ34:AJ37"/>
    <mergeCell ref="A54:A57"/>
    <mergeCell ref="B54:B57"/>
    <mergeCell ref="AJ54:AJ57"/>
    <mergeCell ref="A58:A61"/>
    <mergeCell ref="B58:B61"/>
    <mergeCell ref="AJ58:AJ61"/>
    <mergeCell ref="A46:A49"/>
    <mergeCell ref="B46:B49"/>
    <mergeCell ref="AJ46:AJ49"/>
    <mergeCell ref="A50:A53"/>
    <mergeCell ref="B50:B53"/>
    <mergeCell ref="AJ50:AJ53"/>
    <mergeCell ref="A70:A73"/>
    <mergeCell ref="B70:B73"/>
    <mergeCell ref="AJ70:AJ73"/>
    <mergeCell ref="A74:A77"/>
    <mergeCell ref="B74:B77"/>
    <mergeCell ref="AJ74:AJ77"/>
    <mergeCell ref="A62:A65"/>
    <mergeCell ref="B62:B65"/>
    <mergeCell ref="AJ62:AJ65"/>
    <mergeCell ref="A66:A69"/>
    <mergeCell ref="B66:B69"/>
    <mergeCell ref="AJ66:AJ69"/>
    <mergeCell ref="A86:A89"/>
    <mergeCell ref="B86:B89"/>
    <mergeCell ref="AJ86:AJ89"/>
    <mergeCell ref="A90:A93"/>
    <mergeCell ref="B90:B93"/>
    <mergeCell ref="AJ90:AJ93"/>
    <mergeCell ref="A78:A81"/>
    <mergeCell ref="B78:B81"/>
    <mergeCell ref="AJ78:AJ81"/>
    <mergeCell ref="A82:A85"/>
    <mergeCell ref="B82:B85"/>
    <mergeCell ref="AJ82:AJ85"/>
    <mergeCell ref="A102:A105"/>
    <mergeCell ref="B102:B105"/>
    <mergeCell ref="AJ102:AJ105"/>
    <mergeCell ref="A106:A109"/>
    <mergeCell ref="B106:B109"/>
    <mergeCell ref="AJ106:AJ109"/>
    <mergeCell ref="A94:A97"/>
    <mergeCell ref="B94:B97"/>
    <mergeCell ref="AJ94:AJ97"/>
    <mergeCell ref="A98:A101"/>
    <mergeCell ref="B98:B101"/>
    <mergeCell ref="AJ98:AJ101"/>
    <mergeCell ref="A118:A121"/>
    <mergeCell ref="B118:B121"/>
    <mergeCell ref="AJ118:AJ121"/>
    <mergeCell ref="A122:A125"/>
    <mergeCell ref="B122:B125"/>
    <mergeCell ref="AJ122:AJ125"/>
    <mergeCell ref="A110:A113"/>
    <mergeCell ref="B110:B113"/>
    <mergeCell ref="AJ110:AJ113"/>
    <mergeCell ref="A114:A117"/>
    <mergeCell ref="B114:B117"/>
    <mergeCell ref="AJ114:AJ117"/>
    <mergeCell ref="A166:B170"/>
    <mergeCell ref="AJ166:AJ169"/>
    <mergeCell ref="B171:F171"/>
    <mergeCell ref="A172:B172"/>
    <mergeCell ref="AJ172:AJ176"/>
    <mergeCell ref="A173:B173"/>
    <mergeCell ref="A174:B174"/>
    <mergeCell ref="A175:B175"/>
    <mergeCell ref="A126:A129"/>
    <mergeCell ref="B126:B129"/>
    <mergeCell ref="AJ126:AJ129"/>
    <mergeCell ref="A130:A133"/>
    <mergeCell ref="B130:B133"/>
    <mergeCell ref="AJ130:AJ133"/>
    <mergeCell ref="A134:A137"/>
    <mergeCell ref="B134:B137"/>
    <mergeCell ref="AJ134:AJ137"/>
    <mergeCell ref="A138:A141"/>
    <mergeCell ref="B138:B141"/>
    <mergeCell ref="AJ138:AJ141"/>
    <mergeCell ref="A142:A145"/>
    <mergeCell ref="B142:B145"/>
    <mergeCell ref="AJ142:AJ145"/>
    <mergeCell ref="A146:A14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608"/>
  <sheetViews>
    <sheetView topLeftCell="A299" workbookViewId="0">
      <pane xSplit="2" topLeftCell="Z1" activePane="topRight" state="frozen"/>
      <selection pane="topRight" activeCell="L348" sqref="L348"/>
    </sheetView>
  </sheetViews>
  <sheetFormatPr defaultRowHeight="14.4"/>
  <cols>
    <col min="1" max="1" width="9" style="79"/>
    <col min="2" max="2" width="29.33203125" bestFit="1" customWidth="1"/>
    <col min="4" max="4" width="9.33203125" bestFit="1" customWidth="1"/>
    <col min="35" max="35" width="11" style="79" bestFit="1" customWidth="1"/>
    <col min="36" max="36" width="10.33203125" bestFit="1" customWidth="1"/>
  </cols>
  <sheetData>
    <row r="1" spans="1:49" s="79" customFormat="1" ht="18">
      <c r="B1" s="359" t="s">
        <v>303</v>
      </c>
    </row>
    <row r="2" spans="1:49" s="79" customFormat="1" ht="18">
      <c r="B2" s="359" t="s">
        <v>320</v>
      </c>
    </row>
    <row r="3" spans="1:49" s="79" customFormat="1" ht="18">
      <c r="B3" s="359" t="s">
        <v>107</v>
      </c>
    </row>
    <row r="4" spans="1:49" s="79" customFormat="1" ht="15" thickBot="1">
      <c r="B4" s="217"/>
      <c r="C4" s="217"/>
      <c r="D4" s="217"/>
      <c r="E4" s="217"/>
      <c r="F4" s="217"/>
    </row>
    <row r="5" spans="1:49" s="79" customFormat="1" ht="21" customHeight="1" thickTop="1">
      <c r="A5" s="575" t="s">
        <v>99</v>
      </c>
      <c r="B5" s="357" t="s">
        <v>1</v>
      </c>
      <c r="C5" s="568">
        <v>1</v>
      </c>
      <c r="D5" s="568">
        <v>2</v>
      </c>
      <c r="E5" s="568">
        <v>3</v>
      </c>
      <c r="F5" s="568">
        <v>4</v>
      </c>
      <c r="G5" s="568">
        <v>5</v>
      </c>
      <c r="H5" s="568">
        <v>6</v>
      </c>
      <c r="I5" s="568">
        <v>7</v>
      </c>
      <c r="J5" s="568">
        <v>8</v>
      </c>
      <c r="K5" s="568">
        <v>9</v>
      </c>
      <c r="L5" s="568">
        <v>10</v>
      </c>
      <c r="M5" s="568">
        <v>11</v>
      </c>
      <c r="N5" s="568">
        <v>12</v>
      </c>
      <c r="O5" s="568">
        <v>13</v>
      </c>
      <c r="P5" s="568">
        <v>14</v>
      </c>
      <c r="Q5" s="568">
        <v>15</v>
      </c>
      <c r="R5" s="568">
        <v>16</v>
      </c>
      <c r="S5" s="568">
        <v>17</v>
      </c>
      <c r="T5" s="568">
        <v>18</v>
      </c>
      <c r="U5" s="568">
        <v>19</v>
      </c>
      <c r="V5" s="568">
        <v>20</v>
      </c>
      <c r="W5" s="568">
        <v>21</v>
      </c>
      <c r="X5" s="568">
        <v>22</v>
      </c>
      <c r="Y5" s="568">
        <v>23</v>
      </c>
      <c r="Z5" s="568">
        <v>24</v>
      </c>
      <c r="AA5" s="568">
        <v>25</v>
      </c>
      <c r="AB5" s="568">
        <v>26</v>
      </c>
      <c r="AC5" s="568">
        <v>27</v>
      </c>
      <c r="AD5" s="568">
        <v>28</v>
      </c>
      <c r="AE5" s="568">
        <v>29</v>
      </c>
      <c r="AF5" s="568">
        <v>30</v>
      </c>
      <c r="AG5" s="568">
        <v>31</v>
      </c>
      <c r="AH5" s="570" t="s">
        <v>41</v>
      </c>
      <c r="AI5" s="371" t="s">
        <v>233</v>
      </c>
      <c r="AJ5" s="572" t="s">
        <v>44</v>
      </c>
    </row>
    <row r="6" spans="1:49" s="79" customFormat="1" ht="24.75" customHeight="1" thickBot="1">
      <c r="A6" s="576"/>
      <c r="B6" s="358" t="s">
        <v>0</v>
      </c>
      <c r="C6" s="574"/>
      <c r="D6" s="569"/>
      <c r="E6" s="569"/>
      <c r="F6" s="569"/>
      <c r="G6" s="569"/>
      <c r="H6" s="569"/>
      <c r="I6" s="574"/>
      <c r="J6" s="574"/>
      <c r="K6" s="574"/>
      <c r="L6" s="574"/>
      <c r="M6" s="574"/>
      <c r="N6" s="574"/>
      <c r="O6" s="574"/>
      <c r="P6" s="574"/>
      <c r="Q6" s="574"/>
      <c r="R6" s="574"/>
      <c r="S6" s="574"/>
      <c r="T6" s="574"/>
      <c r="U6" s="574"/>
      <c r="V6" s="574"/>
      <c r="W6" s="574"/>
      <c r="X6" s="574"/>
      <c r="Y6" s="574"/>
      <c r="Z6" s="574"/>
      <c r="AA6" s="574"/>
      <c r="AB6" s="574"/>
      <c r="AC6" s="574"/>
      <c r="AD6" s="574"/>
      <c r="AE6" s="574"/>
      <c r="AF6" s="574"/>
      <c r="AG6" s="574"/>
      <c r="AH6" s="571"/>
      <c r="AI6" s="372" t="s">
        <v>234</v>
      </c>
      <c r="AJ6" s="573"/>
      <c r="AL6" s="352" t="s">
        <v>246</v>
      </c>
      <c r="AW6" s="79" t="s">
        <v>292</v>
      </c>
    </row>
    <row r="7" spans="1:49" ht="15" customHeight="1" thickTop="1">
      <c r="A7" s="355">
        <v>1</v>
      </c>
      <c r="B7" s="364" t="s">
        <v>53</v>
      </c>
      <c r="C7" s="491">
        <v>3</v>
      </c>
      <c r="D7" s="491">
        <v>10</v>
      </c>
      <c r="E7" s="491">
        <v>1</v>
      </c>
      <c r="F7" s="346"/>
      <c r="G7" s="346"/>
      <c r="H7" s="346"/>
      <c r="I7" s="223"/>
      <c r="J7" s="346"/>
      <c r="K7" s="346"/>
      <c r="L7" s="346"/>
      <c r="M7" s="346"/>
      <c r="N7" s="346"/>
      <c r="O7" s="346"/>
      <c r="P7" s="223"/>
      <c r="Q7" s="346"/>
      <c r="R7" s="346"/>
      <c r="S7" s="346"/>
      <c r="T7" s="346"/>
      <c r="U7" s="346"/>
      <c r="V7" s="346"/>
      <c r="W7" s="223"/>
      <c r="X7" s="346"/>
      <c r="Y7" s="346"/>
      <c r="Z7" s="346"/>
      <c r="AA7" s="346"/>
      <c r="AB7" s="346"/>
      <c r="AC7" s="346"/>
      <c r="AD7" s="223"/>
      <c r="AE7" s="346"/>
      <c r="AF7" s="346"/>
      <c r="AG7" s="223"/>
      <c r="AH7" s="370">
        <f>SUM(C7:AG7)</f>
        <v>14</v>
      </c>
      <c r="AI7" s="373">
        <f>'สาย 1'!AI7</f>
        <v>14</v>
      </c>
      <c r="AJ7" s="369">
        <f>AH7-AI7</f>
        <v>0</v>
      </c>
      <c r="AL7" s="377">
        <v>7</v>
      </c>
      <c r="AM7" s="378"/>
      <c r="AQ7" s="460" t="s">
        <v>76</v>
      </c>
      <c r="AR7" s="461" t="s">
        <v>289</v>
      </c>
      <c r="AS7" s="462" t="s">
        <v>0</v>
      </c>
      <c r="AT7" s="461" t="s">
        <v>290</v>
      </c>
      <c r="AU7" s="462" t="s">
        <v>31</v>
      </c>
      <c r="AV7" s="463" t="s">
        <v>291</v>
      </c>
      <c r="AW7" s="472" t="s">
        <v>214</v>
      </c>
    </row>
    <row r="8" spans="1:49" ht="15" customHeight="1">
      <c r="A8" s="351">
        <v>2</v>
      </c>
      <c r="B8" s="365" t="s">
        <v>54</v>
      </c>
      <c r="C8" s="491"/>
      <c r="D8" s="491">
        <v>7</v>
      </c>
      <c r="E8" s="491">
        <v>5</v>
      </c>
      <c r="F8" s="346"/>
      <c r="G8" s="346"/>
      <c r="H8" s="346"/>
      <c r="I8" s="223"/>
      <c r="J8" s="346"/>
      <c r="K8" s="346"/>
      <c r="L8" s="346"/>
      <c r="M8" s="346"/>
      <c r="N8" s="346"/>
      <c r="O8" s="346"/>
      <c r="P8" s="223"/>
      <c r="Q8" s="346"/>
      <c r="R8" s="346"/>
      <c r="S8" s="346"/>
      <c r="T8" s="346"/>
      <c r="U8" s="346"/>
      <c r="V8" s="346"/>
      <c r="W8" s="223"/>
      <c r="X8" s="346"/>
      <c r="Y8" s="346"/>
      <c r="Z8" s="346"/>
      <c r="AA8" s="346"/>
      <c r="AB8" s="346"/>
      <c r="AC8" s="346"/>
      <c r="AD8" s="223"/>
      <c r="AE8" s="346"/>
      <c r="AF8" s="346"/>
      <c r="AG8" s="223"/>
      <c r="AH8" s="370">
        <f t="shared" ref="AH8:AH46" si="0">SUM(C8:AG8)</f>
        <v>12</v>
      </c>
      <c r="AI8" s="373">
        <f>'สาย 1'!AI11</f>
        <v>12</v>
      </c>
      <c r="AJ8" s="369">
        <f t="shared" ref="AJ8:AJ46" si="1">AH8-AI8</f>
        <v>0</v>
      </c>
      <c r="AL8" s="379">
        <v>11</v>
      </c>
      <c r="AM8" s="380">
        <f>AL8-AL7</f>
        <v>4</v>
      </c>
      <c r="AQ8" s="464">
        <v>10</v>
      </c>
      <c r="AR8" s="465">
        <v>1</v>
      </c>
      <c r="AS8" s="345" t="s">
        <v>190</v>
      </c>
      <c r="AT8" s="346">
        <v>5</v>
      </c>
      <c r="AU8" s="346">
        <v>80</v>
      </c>
      <c r="AV8" s="346"/>
      <c r="AW8" s="473">
        <v>5</v>
      </c>
    </row>
    <row r="9" spans="1:49" ht="15" customHeight="1">
      <c r="A9" s="351">
        <v>3</v>
      </c>
      <c r="B9" s="365" t="s">
        <v>55</v>
      </c>
      <c r="C9" s="491">
        <v>4</v>
      </c>
      <c r="D9" s="491">
        <v>3</v>
      </c>
      <c r="E9" s="491">
        <v>1</v>
      </c>
      <c r="F9" s="346"/>
      <c r="G9" s="346"/>
      <c r="H9" s="346"/>
      <c r="I9" s="223"/>
      <c r="J9" s="346"/>
      <c r="K9" s="346"/>
      <c r="L9" s="346"/>
      <c r="M9" s="346"/>
      <c r="N9" s="346"/>
      <c r="O9" s="346"/>
      <c r="P9" s="223"/>
      <c r="Q9" s="346"/>
      <c r="R9" s="346"/>
      <c r="S9" s="346"/>
      <c r="T9" s="346"/>
      <c r="U9" s="346"/>
      <c r="V9" s="346"/>
      <c r="W9" s="223"/>
      <c r="X9" s="346"/>
      <c r="Y9" s="346"/>
      <c r="Z9" s="346"/>
      <c r="AA9" s="346"/>
      <c r="AB9" s="346"/>
      <c r="AC9" s="346"/>
      <c r="AD9" s="223"/>
      <c r="AE9" s="346"/>
      <c r="AF9" s="346"/>
      <c r="AG9" s="223"/>
      <c r="AH9" s="370">
        <f t="shared" si="0"/>
        <v>8</v>
      </c>
      <c r="AI9" s="373">
        <f>'สาย 1'!AI15</f>
        <v>8</v>
      </c>
      <c r="AJ9" s="369">
        <f t="shared" si="1"/>
        <v>0</v>
      </c>
      <c r="AL9" s="379">
        <v>15</v>
      </c>
      <c r="AM9" s="380">
        <f t="shared" ref="AM9:AM46" si="2">AL9-AL8</f>
        <v>4</v>
      </c>
      <c r="AQ9" s="464">
        <v>10</v>
      </c>
      <c r="AR9" s="465">
        <v>2</v>
      </c>
      <c r="AS9" s="345" t="s">
        <v>191</v>
      </c>
      <c r="AT9" s="346"/>
      <c r="AU9" s="346">
        <v>80</v>
      </c>
      <c r="AV9" s="346"/>
      <c r="AW9" s="473">
        <v>6</v>
      </c>
    </row>
    <row r="10" spans="1:49" ht="15" customHeight="1">
      <c r="A10" s="351">
        <v>4</v>
      </c>
      <c r="B10" s="365" t="s">
        <v>56</v>
      </c>
      <c r="C10" s="491"/>
      <c r="D10" s="491"/>
      <c r="E10" s="491">
        <v>3</v>
      </c>
      <c r="F10" s="346"/>
      <c r="G10" s="346"/>
      <c r="H10" s="346"/>
      <c r="I10" s="223"/>
      <c r="J10" s="346"/>
      <c r="K10" s="346"/>
      <c r="L10" s="346"/>
      <c r="M10" s="346"/>
      <c r="N10" s="346"/>
      <c r="O10" s="346"/>
      <c r="P10" s="223"/>
      <c r="Q10" s="346"/>
      <c r="R10" s="346"/>
      <c r="S10" s="346"/>
      <c r="T10" s="346"/>
      <c r="U10" s="346"/>
      <c r="V10" s="346"/>
      <c r="W10" s="223"/>
      <c r="X10" s="346"/>
      <c r="Y10" s="346"/>
      <c r="Z10" s="346"/>
      <c r="AA10" s="346"/>
      <c r="AB10" s="346"/>
      <c r="AC10" s="346"/>
      <c r="AD10" s="223"/>
      <c r="AE10" s="346"/>
      <c r="AF10" s="346"/>
      <c r="AG10" s="223"/>
      <c r="AH10" s="370">
        <f t="shared" si="0"/>
        <v>3</v>
      </c>
      <c r="AI10" s="373">
        <f>'สาย 1'!AI19</f>
        <v>3</v>
      </c>
      <c r="AJ10" s="369">
        <f t="shared" si="1"/>
        <v>0</v>
      </c>
      <c r="AL10" s="379">
        <v>19</v>
      </c>
      <c r="AM10" s="380">
        <f t="shared" si="2"/>
        <v>4</v>
      </c>
      <c r="AQ10" s="464">
        <v>10</v>
      </c>
      <c r="AR10" s="465">
        <v>3</v>
      </c>
      <c r="AS10" s="345" t="s">
        <v>192</v>
      </c>
      <c r="AT10" s="346"/>
      <c r="AU10" s="346">
        <v>80</v>
      </c>
      <c r="AV10" s="346"/>
      <c r="AW10" s="473">
        <v>8</v>
      </c>
    </row>
    <row r="11" spans="1:49" ht="15" customHeight="1">
      <c r="A11" s="351">
        <v>5</v>
      </c>
      <c r="B11" s="365" t="s">
        <v>57</v>
      </c>
      <c r="C11" s="491"/>
      <c r="D11" s="491"/>
      <c r="E11" s="491"/>
      <c r="F11" s="346"/>
      <c r="G11" s="346"/>
      <c r="H11" s="346"/>
      <c r="I11" s="223"/>
      <c r="J11" s="346"/>
      <c r="K11" s="346"/>
      <c r="L11" s="346"/>
      <c r="M11" s="346"/>
      <c r="N11" s="346"/>
      <c r="O11" s="346"/>
      <c r="P11" s="223"/>
      <c r="Q11" s="346"/>
      <c r="R11" s="346"/>
      <c r="S11" s="346"/>
      <c r="T11" s="346"/>
      <c r="U11" s="346"/>
      <c r="V11" s="346"/>
      <c r="W11" s="223"/>
      <c r="X11" s="346"/>
      <c r="Y11" s="346"/>
      <c r="Z11" s="346"/>
      <c r="AA11" s="346"/>
      <c r="AB11" s="346"/>
      <c r="AC11" s="346"/>
      <c r="AD11" s="223"/>
      <c r="AE11" s="346"/>
      <c r="AF11" s="346"/>
      <c r="AG11" s="223"/>
      <c r="AH11" s="370">
        <f t="shared" si="0"/>
        <v>0</v>
      </c>
      <c r="AI11" s="373">
        <f>'สาย 1'!AI23</f>
        <v>0</v>
      </c>
      <c r="AJ11" s="369">
        <f t="shared" si="1"/>
        <v>0</v>
      </c>
      <c r="AL11" s="379">
        <v>23</v>
      </c>
      <c r="AM11" s="380">
        <f t="shared" si="2"/>
        <v>4</v>
      </c>
      <c r="AQ11" s="464">
        <v>10</v>
      </c>
      <c r="AR11" s="465">
        <v>4</v>
      </c>
      <c r="AS11" s="345" t="s">
        <v>193</v>
      </c>
      <c r="AT11" s="346">
        <v>15</v>
      </c>
      <c r="AU11" s="346">
        <v>50</v>
      </c>
      <c r="AV11" s="346"/>
      <c r="AW11" s="473">
        <v>10</v>
      </c>
    </row>
    <row r="12" spans="1:49" ht="15" customHeight="1">
      <c r="A12" s="351">
        <v>6</v>
      </c>
      <c r="B12" s="365" t="s">
        <v>58</v>
      </c>
      <c r="C12" s="491">
        <v>4</v>
      </c>
      <c r="D12" s="491">
        <v>10</v>
      </c>
      <c r="E12" s="491">
        <v>9</v>
      </c>
      <c r="F12" s="346"/>
      <c r="G12" s="346"/>
      <c r="H12" s="346"/>
      <c r="I12" s="223"/>
      <c r="J12" s="346"/>
      <c r="K12" s="346"/>
      <c r="L12" s="346"/>
      <c r="M12" s="346"/>
      <c r="N12" s="346"/>
      <c r="O12" s="346"/>
      <c r="P12" s="223"/>
      <c r="Q12" s="346"/>
      <c r="R12" s="346"/>
      <c r="S12" s="346"/>
      <c r="T12" s="346"/>
      <c r="U12" s="346"/>
      <c r="V12" s="346"/>
      <c r="W12" s="223"/>
      <c r="X12" s="346"/>
      <c r="Y12" s="346"/>
      <c r="Z12" s="346"/>
      <c r="AA12" s="346"/>
      <c r="AB12" s="346"/>
      <c r="AC12" s="346"/>
      <c r="AD12" s="223"/>
      <c r="AE12" s="346"/>
      <c r="AF12" s="346"/>
      <c r="AG12" s="223"/>
      <c r="AH12" s="370">
        <f t="shared" si="0"/>
        <v>23</v>
      </c>
      <c r="AI12" s="373">
        <f>'สาย 1'!AI27</f>
        <v>23</v>
      </c>
      <c r="AJ12" s="369">
        <f t="shared" si="1"/>
        <v>0</v>
      </c>
      <c r="AL12" s="379">
        <v>27</v>
      </c>
      <c r="AM12" s="380">
        <f t="shared" si="2"/>
        <v>4</v>
      </c>
      <c r="AQ12" s="464">
        <v>10</v>
      </c>
      <c r="AR12" s="465">
        <v>5</v>
      </c>
      <c r="AS12" s="345" t="s">
        <v>57</v>
      </c>
      <c r="AT12" s="346">
        <v>10</v>
      </c>
      <c r="AU12" s="346">
        <v>30</v>
      </c>
      <c r="AV12" s="346"/>
      <c r="AW12" s="473">
        <v>17</v>
      </c>
    </row>
    <row r="13" spans="1:49" ht="15" customHeight="1">
      <c r="A13" s="351">
        <v>7</v>
      </c>
      <c r="B13" s="365" t="s">
        <v>59</v>
      </c>
      <c r="C13" s="491">
        <v>7</v>
      </c>
      <c r="D13" s="491">
        <v>6</v>
      </c>
      <c r="E13" s="491">
        <v>8</v>
      </c>
      <c r="F13" s="346"/>
      <c r="G13" s="346"/>
      <c r="H13" s="346"/>
      <c r="I13" s="223"/>
      <c r="J13" s="346"/>
      <c r="K13" s="346"/>
      <c r="L13" s="346"/>
      <c r="M13" s="346"/>
      <c r="N13" s="346"/>
      <c r="O13" s="346"/>
      <c r="P13" s="223"/>
      <c r="Q13" s="346"/>
      <c r="R13" s="346"/>
      <c r="S13" s="346"/>
      <c r="T13" s="346"/>
      <c r="U13" s="346"/>
      <c r="V13" s="346"/>
      <c r="W13" s="223"/>
      <c r="X13" s="346"/>
      <c r="Y13" s="346"/>
      <c r="Z13" s="346"/>
      <c r="AA13" s="346"/>
      <c r="AB13" s="346"/>
      <c r="AC13" s="346"/>
      <c r="AD13" s="223"/>
      <c r="AE13" s="346"/>
      <c r="AF13" s="346"/>
      <c r="AG13" s="223"/>
      <c r="AH13" s="370">
        <f t="shared" si="0"/>
        <v>21</v>
      </c>
      <c r="AI13" s="373">
        <f>'สาย 1'!AI31</f>
        <v>21</v>
      </c>
      <c r="AJ13" s="369">
        <f t="shared" si="1"/>
        <v>0</v>
      </c>
      <c r="AL13" s="379">
        <v>31</v>
      </c>
      <c r="AM13" s="380">
        <f t="shared" si="2"/>
        <v>4</v>
      </c>
      <c r="AQ13" s="464">
        <v>12</v>
      </c>
      <c r="AR13" s="465">
        <v>6</v>
      </c>
      <c r="AS13" s="345" t="s">
        <v>194</v>
      </c>
      <c r="AT13" s="346"/>
      <c r="AU13" s="346">
        <v>50</v>
      </c>
      <c r="AV13" s="346"/>
      <c r="AW13" s="473">
        <v>8</v>
      </c>
    </row>
    <row r="14" spans="1:49" ht="15" customHeight="1">
      <c r="A14" s="351">
        <v>8</v>
      </c>
      <c r="B14" s="365" t="s">
        <v>32</v>
      </c>
      <c r="C14" s="491">
        <v>1</v>
      </c>
      <c r="D14" s="491">
        <v>15</v>
      </c>
      <c r="E14" s="491">
        <v>12</v>
      </c>
      <c r="F14" s="346"/>
      <c r="G14" s="346"/>
      <c r="H14" s="346"/>
      <c r="I14" s="223"/>
      <c r="J14" s="346"/>
      <c r="K14" s="346"/>
      <c r="L14" s="346"/>
      <c r="M14" s="346"/>
      <c r="N14" s="346"/>
      <c r="O14" s="346"/>
      <c r="P14" s="223"/>
      <c r="Q14" s="346"/>
      <c r="R14" s="346"/>
      <c r="S14" s="346"/>
      <c r="T14" s="346"/>
      <c r="U14" s="346"/>
      <c r="V14" s="346"/>
      <c r="W14" s="223"/>
      <c r="X14" s="346"/>
      <c r="Y14" s="346"/>
      <c r="Z14" s="346"/>
      <c r="AA14" s="346"/>
      <c r="AB14" s="346"/>
      <c r="AC14" s="346"/>
      <c r="AD14" s="223"/>
      <c r="AE14" s="346"/>
      <c r="AF14" s="346"/>
      <c r="AG14" s="223"/>
      <c r="AH14" s="370">
        <f t="shared" si="0"/>
        <v>28</v>
      </c>
      <c r="AI14" s="373">
        <f>'สาย 1'!AI35</f>
        <v>28</v>
      </c>
      <c r="AJ14" s="369">
        <f t="shared" si="1"/>
        <v>0</v>
      </c>
      <c r="AL14" s="379">
        <v>35</v>
      </c>
      <c r="AM14" s="380">
        <f t="shared" si="2"/>
        <v>4</v>
      </c>
      <c r="AQ14" s="464">
        <v>12</v>
      </c>
      <c r="AR14" s="465">
        <v>7</v>
      </c>
      <c r="AS14" s="345" t="s">
        <v>195</v>
      </c>
      <c r="AT14" s="346"/>
      <c r="AU14" s="346">
        <v>50</v>
      </c>
      <c r="AV14" s="346"/>
      <c r="AW14" s="473">
        <v>8</v>
      </c>
    </row>
    <row r="15" spans="1:49" ht="15" customHeight="1">
      <c r="A15" s="351">
        <v>9</v>
      </c>
      <c r="B15" s="365" t="s">
        <v>33</v>
      </c>
      <c r="C15" s="491"/>
      <c r="D15" s="491">
        <v>4</v>
      </c>
      <c r="E15" s="491">
        <v>7</v>
      </c>
      <c r="F15" s="346"/>
      <c r="G15" s="346"/>
      <c r="H15" s="346"/>
      <c r="I15" s="223"/>
      <c r="J15" s="346"/>
      <c r="K15" s="346"/>
      <c r="L15" s="346"/>
      <c r="M15" s="346"/>
      <c r="N15" s="346"/>
      <c r="O15" s="346"/>
      <c r="P15" s="223"/>
      <c r="Q15" s="346"/>
      <c r="R15" s="346"/>
      <c r="S15" s="346"/>
      <c r="T15" s="346"/>
      <c r="U15" s="346"/>
      <c r="V15" s="346"/>
      <c r="W15" s="223"/>
      <c r="X15" s="346"/>
      <c r="Y15" s="346"/>
      <c r="Z15" s="346"/>
      <c r="AA15" s="346"/>
      <c r="AB15" s="346"/>
      <c r="AC15" s="346"/>
      <c r="AD15" s="223"/>
      <c r="AE15" s="346"/>
      <c r="AF15" s="346"/>
      <c r="AG15" s="223"/>
      <c r="AH15" s="370">
        <f t="shared" si="0"/>
        <v>11</v>
      </c>
      <c r="AI15" s="373">
        <f>'สาย 1'!AI39</f>
        <v>11</v>
      </c>
      <c r="AJ15" s="369">
        <f t="shared" si="1"/>
        <v>0</v>
      </c>
      <c r="AL15" s="379">
        <v>39</v>
      </c>
      <c r="AM15" s="380">
        <f t="shared" si="2"/>
        <v>4</v>
      </c>
      <c r="AQ15" s="464">
        <v>12</v>
      </c>
      <c r="AR15" s="465">
        <v>8</v>
      </c>
      <c r="AS15" s="345" t="s">
        <v>32</v>
      </c>
      <c r="AT15" s="346">
        <v>9</v>
      </c>
      <c r="AU15" s="346">
        <v>100</v>
      </c>
      <c r="AV15" s="346"/>
      <c r="AW15" s="473">
        <v>9</v>
      </c>
    </row>
    <row r="16" spans="1:49" ht="15" customHeight="1">
      <c r="A16" s="351">
        <v>10</v>
      </c>
      <c r="B16" s="365" t="s">
        <v>34</v>
      </c>
      <c r="C16" s="491">
        <v>2</v>
      </c>
      <c r="D16" s="491">
        <v>3</v>
      </c>
      <c r="E16" s="491">
        <v>3</v>
      </c>
      <c r="F16" s="346"/>
      <c r="G16" s="346"/>
      <c r="H16" s="346"/>
      <c r="I16" s="223"/>
      <c r="J16" s="346"/>
      <c r="K16" s="346"/>
      <c r="L16" s="346"/>
      <c r="M16" s="346"/>
      <c r="N16" s="346"/>
      <c r="O16" s="346"/>
      <c r="P16" s="223"/>
      <c r="Q16" s="346"/>
      <c r="R16" s="346"/>
      <c r="S16" s="346"/>
      <c r="T16" s="346"/>
      <c r="U16" s="346"/>
      <c r="V16" s="346"/>
      <c r="W16" s="223"/>
      <c r="X16" s="346"/>
      <c r="Y16" s="346"/>
      <c r="Z16" s="346"/>
      <c r="AA16" s="346"/>
      <c r="AB16" s="346"/>
      <c r="AC16" s="346"/>
      <c r="AD16" s="223"/>
      <c r="AE16" s="346"/>
      <c r="AF16" s="346"/>
      <c r="AG16" s="223"/>
      <c r="AH16" s="370">
        <f t="shared" si="0"/>
        <v>8</v>
      </c>
      <c r="AI16" s="373">
        <f>'สาย 1'!AI43</f>
        <v>8</v>
      </c>
      <c r="AJ16" s="369">
        <f t="shared" si="1"/>
        <v>0</v>
      </c>
      <c r="AL16" s="379">
        <v>43</v>
      </c>
      <c r="AM16" s="380">
        <f t="shared" si="2"/>
        <v>4</v>
      </c>
      <c r="AQ16" s="464">
        <v>12</v>
      </c>
      <c r="AR16" s="465">
        <v>9</v>
      </c>
      <c r="AS16" s="345" t="s">
        <v>33</v>
      </c>
      <c r="AT16" s="346"/>
      <c r="AU16" s="346">
        <v>50</v>
      </c>
      <c r="AV16" s="346"/>
      <c r="AW16" s="473">
        <v>5</v>
      </c>
    </row>
    <row r="17" spans="1:49" ht="15" customHeight="1">
      <c r="A17" s="351">
        <v>11</v>
      </c>
      <c r="B17" s="365" t="s">
        <v>35</v>
      </c>
      <c r="C17" s="491">
        <v>4</v>
      </c>
      <c r="D17" s="491">
        <v>3</v>
      </c>
      <c r="E17" s="491">
        <v>8</v>
      </c>
      <c r="F17" s="346"/>
      <c r="G17" s="346"/>
      <c r="H17" s="346"/>
      <c r="I17" s="223"/>
      <c r="J17" s="346"/>
      <c r="K17" s="346"/>
      <c r="L17" s="346"/>
      <c r="M17" s="346"/>
      <c r="N17" s="346"/>
      <c r="O17" s="346"/>
      <c r="P17" s="223"/>
      <c r="Q17" s="346"/>
      <c r="R17" s="346"/>
      <c r="S17" s="346"/>
      <c r="T17" s="346"/>
      <c r="U17" s="346"/>
      <c r="V17" s="346"/>
      <c r="W17" s="223"/>
      <c r="X17" s="346"/>
      <c r="Y17" s="346"/>
      <c r="Z17" s="346"/>
      <c r="AA17" s="346"/>
      <c r="AB17" s="346"/>
      <c r="AC17" s="346"/>
      <c r="AD17" s="223"/>
      <c r="AE17" s="346"/>
      <c r="AF17" s="346"/>
      <c r="AG17" s="223"/>
      <c r="AH17" s="370">
        <f t="shared" si="0"/>
        <v>15</v>
      </c>
      <c r="AI17" s="373">
        <f>'สาย 1'!AI47</f>
        <v>15</v>
      </c>
      <c r="AJ17" s="369">
        <f t="shared" si="1"/>
        <v>0</v>
      </c>
      <c r="AL17" s="379">
        <v>47</v>
      </c>
      <c r="AM17" s="380">
        <f t="shared" si="2"/>
        <v>4</v>
      </c>
      <c r="AQ17" s="464">
        <v>12</v>
      </c>
      <c r="AR17" s="465">
        <v>10</v>
      </c>
      <c r="AS17" s="345" t="s">
        <v>196</v>
      </c>
      <c r="AT17" s="346"/>
      <c r="AU17" s="346">
        <v>40</v>
      </c>
      <c r="AV17" s="346"/>
      <c r="AW17" s="473">
        <v>4</v>
      </c>
    </row>
    <row r="18" spans="1:49" ht="15" customHeight="1">
      <c r="A18" s="351">
        <v>12</v>
      </c>
      <c r="B18" s="365" t="s">
        <v>60</v>
      </c>
      <c r="C18" s="491"/>
      <c r="D18" s="491">
        <v>4</v>
      </c>
      <c r="E18" s="491">
        <v>11</v>
      </c>
      <c r="F18" s="346"/>
      <c r="G18" s="346"/>
      <c r="H18" s="346"/>
      <c r="I18" s="223"/>
      <c r="J18" s="346"/>
      <c r="K18" s="346"/>
      <c r="L18" s="346"/>
      <c r="M18" s="346"/>
      <c r="N18" s="346"/>
      <c r="O18" s="346"/>
      <c r="P18" s="223"/>
      <c r="Q18" s="346"/>
      <c r="R18" s="346"/>
      <c r="S18" s="346"/>
      <c r="T18" s="346"/>
      <c r="U18" s="346"/>
      <c r="V18" s="346"/>
      <c r="W18" s="223"/>
      <c r="X18" s="346"/>
      <c r="Y18" s="346"/>
      <c r="Z18" s="346"/>
      <c r="AA18" s="346"/>
      <c r="AB18" s="346"/>
      <c r="AC18" s="346"/>
      <c r="AD18" s="223"/>
      <c r="AE18" s="346"/>
      <c r="AF18" s="346"/>
      <c r="AG18" s="223"/>
      <c r="AH18" s="370">
        <f t="shared" si="0"/>
        <v>15</v>
      </c>
      <c r="AI18" s="373">
        <f>'สาย 1'!AI51</f>
        <v>15</v>
      </c>
      <c r="AJ18" s="369">
        <f t="shared" si="1"/>
        <v>0</v>
      </c>
      <c r="AL18" s="379">
        <v>51</v>
      </c>
      <c r="AM18" s="380">
        <f t="shared" si="2"/>
        <v>4</v>
      </c>
      <c r="AQ18" s="464">
        <v>12</v>
      </c>
      <c r="AR18" s="465">
        <v>11</v>
      </c>
      <c r="AS18" s="345" t="s">
        <v>197</v>
      </c>
      <c r="AT18" s="346"/>
      <c r="AU18" s="346">
        <v>80</v>
      </c>
      <c r="AV18" s="346"/>
      <c r="AW18" s="473">
        <v>3</v>
      </c>
    </row>
    <row r="19" spans="1:49" ht="15" customHeight="1">
      <c r="A19" s="351">
        <v>13</v>
      </c>
      <c r="B19" s="365" t="s">
        <v>61</v>
      </c>
      <c r="C19" s="491">
        <v>10</v>
      </c>
      <c r="D19" s="491">
        <v>8</v>
      </c>
      <c r="E19" s="491">
        <v>6</v>
      </c>
      <c r="F19" s="346"/>
      <c r="G19" s="346"/>
      <c r="H19" s="346"/>
      <c r="I19" s="223"/>
      <c r="J19" s="346"/>
      <c r="K19" s="346"/>
      <c r="L19" s="346"/>
      <c r="M19" s="346"/>
      <c r="N19" s="346"/>
      <c r="O19" s="346"/>
      <c r="P19" s="223"/>
      <c r="Q19" s="346"/>
      <c r="R19" s="346"/>
      <c r="S19" s="346"/>
      <c r="T19" s="346"/>
      <c r="U19" s="346"/>
      <c r="V19" s="346"/>
      <c r="W19" s="223"/>
      <c r="X19" s="346"/>
      <c r="Y19" s="346"/>
      <c r="Z19" s="346"/>
      <c r="AA19" s="346"/>
      <c r="AB19" s="346"/>
      <c r="AC19" s="346"/>
      <c r="AD19" s="223"/>
      <c r="AE19" s="346"/>
      <c r="AF19" s="346"/>
      <c r="AG19" s="223"/>
      <c r="AH19" s="370">
        <f t="shared" si="0"/>
        <v>24</v>
      </c>
      <c r="AI19" s="373">
        <f>'สาย 1'!AI55</f>
        <v>24</v>
      </c>
      <c r="AJ19" s="369">
        <f t="shared" si="1"/>
        <v>0</v>
      </c>
      <c r="AL19" s="379">
        <v>55</v>
      </c>
      <c r="AM19" s="380">
        <f t="shared" si="2"/>
        <v>4</v>
      </c>
      <c r="AQ19" s="464">
        <v>12</v>
      </c>
      <c r="AR19" s="465">
        <v>12</v>
      </c>
      <c r="AS19" s="345" t="s">
        <v>198</v>
      </c>
      <c r="AT19" s="346"/>
      <c r="AU19" s="346">
        <v>30</v>
      </c>
      <c r="AV19" s="346"/>
      <c r="AW19" s="473">
        <v>3</v>
      </c>
    </row>
    <row r="20" spans="1:49" ht="15" customHeight="1">
      <c r="A20" s="351">
        <v>14</v>
      </c>
      <c r="B20" s="365" t="s">
        <v>62</v>
      </c>
      <c r="C20" s="491">
        <v>13</v>
      </c>
      <c r="D20" s="491">
        <v>10</v>
      </c>
      <c r="E20" s="491">
        <v>26</v>
      </c>
      <c r="F20" s="346"/>
      <c r="G20" s="346"/>
      <c r="H20" s="346"/>
      <c r="I20" s="223"/>
      <c r="J20" s="346"/>
      <c r="K20" s="346"/>
      <c r="L20" s="346"/>
      <c r="M20" s="346"/>
      <c r="N20" s="346"/>
      <c r="O20" s="346"/>
      <c r="P20" s="223"/>
      <c r="Q20" s="346"/>
      <c r="R20" s="346"/>
      <c r="S20" s="346"/>
      <c r="T20" s="346"/>
      <c r="U20" s="346"/>
      <c r="V20" s="346"/>
      <c r="W20" s="223"/>
      <c r="X20" s="346"/>
      <c r="Y20" s="346"/>
      <c r="Z20" s="346"/>
      <c r="AA20" s="346"/>
      <c r="AB20" s="346"/>
      <c r="AC20" s="346"/>
      <c r="AD20" s="223"/>
      <c r="AE20" s="346"/>
      <c r="AF20" s="346"/>
      <c r="AG20" s="223"/>
      <c r="AH20" s="370">
        <f t="shared" si="0"/>
        <v>49</v>
      </c>
      <c r="AI20" s="373">
        <f>'สาย 1'!AI59</f>
        <v>49</v>
      </c>
      <c r="AJ20" s="369">
        <f t="shared" si="1"/>
        <v>0</v>
      </c>
      <c r="AL20" s="379">
        <v>59</v>
      </c>
      <c r="AM20" s="380">
        <f t="shared" si="2"/>
        <v>4</v>
      </c>
      <c r="AQ20" s="464">
        <v>15</v>
      </c>
      <c r="AR20" s="465">
        <v>13</v>
      </c>
      <c r="AS20" s="345" t="s">
        <v>199</v>
      </c>
      <c r="AT20" s="346"/>
      <c r="AU20" s="346">
        <v>80</v>
      </c>
      <c r="AV20" s="346"/>
      <c r="AW20" s="473">
        <v>5</v>
      </c>
    </row>
    <row r="21" spans="1:49" ht="15" customHeight="1">
      <c r="A21" s="351">
        <v>15</v>
      </c>
      <c r="B21" s="365" t="s">
        <v>63</v>
      </c>
      <c r="C21" s="491">
        <v>22</v>
      </c>
      <c r="D21" s="491">
        <v>9</v>
      </c>
      <c r="E21" s="491">
        <v>17</v>
      </c>
      <c r="F21" s="346"/>
      <c r="G21" s="346"/>
      <c r="H21" s="346"/>
      <c r="I21" s="223"/>
      <c r="J21" s="346"/>
      <c r="K21" s="346"/>
      <c r="L21" s="346"/>
      <c r="M21" s="346"/>
      <c r="N21" s="346"/>
      <c r="O21" s="346"/>
      <c r="P21" s="223"/>
      <c r="Q21" s="346"/>
      <c r="R21" s="346"/>
      <c r="S21" s="346"/>
      <c r="T21" s="346"/>
      <c r="U21" s="346"/>
      <c r="V21" s="346"/>
      <c r="W21" s="223"/>
      <c r="X21" s="346"/>
      <c r="Y21" s="346"/>
      <c r="Z21" s="346"/>
      <c r="AA21" s="346"/>
      <c r="AB21" s="346"/>
      <c r="AC21" s="346"/>
      <c r="AD21" s="223"/>
      <c r="AE21" s="346"/>
      <c r="AF21" s="346"/>
      <c r="AG21" s="223"/>
      <c r="AH21" s="370">
        <f t="shared" si="0"/>
        <v>48</v>
      </c>
      <c r="AI21" s="373">
        <f>'สาย 1'!AI63</f>
        <v>48</v>
      </c>
      <c r="AJ21" s="369">
        <f t="shared" si="1"/>
        <v>0</v>
      </c>
      <c r="AL21" s="379">
        <v>63</v>
      </c>
      <c r="AM21" s="380">
        <f t="shared" si="2"/>
        <v>4</v>
      </c>
      <c r="AQ21" s="464">
        <v>15</v>
      </c>
      <c r="AR21" s="465">
        <v>14</v>
      </c>
      <c r="AS21" s="345" t="s">
        <v>200</v>
      </c>
      <c r="AT21" s="346">
        <v>2</v>
      </c>
      <c r="AU21" s="346">
        <v>180</v>
      </c>
      <c r="AV21" s="346"/>
      <c r="AW21" s="473">
        <v>5</v>
      </c>
    </row>
    <row r="22" spans="1:49" ht="15" customHeight="1">
      <c r="A22" s="351">
        <v>16</v>
      </c>
      <c r="B22" s="365" t="s">
        <v>36</v>
      </c>
      <c r="C22" s="491"/>
      <c r="D22" s="491"/>
      <c r="E22" s="491"/>
      <c r="F22" s="346"/>
      <c r="G22" s="346"/>
      <c r="H22" s="346"/>
      <c r="I22" s="223"/>
      <c r="J22" s="346"/>
      <c r="K22" s="346"/>
      <c r="L22" s="346"/>
      <c r="M22" s="346"/>
      <c r="N22" s="346"/>
      <c r="O22" s="346"/>
      <c r="P22" s="223"/>
      <c r="Q22" s="346"/>
      <c r="R22" s="346"/>
      <c r="S22" s="346"/>
      <c r="T22" s="346"/>
      <c r="U22" s="346"/>
      <c r="V22" s="346"/>
      <c r="W22" s="223"/>
      <c r="X22" s="346"/>
      <c r="Y22" s="346"/>
      <c r="Z22" s="346"/>
      <c r="AA22" s="346"/>
      <c r="AB22" s="346"/>
      <c r="AC22" s="346"/>
      <c r="AD22" s="223"/>
      <c r="AE22" s="346"/>
      <c r="AF22" s="346"/>
      <c r="AG22" s="223"/>
      <c r="AH22" s="370">
        <f t="shared" si="0"/>
        <v>0</v>
      </c>
      <c r="AI22" s="373">
        <f>'สาย 1'!AI67</f>
        <v>0</v>
      </c>
      <c r="AJ22" s="369">
        <f t="shared" si="1"/>
        <v>0</v>
      </c>
      <c r="AL22" s="379">
        <v>67</v>
      </c>
      <c r="AM22" s="380">
        <f t="shared" si="2"/>
        <v>4</v>
      </c>
      <c r="AQ22" s="464">
        <v>15</v>
      </c>
      <c r="AR22" s="465">
        <v>15</v>
      </c>
      <c r="AS22" s="345" t="s">
        <v>201</v>
      </c>
      <c r="AT22" s="346"/>
      <c r="AU22" s="346">
        <v>130</v>
      </c>
      <c r="AV22" s="346"/>
      <c r="AW22" s="473">
        <v>14</v>
      </c>
    </row>
    <row r="23" spans="1:49" ht="15" customHeight="1">
      <c r="A23" s="351">
        <v>17</v>
      </c>
      <c r="B23" s="365" t="s">
        <v>37</v>
      </c>
      <c r="C23" s="491">
        <v>3</v>
      </c>
      <c r="D23" s="491">
        <v>2</v>
      </c>
      <c r="E23" s="491">
        <v>4</v>
      </c>
      <c r="F23" s="346"/>
      <c r="G23" s="346"/>
      <c r="H23" s="346"/>
      <c r="I23" s="223"/>
      <c r="J23" s="346"/>
      <c r="K23" s="346"/>
      <c r="L23" s="346"/>
      <c r="M23" s="346"/>
      <c r="N23" s="346"/>
      <c r="O23" s="346"/>
      <c r="P23" s="223"/>
      <c r="Q23" s="346"/>
      <c r="R23" s="346"/>
      <c r="S23" s="346"/>
      <c r="T23" s="346"/>
      <c r="U23" s="346"/>
      <c r="V23" s="346"/>
      <c r="W23" s="223"/>
      <c r="X23" s="346"/>
      <c r="Y23" s="346"/>
      <c r="Z23" s="346"/>
      <c r="AA23" s="346"/>
      <c r="AB23" s="346"/>
      <c r="AC23" s="346"/>
      <c r="AD23" s="223"/>
      <c r="AE23" s="346"/>
      <c r="AF23" s="346"/>
      <c r="AG23" s="223"/>
      <c r="AH23" s="370">
        <f t="shared" si="0"/>
        <v>9</v>
      </c>
      <c r="AI23" s="373">
        <f>'สาย 1'!AI71</f>
        <v>9</v>
      </c>
      <c r="AJ23" s="369">
        <f t="shared" si="1"/>
        <v>0</v>
      </c>
      <c r="AL23" s="379">
        <v>71</v>
      </c>
      <c r="AM23" s="380">
        <f t="shared" si="2"/>
        <v>4</v>
      </c>
      <c r="AQ23" s="464">
        <v>15</v>
      </c>
      <c r="AR23" s="465">
        <v>16</v>
      </c>
      <c r="AS23" s="345" t="s">
        <v>36</v>
      </c>
      <c r="AT23" s="346"/>
      <c r="AU23" s="346"/>
      <c r="AV23" s="346"/>
      <c r="AW23" s="473"/>
    </row>
    <row r="24" spans="1:49" ht="15" customHeight="1">
      <c r="A24" s="351">
        <v>18</v>
      </c>
      <c r="B24" s="365" t="s">
        <v>48</v>
      </c>
      <c r="C24" s="491">
        <v>1</v>
      </c>
      <c r="D24" s="491">
        <v>5</v>
      </c>
      <c r="E24" s="491"/>
      <c r="F24" s="346"/>
      <c r="G24" s="346"/>
      <c r="H24" s="346"/>
      <c r="I24" s="223"/>
      <c r="J24" s="346"/>
      <c r="K24" s="346"/>
      <c r="L24" s="346"/>
      <c r="M24" s="346"/>
      <c r="N24" s="346"/>
      <c r="O24" s="346"/>
      <c r="P24" s="223"/>
      <c r="Q24" s="346"/>
      <c r="R24" s="346"/>
      <c r="S24" s="346"/>
      <c r="T24" s="346"/>
      <c r="U24" s="346"/>
      <c r="V24" s="346"/>
      <c r="W24" s="223"/>
      <c r="X24" s="346"/>
      <c r="Y24" s="346"/>
      <c r="Z24" s="346"/>
      <c r="AA24" s="346"/>
      <c r="AB24" s="346"/>
      <c r="AC24" s="346"/>
      <c r="AD24" s="223"/>
      <c r="AE24" s="346"/>
      <c r="AF24" s="346"/>
      <c r="AG24" s="223"/>
      <c r="AH24" s="370">
        <f t="shared" si="0"/>
        <v>6</v>
      </c>
      <c r="AI24" s="373">
        <f>'สาย 1'!AI75</f>
        <v>6</v>
      </c>
      <c r="AJ24" s="369">
        <f t="shared" si="1"/>
        <v>0</v>
      </c>
      <c r="AL24" s="379">
        <v>75</v>
      </c>
      <c r="AM24" s="380">
        <f t="shared" si="2"/>
        <v>4</v>
      </c>
      <c r="AQ24" s="464">
        <v>15</v>
      </c>
      <c r="AR24" s="465">
        <v>17</v>
      </c>
      <c r="AS24" s="345" t="s">
        <v>202</v>
      </c>
      <c r="AT24" s="346"/>
      <c r="AU24" s="346">
        <v>30</v>
      </c>
      <c r="AV24" s="346"/>
      <c r="AW24" s="473">
        <v>9</v>
      </c>
    </row>
    <row r="25" spans="1:49" ht="15" customHeight="1">
      <c r="A25" s="351">
        <v>19</v>
      </c>
      <c r="B25" s="365" t="s">
        <v>64</v>
      </c>
      <c r="C25" s="491"/>
      <c r="D25" s="491">
        <v>5</v>
      </c>
      <c r="E25" s="491">
        <v>4</v>
      </c>
      <c r="F25" s="346"/>
      <c r="G25" s="346"/>
      <c r="H25" s="346"/>
      <c r="I25" s="223"/>
      <c r="J25" s="346"/>
      <c r="K25" s="346"/>
      <c r="L25" s="346"/>
      <c r="M25" s="346"/>
      <c r="N25" s="346"/>
      <c r="O25" s="346"/>
      <c r="P25" s="223"/>
      <c r="Q25" s="346"/>
      <c r="R25" s="346"/>
      <c r="S25" s="346"/>
      <c r="T25" s="346"/>
      <c r="U25" s="346"/>
      <c r="V25" s="346"/>
      <c r="W25" s="223"/>
      <c r="X25" s="346"/>
      <c r="Y25" s="346"/>
      <c r="Z25" s="346"/>
      <c r="AA25" s="346"/>
      <c r="AB25" s="346"/>
      <c r="AC25" s="346"/>
      <c r="AD25" s="223"/>
      <c r="AE25" s="346"/>
      <c r="AF25" s="346"/>
      <c r="AG25" s="223"/>
      <c r="AH25" s="370">
        <f t="shared" si="0"/>
        <v>9</v>
      </c>
      <c r="AI25" s="373">
        <f>'สาย 1'!AI79</f>
        <v>9</v>
      </c>
      <c r="AJ25" s="369">
        <f t="shared" si="1"/>
        <v>0</v>
      </c>
      <c r="AL25" s="379">
        <v>79</v>
      </c>
      <c r="AM25" s="380">
        <f t="shared" si="2"/>
        <v>4</v>
      </c>
      <c r="AQ25" s="464">
        <v>15</v>
      </c>
      <c r="AR25" s="465">
        <v>18</v>
      </c>
      <c r="AS25" s="345" t="s">
        <v>203</v>
      </c>
      <c r="AT25" s="346"/>
      <c r="AU25" s="346">
        <v>30</v>
      </c>
      <c r="AV25" s="346"/>
      <c r="AW25" s="473">
        <v>9</v>
      </c>
    </row>
    <row r="26" spans="1:49" ht="15" customHeight="1">
      <c r="A26" s="351">
        <v>20</v>
      </c>
      <c r="B26" s="365" t="s">
        <v>65</v>
      </c>
      <c r="C26" s="491">
        <v>8</v>
      </c>
      <c r="D26" s="491">
        <v>6</v>
      </c>
      <c r="E26" s="491">
        <v>8</v>
      </c>
      <c r="F26" s="346"/>
      <c r="G26" s="346"/>
      <c r="H26" s="346"/>
      <c r="I26" s="223"/>
      <c r="J26" s="346"/>
      <c r="K26" s="346"/>
      <c r="L26" s="346"/>
      <c r="M26" s="346"/>
      <c r="N26" s="346"/>
      <c r="O26" s="346"/>
      <c r="P26" s="223"/>
      <c r="Q26" s="346"/>
      <c r="R26" s="346"/>
      <c r="S26" s="346"/>
      <c r="T26" s="346"/>
      <c r="U26" s="346"/>
      <c r="V26" s="346"/>
      <c r="W26" s="223"/>
      <c r="X26" s="346"/>
      <c r="Y26" s="346"/>
      <c r="Z26" s="346"/>
      <c r="AA26" s="346"/>
      <c r="AB26" s="346"/>
      <c r="AC26" s="346"/>
      <c r="AD26" s="223"/>
      <c r="AE26" s="346"/>
      <c r="AF26" s="346"/>
      <c r="AG26" s="223"/>
      <c r="AH26" s="370">
        <f t="shared" si="0"/>
        <v>22</v>
      </c>
      <c r="AI26" s="373">
        <f>'สาย 1'!AI83</f>
        <v>22</v>
      </c>
      <c r="AJ26" s="369">
        <f t="shared" si="1"/>
        <v>0</v>
      </c>
      <c r="AL26" s="379">
        <v>83</v>
      </c>
      <c r="AM26" s="380">
        <f t="shared" si="2"/>
        <v>4</v>
      </c>
      <c r="AQ26" s="464">
        <v>17</v>
      </c>
      <c r="AR26" s="465">
        <v>19</v>
      </c>
      <c r="AS26" s="345" t="s">
        <v>204</v>
      </c>
      <c r="AT26" s="346"/>
      <c r="AU26" s="346">
        <v>10</v>
      </c>
      <c r="AV26" s="346"/>
      <c r="AW26" s="473">
        <v>3</v>
      </c>
    </row>
    <row r="27" spans="1:49" ht="15" customHeight="1">
      <c r="A27" s="351">
        <v>21</v>
      </c>
      <c r="B27" s="365" t="s">
        <v>66</v>
      </c>
      <c r="C27" s="491"/>
      <c r="D27" s="491"/>
      <c r="E27" s="491"/>
      <c r="F27" s="346"/>
      <c r="G27" s="346"/>
      <c r="H27" s="346"/>
      <c r="I27" s="223"/>
      <c r="J27" s="346"/>
      <c r="K27" s="346"/>
      <c r="L27" s="346"/>
      <c r="M27" s="346"/>
      <c r="N27" s="346"/>
      <c r="O27" s="346"/>
      <c r="P27" s="223"/>
      <c r="Q27" s="346"/>
      <c r="R27" s="346"/>
      <c r="S27" s="346"/>
      <c r="T27" s="346"/>
      <c r="U27" s="346"/>
      <c r="V27" s="346"/>
      <c r="W27" s="223"/>
      <c r="X27" s="346"/>
      <c r="Y27" s="346"/>
      <c r="Z27" s="346"/>
      <c r="AA27" s="346"/>
      <c r="AB27" s="346"/>
      <c r="AC27" s="346"/>
      <c r="AD27" s="223"/>
      <c r="AE27" s="346"/>
      <c r="AF27" s="346"/>
      <c r="AG27" s="223"/>
      <c r="AH27" s="370">
        <f t="shared" si="0"/>
        <v>0</v>
      </c>
      <c r="AI27" s="373">
        <f>'สาย 1'!AI87</f>
        <v>0</v>
      </c>
      <c r="AJ27" s="369">
        <f t="shared" si="1"/>
        <v>0</v>
      </c>
      <c r="AL27" s="379">
        <v>87</v>
      </c>
      <c r="AM27" s="380">
        <f t="shared" si="2"/>
        <v>4</v>
      </c>
      <c r="AQ27" s="464">
        <v>12</v>
      </c>
      <c r="AR27" s="465">
        <v>20</v>
      </c>
      <c r="AS27" s="345" t="s">
        <v>205</v>
      </c>
      <c r="AT27" s="346"/>
      <c r="AU27" s="346">
        <v>40</v>
      </c>
      <c r="AV27" s="346"/>
      <c r="AW27" s="473">
        <v>6</v>
      </c>
    </row>
    <row r="28" spans="1:49" ht="15" customHeight="1">
      <c r="A28" s="351">
        <v>22</v>
      </c>
      <c r="B28" s="365" t="s">
        <v>67</v>
      </c>
      <c r="C28" s="491"/>
      <c r="D28" s="491"/>
      <c r="E28" s="491"/>
      <c r="F28" s="346"/>
      <c r="G28" s="346"/>
      <c r="H28" s="346"/>
      <c r="I28" s="223"/>
      <c r="J28" s="346"/>
      <c r="K28" s="346"/>
      <c r="L28" s="346"/>
      <c r="M28" s="346"/>
      <c r="N28" s="346"/>
      <c r="O28" s="346"/>
      <c r="P28" s="223"/>
      <c r="Q28" s="346"/>
      <c r="R28" s="346"/>
      <c r="S28" s="346"/>
      <c r="T28" s="346"/>
      <c r="U28" s="346"/>
      <c r="V28" s="346"/>
      <c r="W28" s="223"/>
      <c r="X28" s="346"/>
      <c r="Y28" s="346"/>
      <c r="Z28" s="346"/>
      <c r="AA28" s="346"/>
      <c r="AB28" s="346"/>
      <c r="AC28" s="346"/>
      <c r="AD28" s="223"/>
      <c r="AE28" s="346"/>
      <c r="AF28" s="346"/>
      <c r="AG28" s="223"/>
      <c r="AH28" s="370">
        <f t="shared" si="0"/>
        <v>0</v>
      </c>
      <c r="AI28" s="373">
        <f>'สาย 1'!AI91</f>
        <v>0</v>
      </c>
      <c r="AJ28" s="369">
        <f t="shared" si="1"/>
        <v>0</v>
      </c>
      <c r="AL28" s="379">
        <v>91</v>
      </c>
      <c r="AM28" s="380">
        <f t="shared" si="2"/>
        <v>4</v>
      </c>
      <c r="AQ28" s="464">
        <v>12</v>
      </c>
      <c r="AR28" s="465">
        <v>21</v>
      </c>
      <c r="AS28" s="345" t="s">
        <v>206</v>
      </c>
      <c r="AT28" s="346"/>
      <c r="AU28" s="346"/>
      <c r="AV28" s="346"/>
      <c r="AW28" s="473"/>
    </row>
    <row r="29" spans="1:49" ht="15" customHeight="1">
      <c r="A29" s="351">
        <v>23</v>
      </c>
      <c r="B29" s="365" t="s">
        <v>49</v>
      </c>
      <c r="C29" s="491"/>
      <c r="D29" s="491"/>
      <c r="E29" s="491"/>
      <c r="F29" s="346"/>
      <c r="G29" s="346"/>
      <c r="H29" s="346"/>
      <c r="I29" s="223"/>
      <c r="J29" s="346"/>
      <c r="K29" s="346"/>
      <c r="L29" s="346"/>
      <c r="M29" s="346"/>
      <c r="N29" s="346"/>
      <c r="O29" s="346"/>
      <c r="P29" s="223"/>
      <c r="Q29" s="346"/>
      <c r="R29" s="346"/>
      <c r="S29" s="346"/>
      <c r="T29" s="346"/>
      <c r="U29" s="346"/>
      <c r="V29" s="346"/>
      <c r="W29" s="223"/>
      <c r="X29" s="346"/>
      <c r="Y29" s="346"/>
      <c r="Z29" s="346"/>
      <c r="AA29" s="346"/>
      <c r="AB29" s="346"/>
      <c r="AC29" s="346"/>
      <c r="AD29" s="223"/>
      <c r="AE29" s="346"/>
      <c r="AF29" s="346"/>
      <c r="AG29" s="223"/>
      <c r="AH29" s="370">
        <f t="shared" si="0"/>
        <v>0</v>
      </c>
      <c r="AI29" s="373">
        <f>'สาย 1'!AI95</f>
        <v>0</v>
      </c>
      <c r="AJ29" s="369">
        <f t="shared" si="1"/>
        <v>0</v>
      </c>
      <c r="AL29" s="379">
        <v>95</v>
      </c>
      <c r="AM29" s="380">
        <f t="shared" si="2"/>
        <v>4</v>
      </c>
      <c r="AQ29" s="464">
        <v>12</v>
      </c>
      <c r="AR29" s="465">
        <v>22</v>
      </c>
      <c r="AS29" s="345" t="s">
        <v>207</v>
      </c>
      <c r="AT29" s="346"/>
      <c r="AU29" s="346"/>
      <c r="AV29" s="346"/>
      <c r="AW29" s="473"/>
    </row>
    <row r="30" spans="1:49" ht="15" customHeight="1">
      <c r="A30" s="351">
        <v>24</v>
      </c>
      <c r="B30" s="365" t="s">
        <v>68</v>
      </c>
      <c r="C30" s="491">
        <v>1</v>
      </c>
      <c r="D30" s="491">
        <v>2</v>
      </c>
      <c r="E30" s="491">
        <v>7</v>
      </c>
      <c r="F30" s="346"/>
      <c r="G30" s="346"/>
      <c r="H30" s="346"/>
      <c r="I30" s="223"/>
      <c r="J30" s="346"/>
      <c r="K30" s="346"/>
      <c r="L30" s="346"/>
      <c r="M30" s="346"/>
      <c r="N30" s="346"/>
      <c r="O30" s="346"/>
      <c r="P30" s="223"/>
      <c r="Q30" s="346"/>
      <c r="R30" s="346"/>
      <c r="S30" s="346"/>
      <c r="T30" s="346"/>
      <c r="U30" s="346"/>
      <c r="V30" s="346"/>
      <c r="W30" s="223"/>
      <c r="X30" s="346"/>
      <c r="Y30" s="346"/>
      <c r="Z30" s="346"/>
      <c r="AA30" s="346"/>
      <c r="AB30" s="346"/>
      <c r="AC30" s="346"/>
      <c r="AD30" s="223"/>
      <c r="AE30" s="346"/>
      <c r="AF30" s="346"/>
      <c r="AG30" s="223"/>
      <c r="AH30" s="370">
        <f t="shared" si="0"/>
        <v>10</v>
      </c>
      <c r="AI30" s="373">
        <f>'สาย 1'!AI99</f>
        <v>10</v>
      </c>
      <c r="AJ30" s="369">
        <f t="shared" si="1"/>
        <v>0</v>
      </c>
      <c r="AL30" s="379">
        <v>99</v>
      </c>
      <c r="AM30" s="380">
        <f t="shared" si="2"/>
        <v>4</v>
      </c>
      <c r="AQ30" s="464">
        <v>10</v>
      </c>
      <c r="AR30" s="465">
        <v>23</v>
      </c>
      <c r="AS30" s="345" t="s">
        <v>49</v>
      </c>
      <c r="AT30" s="346"/>
      <c r="AU30" s="346"/>
      <c r="AV30" s="346"/>
      <c r="AW30" s="473"/>
    </row>
    <row r="31" spans="1:49" ht="15" customHeight="1">
      <c r="A31" s="351">
        <v>25</v>
      </c>
      <c r="B31" s="365" t="s">
        <v>69</v>
      </c>
      <c r="C31" s="491"/>
      <c r="D31" s="491"/>
      <c r="E31" s="491"/>
      <c r="F31" s="346"/>
      <c r="G31" s="346"/>
      <c r="H31" s="346"/>
      <c r="I31" s="223"/>
      <c r="J31" s="346"/>
      <c r="K31" s="346"/>
      <c r="L31" s="346"/>
      <c r="M31" s="346"/>
      <c r="N31" s="346"/>
      <c r="O31" s="346"/>
      <c r="P31" s="223"/>
      <c r="Q31" s="346"/>
      <c r="R31" s="346"/>
      <c r="S31" s="346"/>
      <c r="T31" s="346"/>
      <c r="U31" s="346"/>
      <c r="V31" s="346"/>
      <c r="W31" s="223"/>
      <c r="X31" s="346"/>
      <c r="Y31" s="346"/>
      <c r="Z31" s="346"/>
      <c r="AA31" s="346"/>
      <c r="AB31" s="346"/>
      <c r="AC31" s="346"/>
      <c r="AD31" s="223"/>
      <c r="AE31" s="346"/>
      <c r="AF31" s="346"/>
      <c r="AG31" s="223"/>
      <c r="AH31" s="370">
        <f t="shared" si="0"/>
        <v>0</v>
      </c>
      <c r="AI31" s="373">
        <f>'สาย 1'!AI103</f>
        <v>0</v>
      </c>
      <c r="AJ31" s="369">
        <f t="shared" si="1"/>
        <v>0</v>
      </c>
      <c r="AL31" s="379">
        <v>103</v>
      </c>
      <c r="AM31" s="380">
        <f t="shared" si="2"/>
        <v>4</v>
      </c>
      <c r="AQ31" s="464">
        <v>15</v>
      </c>
      <c r="AR31" s="465">
        <v>24</v>
      </c>
      <c r="AS31" s="345" t="s">
        <v>208</v>
      </c>
      <c r="AT31" s="346">
        <v>6</v>
      </c>
      <c r="AU31" s="346">
        <v>40</v>
      </c>
      <c r="AV31" s="346"/>
      <c r="AW31" s="473">
        <v>3</v>
      </c>
    </row>
    <row r="32" spans="1:49" ht="15" customHeight="1">
      <c r="A32" s="351">
        <v>26</v>
      </c>
      <c r="B32" s="365" t="s">
        <v>38</v>
      </c>
      <c r="C32" s="491"/>
      <c r="D32" s="491"/>
      <c r="E32" s="491"/>
      <c r="F32" s="346"/>
      <c r="G32" s="346"/>
      <c r="H32" s="346"/>
      <c r="I32" s="223"/>
      <c r="J32" s="346"/>
      <c r="K32" s="346"/>
      <c r="L32" s="346"/>
      <c r="M32" s="346"/>
      <c r="N32" s="346"/>
      <c r="O32" s="346"/>
      <c r="P32" s="223"/>
      <c r="Q32" s="346"/>
      <c r="R32" s="346"/>
      <c r="S32" s="346"/>
      <c r="T32" s="346"/>
      <c r="U32" s="346"/>
      <c r="V32" s="346"/>
      <c r="W32" s="223"/>
      <c r="X32" s="346"/>
      <c r="Y32" s="346"/>
      <c r="Z32" s="346"/>
      <c r="AA32" s="346"/>
      <c r="AB32" s="346"/>
      <c r="AC32" s="346"/>
      <c r="AD32" s="223"/>
      <c r="AE32" s="346"/>
      <c r="AF32" s="346"/>
      <c r="AG32" s="223"/>
      <c r="AH32" s="370">
        <f t="shared" si="0"/>
        <v>0</v>
      </c>
      <c r="AI32" s="373">
        <f>'สาย 1'!AI107</f>
        <v>0</v>
      </c>
      <c r="AJ32" s="369">
        <f t="shared" si="1"/>
        <v>0</v>
      </c>
      <c r="AL32" s="379">
        <v>107</v>
      </c>
      <c r="AM32" s="380">
        <f t="shared" si="2"/>
        <v>4</v>
      </c>
      <c r="AQ32" s="464">
        <v>18</v>
      </c>
      <c r="AR32" s="465">
        <v>25</v>
      </c>
      <c r="AS32" s="345" t="s">
        <v>209</v>
      </c>
      <c r="AT32" s="346"/>
      <c r="AU32" s="346"/>
      <c r="AV32" s="346"/>
      <c r="AW32" s="473"/>
    </row>
    <row r="33" spans="1:49" ht="15" customHeight="1">
      <c r="A33" s="351">
        <v>27</v>
      </c>
      <c r="B33" s="365" t="s">
        <v>70</v>
      </c>
      <c r="C33" s="491">
        <v>4</v>
      </c>
      <c r="D33" s="491"/>
      <c r="E33" s="491"/>
      <c r="F33" s="346"/>
      <c r="G33" s="346"/>
      <c r="H33" s="346"/>
      <c r="I33" s="223"/>
      <c r="J33" s="346"/>
      <c r="K33" s="346"/>
      <c r="L33" s="346"/>
      <c r="M33" s="346"/>
      <c r="N33" s="346"/>
      <c r="O33" s="346"/>
      <c r="P33" s="223"/>
      <c r="Q33" s="346"/>
      <c r="R33" s="346"/>
      <c r="S33" s="346"/>
      <c r="T33" s="346"/>
      <c r="U33" s="346"/>
      <c r="V33" s="346"/>
      <c r="W33" s="223"/>
      <c r="X33" s="346"/>
      <c r="Y33" s="346"/>
      <c r="Z33" s="346"/>
      <c r="AA33" s="346"/>
      <c r="AB33" s="346"/>
      <c r="AC33" s="346"/>
      <c r="AD33" s="223"/>
      <c r="AE33" s="346"/>
      <c r="AF33" s="346"/>
      <c r="AG33" s="223"/>
      <c r="AH33" s="370">
        <f t="shared" si="0"/>
        <v>4</v>
      </c>
      <c r="AI33" s="373">
        <f>'สาย 1'!AI111</f>
        <v>4</v>
      </c>
      <c r="AJ33" s="369">
        <f t="shared" si="1"/>
        <v>0</v>
      </c>
      <c r="AL33" s="379">
        <v>111</v>
      </c>
      <c r="AM33" s="380">
        <f t="shared" si="2"/>
        <v>4</v>
      </c>
      <c r="AQ33" s="464">
        <v>20</v>
      </c>
      <c r="AR33" s="465">
        <v>26</v>
      </c>
      <c r="AS33" s="345" t="s">
        <v>38</v>
      </c>
      <c r="AT33" s="346"/>
      <c r="AU33" s="346"/>
      <c r="AV33" s="346"/>
      <c r="AW33" s="473"/>
    </row>
    <row r="34" spans="1:49" ht="15" customHeight="1">
      <c r="A34" s="351">
        <v>28</v>
      </c>
      <c r="B34" s="365" t="s">
        <v>39</v>
      </c>
      <c r="C34" s="491"/>
      <c r="D34" s="491"/>
      <c r="E34" s="491"/>
      <c r="F34" s="346"/>
      <c r="G34" s="346"/>
      <c r="H34" s="346"/>
      <c r="I34" s="223"/>
      <c r="J34" s="346"/>
      <c r="K34" s="346"/>
      <c r="L34" s="346"/>
      <c r="M34" s="346"/>
      <c r="N34" s="346"/>
      <c r="O34" s="346"/>
      <c r="P34" s="223"/>
      <c r="Q34" s="346"/>
      <c r="R34" s="346"/>
      <c r="S34" s="346"/>
      <c r="T34" s="346"/>
      <c r="U34" s="346"/>
      <c r="V34" s="346"/>
      <c r="W34" s="223"/>
      <c r="X34" s="346"/>
      <c r="Y34" s="346"/>
      <c r="Z34" s="346"/>
      <c r="AA34" s="346"/>
      <c r="AB34" s="346"/>
      <c r="AC34" s="346"/>
      <c r="AD34" s="223"/>
      <c r="AE34" s="346"/>
      <c r="AF34" s="346"/>
      <c r="AG34" s="223"/>
      <c r="AH34" s="370">
        <f t="shared" si="0"/>
        <v>0</v>
      </c>
      <c r="AI34" s="373">
        <f>'สาย 1'!AI115</f>
        <v>0</v>
      </c>
      <c r="AJ34" s="369">
        <f t="shared" si="1"/>
        <v>0</v>
      </c>
      <c r="AL34" s="379">
        <v>115</v>
      </c>
      <c r="AM34" s="380">
        <f t="shared" si="2"/>
        <v>4</v>
      </c>
      <c r="AQ34" s="464">
        <v>15</v>
      </c>
      <c r="AR34" s="465">
        <v>27</v>
      </c>
      <c r="AS34" s="345" t="s">
        <v>210</v>
      </c>
      <c r="AT34" s="346"/>
      <c r="AU34" s="346">
        <v>30</v>
      </c>
      <c r="AV34" s="346"/>
      <c r="AW34" s="473"/>
    </row>
    <row r="35" spans="1:49" ht="15" customHeight="1">
      <c r="A35" s="351">
        <v>29</v>
      </c>
      <c r="B35" s="365" t="s">
        <v>40</v>
      </c>
      <c r="C35" s="491"/>
      <c r="D35" s="491"/>
      <c r="E35" s="491"/>
      <c r="F35" s="346"/>
      <c r="G35" s="346"/>
      <c r="H35" s="346"/>
      <c r="I35" s="223"/>
      <c r="J35" s="346"/>
      <c r="K35" s="346"/>
      <c r="L35" s="346"/>
      <c r="M35" s="346"/>
      <c r="N35" s="346"/>
      <c r="O35" s="346"/>
      <c r="P35" s="223"/>
      <c r="Q35" s="346"/>
      <c r="R35" s="346"/>
      <c r="S35" s="346"/>
      <c r="T35" s="346"/>
      <c r="U35" s="346"/>
      <c r="V35" s="346"/>
      <c r="W35" s="223"/>
      <c r="X35" s="346"/>
      <c r="Y35" s="346"/>
      <c r="Z35" s="346"/>
      <c r="AA35" s="346"/>
      <c r="AB35" s="346"/>
      <c r="AC35" s="346"/>
      <c r="AD35" s="223"/>
      <c r="AE35" s="346"/>
      <c r="AF35" s="346"/>
      <c r="AG35" s="223"/>
      <c r="AH35" s="370">
        <f t="shared" si="0"/>
        <v>0</v>
      </c>
      <c r="AI35" s="373">
        <f>'สาย 1'!AI119</f>
        <v>0</v>
      </c>
      <c r="AJ35" s="369">
        <f t="shared" si="1"/>
        <v>0</v>
      </c>
      <c r="AL35" s="379">
        <v>119</v>
      </c>
      <c r="AM35" s="380">
        <f t="shared" si="2"/>
        <v>4</v>
      </c>
      <c r="AQ35" s="464">
        <v>15</v>
      </c>
      <c r="AR35" s="465">
        <v>28</v>
      </c>
      <c r="AS35" s="345" t="s">
        <v>211</v>
      </c>
      <c r="AT35" s="346"/>
      <c r="AU35" s="346"/>
      <c r="AV35" s="346"/>
      <c r="AW35" s="473">
        <v>10</v>
      </c>
    </row>
    <row r="36" spans="1:49" ht="15" customHeight="1">
      <c r="A36" s="351">
        <v>30</v>
      </c>
      <c r="B36" s="365" t="s">
        <v>50</v>
      </c>
      <c r="C36" s="491">
        <v>2</v>
      </c>
      <c r="D36" s="491">
        <v>2</v>
      </c>
      <c r="E36" s="491"/>
      <c r="F36" s="347"/>
      <c r="G36" s="347"/>
      <c r="H36" s="347"/>
      <c r="I36" s="223"/>
      <c r="J36" s="347"/>
      <c r="K36" s="347"/>
      <c r="L36" s="347"/>
      <c r="M36" s="347"/>
      <c r="N36" s="347"/>
      <c r="O36" s="347"/>
      <c r="P36" s="223"/>
      <c r="Q36" s="347"/>
      <c r="R36" s="347"/>
      <c r="S36" s="347"/>
      <c r="T36" s="347"/>
      <c r="U36" s="347"/>
      <c r="V36" s="347"/>
      <c r="W36" s="223"/>
      <c r="X36" s="347"/>
      <c r="Y36" s="347"/>
      <c r="Z36" s="347"/>
      <c r="AA36" s="347"/>
      <c r="AB36" s="347"/>
      <c r="AC36" s="347"/>
      <c r="AD36" s="223"/>
      <c r="AE36" s="347"/>
      <c r="AF36" s="347"/>
      <c r="AG36" s="223"/>
      <c r="AH36" s="370">
        <f t="shared" si="0"/>
        <v>4</v>
      </c>
      <c r="AI36" s="373">
        <f>'สาย 1'!AI123</f>
        <v>4</v>
      </c>
      <c r="AJ36" s="369">
        <f t="shared" si="1"/>
        <v>0</v>
      </c>
      <c r="AL36" s="379">
        <v>123</v>
      </c>
      <c r="AM36" s="380">
        <f t="shared" si="2"/>
        <v>4</v>
      </c>
      <c r="AQ36" s="464">
        <v>15</v>
      </c>
      <c r="AR36" s="465">
        <v>29</v>
      </c>
      <c r="AS36" s="345" t="s">
        <v>212</v>
      </c>
      <c r="AT36" s="346"/>
      <c r="AU36" s="346"/>
      <c r="AV36" s="346"/>
      <c r="AW36" s="473">
        <v>9</v>
      </c>
    </row>
    <row r="37" spans="1:49" ht="15" customHeight="1">
      <c r="A37" s="351">
        <v>31</v>
      </c>
      <c r="B37" s="365" t="s">
        <v>51</v>
      </c>
      <c r="C37" s="491"/>
      <c r="D37" s="491"/>
      <c r="E37" s="491"/>
      <c r="F37" s="347"/>
      <c r="G37" s="347"/>
      <c r="H37" s="347"/>
      <c r="I37" s="223"/>
      <c r="J37" s="347"/>
      <c r="K37" s="347"/>
      <c r="L37" s="347"/>
      <c r="M37" s="347"/>
      <c r="N37" s="347"/>
      <c r="O37" s="347"/>
      <c r="P37" s="223"/>
      <c r="Q37" s="347"/>
      <c r="R37" s="347"/>
      <c r="S37" s="347"/>
      <c r="T37" s="347"/>
      <c r="U37" s="347"/>
      <c r="V37" s="347"/>
      <c r="W37" s="223"/>
      <c r="X37" s="347"/>
      <c r="Y37" s="347"/>
      <c r="Z37" s="347"/>
      <c r="AA37" s="347"/>
      <c r="AB37" s="347"/>
      <c r="AC37" s="347"/>
      <c r="AD37" s="223"/>
      <c r="AE37" s="347"/>
      <c r="AF37" s="347"/>
      <c r="AG37" s="223"/>
      <c r="AH37" s="370">
        <f t="shared" si="0"/>
        <v>0</v>
      </c>
      <c r="AI37" s="373">
        <f>'สาย 1'!AI127</f>
        <v>0</v>
      </c>
      <c r="AJ37" s="369">
        <f t="shared" si="1"/>
        <v>0</v>
      </c>
      <c r="AL37" s="379">
        <v>127</v>
      </c>
      <c r="AM37" s="380">
        <f t="shared" si="2"/>
        <v>4</v>
      </c>
      <c r="AQ37" s="464">
        <v>15</v>
      </c>
      <c r="AR37" s="465">
        <v>30</v>
      </c>
      <c r="AS37" s="345" t="s">
        <v>50</v>
      </c>
      <c r="AT37" s="347"/>
      <c r="AU37" s="347">
        <v>30</v>
      </c>
      <c r="AV37" s="347"/>
      <c r="AW37" s="474">
        <v>4</v>
      </c>
    </row>
    <row r="38" spans="1:49" ht="15" customHeight="1">
      <c r="A38" s="351">
        <v>32</v>
      </c>
      <c r="B38" s="365" t="s">
        <v>52</v>
      </c>
      <c r="C38" s="491">
        <v>2</v>
      </c>
      <c r="D38" s="491"/>
      <c r="E38" s="491"/>
      <c r="F38" s="210"/>
      <c r="G38" s="210"/>
      <c r="H38" s="347"/>
      <c r="I38" s="223"/>
      <c r="J38" s="223"/>
      <c r="K38" s="347"/>
      <c r="L38" s="347"/>
      <c r="M38" s="347"/>
      <c r="N38" s="347"/>
      <c r="O38" s="347"/>
      <c r="P38" s="223"/>
      <c r="Q38" s="347"/>
      <c r="R38" s="347"/>
      <c r="S38" s="347"/>
      <c r="T38" s="347"/>
      <c r="U38" s="347"/>
      <c r="V38" s="347"/>
      <c r="W38" s="223"/>
      <c r="X38" s="349"/>
      <c r="Y38" s="347"/>
      <c r="Z38" s="347"/>
      <c r="AA38" s="347"/>
      <c r="AB38" s="347"/>
      <c r="AC38" s="347"/>
      <c r="AD38" s="223"/>
      <c r="AE38" s="347"/>
      <c r="AF38" s="347"/>
      <c r="AG38" s="223"/>
      <c r="AH38" s="370">
        <f t="shared" si="0"/>
        <v>2</v>
      </c>
      <c r="AI38" s="373">
        <f>'สาย 1'!AI131</f>
        <v>2</v>
      </c>
      <c r="AJ38" s="369">
        <f t="shared" si="1"/>
        <v>0</v>
      </c>
      <c r="AL38" s="379">
        <v>131</v>
      </c>
      <c r="AM38" s="380">
        <f t="shared" si="2"/>
        <v>4</v>
      </c>
      <c r="AQ38" s="464">
        <v>10</v>
      </c>
      <c r="AR38" s="465">
        <v>31</v>
      </c>
      <c r="AS38" s="345" t="s">
        <v>213</v>
      </c>
      <c r="AT38" s="347"/>
      <c r="AU38" s="347">
        <v>30</v>
      </c>
      <c r="AV38" s="347"/>
      <c r="AW38" s="474">
        <v>7</v>
      </c>
    </row>
    <row r="39" spans="1:49" ht="15" customHeight="1">
      <c r="A39" s="351">
        <v>33</v>
      </c>
      <c r="B39" s="365"/>
      <c r="C39" s="491"/>
      <c r="D39" s="491"/>
      <c r="E39" s="491"/>
      <c r="F39" s="210"/>
      <c r="G39" s="210"/>
      <c r="H39" s="347"/>
      <c r="I39" s="223"/>
      <c r="J39" s="223"/>
      <c r="K39" s="347"/>
      <c r="L39" s="347"/>
      <c r="M39" s="347"/>
      <c r="N39" s="347"/>
      <c r="O39" s="347"/>
      <c r="P39" s="223"/>
      <c r="Q39" s="347"/>
      <c r="R39" s="347"/>
      <c r="S39" s="347"/>
      <c r="T39" s="347"/>
      <c r="U39" s="347"/>
      <c r="V39" s="347"/>
      <c r="W39" s="223"/>
      <c r="X39" s="347"/>
      <c r="Y39" s="347"/>
      <c r="Z39" s="347"/>
      <c r="AA39" s="347"/>
      <c r="AB39" s="223"/>
      <c r="AC39" s="347"/>
      <c r="AD39" s="223"/>
      <c r="AE39" s="347"/>
      <c r="AF39" s="347"/>
      <c r="AG39" s="223"/>
      <c r="AH39" s="370">
        <f t="shared" si="0"/>
        <v>0</v>
      </c>
      <c r="AI39" s="373">
        <f>'สาย 1'!AI135</f>
        <v>0</v>
      </c>
      <c r="AJ39" s="369">
        <f t="shared" si="1"/>
        <v>0</v>
      </c>
      <c r="AL39" s="379">
        <v>135</v>
      </c>
      <c r="AM39" s="380">
        <f t="shared" si="2"/>
        <v>4</v>
      </c>
      <c r="AQ39" s="464"/>
      <c r="AR39" s="465">
        <v>32</v>
      </c>
      <c r="AS39" s="348"/>
      <c r="AT39" s="349"/>
      <c r="AU39" s="350"/>
      <c r="AV39" s="349"/>
      <c r="AW39" s="474"/>
    </row>
    <row r="40" spans="1:49" ht="15" customHeight="1">
      <c r="A40" s="351">
        <v>34</v>
      </c>
      <c r="B40" s="208"/>
      <c r="C40" s="491"/>
      <c r="D40" s="491"/>
      <c r="E40" s="491"/>
      <c r="F40" s="210"/>
      <c r="G40" s="210"/>
      <c r="H40" s="347"/>
      <c r="I40" s="223"/>
      <c r="J40" s="223"/>
      <c r="K40" s="347"/>
      <c r="L40" s="347"/>
      <c r="M40" s="347"/>
      <c r="N40" s="347"/>
      <c r="O40" s="347"/>
      <c r="P40" s="223"/>
      <c r="Q40" s="347"/>
      <c r="R40" s="347"/>
      <c r="S40" s="347"/>
      <c r="T40" s="347"/>
      <c r="U40" s="347"/>
      <c r="V40" s="347"/>
      <c r="W40" s="223"/>
      <c r="X40" s="349"/>
      <c r="Y40" s="347"/>
      <c r="Z40" s="347"/>
      <c r="AA40" s="347"/>
      <c r="AB40" s="223"/>
      <c r="AC40" s="347"/>
      <c r="AD40" s="223"/>
      <c r="AE40" s="347"/>
      <c r="AF40" s="347"/>
      <c r="AG40" s="223"/>
      <c r="AH40" s="370">
        <f t="shared" si="0"/>
        <v>0</v>
      </c>
      <c r="AI40" s="373">
        <f>'สาย 1'!AI139</f>
        <v>0</v>
      </c>
      <c r="AJ40" s="369">
        <f t="shared" si="1"/>
        <v>0</v>
      </c>
      <c r="AL40" s="379">
        <v>139</v>
      </c>
      <c r="AM40" s="380">
        <f t="shared" si="2"/>
        <v>4</v>
      </c>
      <c r="AQ40" s="464"/>
      <c r="AR40" s="465">
        <v>33</v>
      </c>
      <c r="AS40" s="348"/>
      <c r="AT40" s="347"/>
      <c r="AU40" s="350"/>
      <c r="AV40" s="347"/>
      <c r="AW40" s="474"/>
    </row>
    <row r="41" spans="1:49" ht="15" customHeight="1">
      <c r="A41" s="351">
        <v>35</v>
      </c>
      <c r="B41" s="208"/>
      <c r="C41" s="491"/>
      <c r="D41" s="491"/>
      <c r="E41" s="491"/>
      <c r="F41" s="210"/>
      <c r="G41" s="210"/>
      <c r="H41" s="347"/>
      <c r="I41" s="223"/>
      <c r="J41" s="223"/>
      <c r="K41" s="347"/>
      <c r="L41" s="347"/>
      <c r="M41" s="347"/>
      <c r="N41" s="347"/>
      <c r="O41" s="347"/>
      <c r="P41" s="223"/>
      <c r="Q41" s="347"/>
      <c r="R41" s="347"/>
      <c r="S41" s="347"/>
      <c r="T41" s="347"/>
      <c r="U41" s="347"/>
      <c r="V41" s="347"/>
      <c r="W41" s="223"/>
      <c r="X41" s="347"/>
      <c r="Y41" s="347"/>
      <c r="Z41" s="347"/>
      <c r="AA41" s="347"/>
      <c r="AB41" s="223"/>
      <c r="AC41" s="347"/>
      <c r="AD41" s="223"/>
      <c r="AE41" s="347"/>
      <c r="AF41" s="347"/>
      <c r="AG41" s="223"/>
      <c r="AH41" s="370">
        <f t="shared" si="0"/>
        <v>0</v>
      </c>
      <c r="AI41" s="373">
        <f>'สาย 1'!AI143</f>
        <v>0</v>
      </c>
      <c r="AJ41" s="369">
        <f t="shared" si="1"/>
        <v>0</v>
      </c>
      <c r="AL41" s="379">
        <v>143</v>
      </c>
      <c r="AM41" s="380">
        <f t="shared" si="2"/>
        <v>4</v>
      </c>
      <c r="AQ41" s="464"/>
      <c r="AR41" s="465">
        <v>34</v>
      </c>
      <c r="AS41" s="348"/>
      <c r="AT41" s="349"/>
      <c r="AU41" s="350"/>
      <c r="AV41" s="349"/>
      <c r="AW41" s="474"/>
    </row>
    <row r="42" spans="1:49" ht="15" customHeight="1" thickBot="1">
      <c r="A42" s="351">
        <v>36</v>
      </c>
      <c r="B42" s="208"/>
      <c r="C42" s="491"/>
      <c r="D42" s="491"/>
      <c r="E42" s="491"/>
      <c r="F42" s="210"/>
      <c r="G42" s="210"/>
      <c r="H42" s="210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  <c r="AA42" s="223"/>
      <c r="AB42" s="223"/>
      <c r="AC42" s="223"/>
      <c r="AD42" s="223"/>
      <c r="AE42" s="223"/>
      <c r="AF42" s="223"/>
      <c r="AG42" s="223"/>
      <c r="AH42" s="370">
        <f t="shared" si="0"/>
        <v>0</v>
      </c>
      <c r="AI42" s="373">
        <f>'สาย 1'!AI147</f>
        <v>0</v>
      </c>
      <c r="AJ42" s="369">
        <f t="shared" si="1"/>
        <v>0</v>
      </c>
      <c r="AL42" s="379">
        <v>147</v>
      </c>
      <c r="AM42" s="380">
        <f t="shared" si="2"/>
        <v>4</v>
      </c>
      <c r="AQ42" s="464">
        <v>10</v>
      </c>
      <c r="AR42" s="465">
        <v>35</v>
      </c>
      <c r="AS42" s="345" t="s">
        <v>52</v>
      </c>
      <c r="AT42" s="347"/>
      <c r="AU42" s="349"/>
      <c r="AV42" s="347"/>
      <c r="AW42" s="474"/>
    </row>
    <row r="43" spans="1:49" ht="15" customHeight="1" thickBot="1">
      <c r="A43" s="351">
        <v>37</v>
      </c>
      <c r="B43" s="208"/>
      <c r="C43" s="491"/>
      <c r="D43" s="491"/>
      <c r="E43" s="491"/>
      <c r="F43" s="210"/>
      <c r="G43" s="210"/>
      <c r="H43" s="210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223"/>
      <c r="AA43" s="223"/>
      <c r="AB43" s="223"/>
      <c r="AC43" s="223"/>
      <c r="AD43" s="223"/>
      <c r="AE43" s="223"/>
      <c r="AF43" s="223"/>
      <c r="AG43" s="223"/>
      <c r="AH43" s="370">
        <f t="shared" si="0"/>
        <v>0</v>
      </c>
      <c r="AI43" s="373">
        <f>'สาย 1'!AI151</f>
        <v>0</v>
      </c>
      <c r="AJ43" s="369">
        <f t="shared" si="1"/>
        <v>0</v>
      </c>
      <c r="AL43" s="379">
        <v>151</v>
      </c>
      <c r="AM43" s="380">
        <f t="shared" si="2"/>
        <v>4</v>
      </c>
      <c r="AQ43" s="464"/>
      <c r="AR43" s="466"/>
      <c r="AS43" s="467"/>
      <c r="AT43" s="468">
        <v>47</v>
      </c>
      <c r="AU43" s="469">
        <v>1350</v>
      </c>
      <c r="AV43" s="470">
        <v>0</v>
      </c>
      <c r="AW43" s="471">
        <v>170</v>
      </c>
    </row>
    <row r="44" spans="1:49" ht="15" customHeight="1">
      <c r="A44" s="351">
        <v>38</v>
      </c>
      <c r="B44" s="208"/>
      <c r="C44" s="491"/>
      <c r="D44" s="491"/>
      <c r="E44" s="491"/>
      <c r="F44" s="210"/>
      <c r="G44" s="210"/>
      <c r="H44" s="210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23"/>
      <c r="AD44" s="223"/>
      <c r="AE44" s="223"/>
      <c r="AF44" s="223"/>
      <c r="AG44" s="223"/>
      <c r="AH44" s="370">
        <f t="shared" si="0"/>
        <v>0</v>
      </c>
      <c r="AI44" s="373">
        <f>'สาย 1'!AI155</f>
        <v>0</v>
      </c>
      <c r="AJ44" s="369">
        <f t="shared" si="1"/>
        <v>0</v>
      </c>
      <c r="AL44" s="379">
        <v>155</v>
      </c>
      <c r="AM44" s="380">
        <f t="shared" si="2"/>
        <v>4</v>
      </c>
    </row>
    <row r="45" spans="1:49" ht="15" customHeight="1">
      <c r="A45" s="351">
        <v>39</v>
      </c>
      <c r="B45" s="208"/>
      <c r="C45" s="491"/>
      <c r="D45" s="491"/>
      <c r="E45" s="491"/>
      <c r="F45" s="210"/>
      <c r="G45" s="210"/>
      <c r="H45" s="210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23"/>
      <c r="AD45" s="223"/>
      <c r="AE45" s="223"/>
      <c r="AF45" s="223"/>
      <c r="AG45" s="223"/>
      <c r="AH45" s="370">
        <f t="shared" si="0"/>
        <v>0</v>
      </c>
      <c r="AI45" s="373">
        <f>'สาย 1'!AI159</f>
        <v>0</v>
      </c>
      <c r="AJ45" s="369">
        <f t="shared" si="1"/>
        <v>0</v>
      </c>
      <c r="AL45" s="379">
        <v>159</v>
      </c>
      <c r="AM45" s="380">
        <f t="shared" si="2"/>
        <v>4</v>
      </c>
    </row>
    <row r="46" spans="1:49" ht="15" customHeight="1" thickBot="1">
      <c r="A46" s="356">
        <v>40</v>
      </c>
      <c r="B46" s="225"/>
      <c r="C46" s="492"/>
      <c r="D46" s="492"/>
      <c r="E46" s="492"/>
      <c r="F46" s="210"/>
      <c r="G46" s="210"/>
      <c r="H46" s="210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23"/>
      <c r="AD46" s="223"/>
      <c r="AE46" s="223"/>
      <c r="AF46" s="223"/>
      <c r="AG46" s="223"/>
      <c r="AH46" s="370">
        <f t="shared" si="0"/>
        <v>0</v>
      </c>
      <c r="AI46" s="373">
        <f>'สาย 1'!AI163</f>
        <v>0</v>
      </c>
      <c r="AJ46" s="369">
        <f t="shared" si="1"/>
        <v>0</v>
      </c>
      <c r="AL46" s="381">
        <v>163</v>
      </c>
      <c r="AM46" s="382">
        <f t="shared" si="2"/>
        <v>4</v>
      </c>
    </row>
    <row r="47" spans="1:49" ht="24" customHeight="1" thickTop="1" thickBot="1">
      <c r="A47" s="366" t="s">
        <v>41</v>
      </c>
      <c r="B47" s="367"/>
      <c r="C47" s="368">
        <f>SUM(C7:C46)</f>
        <v>91</v>
      </c>
      <c r="D47" s="501">
        <f>SUM(D7:D46)</f>
        <v>114</v>
      </c>
      <c r="E47" s="501">
        <f>SUM(E7:E46)</f>
        <v>140</v>
      </c>
      <c r="F47" s="501">
        <f>SUM(F7:F46)</f>
        <v>0</v>
      </c>
      <c r="G47" s="501">
        <f t="shared" ref="G47:AG47" si="3">SUM(G7:G46)</f>
        <v>0</v>
      </c>
      <c r="H47" s="501">
        <f t="shared" si="3"/>
        <v>0</v>
      </c>
      <c r="I47" s="368">
        <f t="shared" si="3"/>
        <v>0</v>
      </c>
      <c r="J47" s="368">
        <f t="shared" si="3"/>
        <v>0</v>
      </c>
      <c r="K47" s="368">
        <f t="shared" si="3"/>
        <v>0</v>
      </c>
      <c r="L47" s="368">
        <f t="shared" si="3"/>
        <v>0</v>
      </c>
      <c r="M47" s="368">
        <f t="shared" si="3"/>
        <v>0</v>
      </c>
      <c r="N47" s="368">
        <f t="shared" si="3"/>
        <v>0</v>
      </c>
      <c r="O47" s="368">
        <f t="shared" si="3"/>
        <v>0</v>
      </c>
      <c r="P47" s="368">
        <f t="shared" si="3"/>
        <v>0</v>
      </c>
      <c r="Q47" s="368">
        <f t="shared" si="3"/>
        <v>0</v>
      </c>
      <c r="R47" s="368">
        <f t="shared" si="3"/>
        <v>0</v>
      </c>
      <c r="S47" s="368">
        <f t="shared" si="3"/>
        <v>0</v>
      </c>
      <c r="T47" s="368">
        <f t="shared" si="3"/>
        <v>0</v>
      </c>
      <c r="U47" s="368">
        <f t="shared" si="3"/>
        <v>0</v>
      </c>
      <c r="V47" s="368">
        <f t="shared" si="3"/>
        <v>0</v>
      </c>
      <c r="W47" s="368">
        <f t="shared" si="3"/>
        <v>0</v>
      </c>
      <c r="X47" s="368">
        <f t="shared" si="3"/>
        <v>0</v>
      </c>
      <c r="Y47" s="368">
        <f t="shared" si="3"/>
        <v>0</v>
      </c>
      <c r="Z47" s="368">
        <f t="shared" si="3"/>
        <v>0</v>
      </c>
      <c r="AA47" s="368">
        <f t="shared" si="3"/>
        <v>0</v>
      </c>
      <c r="AB47" s="368">
        <f t="shared" si="3"/>
        <v>0</v>
      </c>
      <c r="AC47" s="368">
        <f t="shared" si="3"/>
        <v>0</v>
      </c>
      <c r="AD47" s="368">
        <f t="shared" si="3"/>
        <v>0</v>
      </c>
      <c r="AE47" s="368">
        <f t="shared" si="3"/>
        <v>0</v>
      </c>
      <c r="AF47" s="368">
        <f t="shared" si="3"/>
        <v>0</v>
      </c>
      <c r="AG47" s="368">
        <f t="shared" si="3"/>
        <v>0</v>
      </c>
      <c r="AH47" s="368">
        <f t="shared" ref="AH47" si="4">SUM(AH7:AH46)</f>
        <v>345</v>
      </c>
      <c r="AI47" s="374">
        <f t="shared" ref="AI47" si="5">SUM(AI7:AI46)</f>
        <v>345</v>
      </c>
      <c r="AJ47" s="368">
        <f t="shared" ref="AJ47" si="6">SUM(AJ7:AJ46)</f>
        <v>0</v>
      </c>
    </row>
    <row r="48" spans="1:49" ht="15.6" thickTop="1" thickBot="1">
      <c r="AH48" t="s">
        <v>73</v>
      </c>
      <c r="AI48" s="375">
        <f>'สาย 1'!AI167</f>
        <v>345</v>
      </c>
      <c r="AJ48" s="376">
        <f>AI47-AI48</f>
        <v>0</v>
      </c>
    </row>
    <row r="49" spans="1:39" ht="15" thickBot="1">
      <c r="C49" s="457" t="s">
        <v>280</v>
      </c>
      <c r="D49" s="458" t="s">
        <v>288</v>
      </c>
      <c r="E49" s="458"/>
      <c r="F49" s="458"/>
      <c r="G49" s="458"/>
      <c r="H49" s="458"/>
      <c r="I49" s="459"/>
    </row>
    <row r="50" spans="1:39" s="79" customFormat="1" ht="18">
      <c r="B50" s="359" t="s">
        <v>303</v>
      </c>
    </row>
    <row r="51" spans="1:39" s="79" customFormat="1" ht="18">
      <c r="B51" s="359" t="s">
        <v>322</v>
      </c>
    </row>
    <row r="52" spans="1:39" s="79" customFormat="1" ht="18">
      <c r="B52" s="359" t="s">
        <v>109</v>
      </c>
    </row>
    <row r="53" spans="1:39" s="79" customFormat="1" ht="15" thickBot="1">
      <c r="B53" s="217"/>
      <c r="C53" s="217"/>
      <c r="D53" s="217"/>
      <c r="E53" s="217"/>
      <c r="F53" s="217"/>
    </row>
    <row r="54" spans="1:39" s="79" customFormat="1" ht="21" customHeight="1" thickTop="1">
      <c r="A54" s="575" t="s">
        <v>99</v>
      </c>
      <c r="B54" s="357" t="s">
        <v>1</v>
      </c>
      <c r="C54" s="568">
        <v>1</v>
      </c>
      <c r="D54" s="568">
        <v>2</v>
      </c>
      <c r="E54" s="568">
        <v>3</v>
      </c>
      <c r="F54" s="568">
        <v>4</v>
      </c>
      <c r="G54" s="568">
        <v>5</v>
      </c>
      <c r="H54" s="568">
        <v>6</v>
      </c>
      <c r="I54" s="568">
        <v>7</v>
      </c>
      <c r="J54" s="568">
        <v>8</v>
      </c>
      <c r="K54" s="568">
        <v>9</v>
      </c>
      <c r="L54" s="568">
        <v>10</v>
      </c>
      <c r="M54" s="568">
        <v>11</v>
      </c>
      <c r="N54" s="568">
        <v>12</v>
      </c>
      <c r="O54" s="568">
        <v>13</v>
      </c>
      <c r="P54" s="568">
        <v>14</v>
      </c>
      <c r="Q54" s="568">
        <v>15</v>
      </c>
      <c r="R54" s="568">
        <v>16</v>
      </c>
      <c r="S54" s="568">
        <v>17</v>
      </c>
      <c r="T54" s="568">
        <v>18</v>
      </c>
      <c r="U54" s="568">
        <v>19</v>
      </c>
      <c r="V54" s="568">
        <v>20</v>
      </c>
      <c r="W54" s="568">
        <v>21</v>
      </c>
      <c r="X54" s="568">
        <v>22</v>
      </c>
      <c r="Y54" s="568">
        <v>23</v>
      </c>
      <c r="Z54" s="568">
        <v>24</v>
      </c>
      <c r="AA54" s="568">
        <v>25</v>
      </c>
      <c r="AB54" s="568">
        <v>26</v>
      </c>
      <c r="AC54" s="568">
        <v>27</v>
      </c>
      <c r="AD54" s="568">
        <v>28</v>
      </c>
      <c r="AE54" s="568">
        <v>29</v>
      </c>
      <c r="AF54" s="568">
        <v>30</v>
      </c>
      <c r="AG54" s="568">
        <v>31</v>
      </c>
      <c r="AH54" s="570" t="s">
        <v>41</v>
      </c>
      <c r="AI54" s="371" t="s">
        <v>233</v>
      </c>
      <c r="AJ54" s="572" t="s">
        <v>44</v>
      </c>
    </row>
    <row r="55" spans="1:39" s="79" customFormat="1" ht="24.75" customHeight="1" thickBot="1">
      <c r="A55" s="576"/>
      <c r="B55" s="358" t="s">
        <v>0</v>
      </c>
      <c r="C55" s="574"/>
      <c r="D55" s="574"/>
      <c r="E55" s="574"/>
      <c r="F55" s="574"/>
      <c r="G55" s="574"/>
      <c r="H55" s="574"/>
      <c r="I55" s="574"/>
      <c r="J55" s="574"/>
      <c r="K55" s="574"/>
      <c r="L55" s="574"/>
      <c r="M55" s="574"/>
      <c r="N55" s="574"/>
      <c r="O55" s="574"/>
      <c r="P55" s="574"/>
      <c r="Q55" s="574"/>
      <c r="R55" s="574"/>
      <c r="S55" s="574"/>
      <c r="T55" s="574"/>
      <c r="U55" s="574"/>
      <c r="V55" s="574"/>
      <c r="W55" s="574"/>
      <c r="X55" s="574"/>
      <c r="Y55" s="574"/>
      <c r="Z55" s="574"/>
      <c r="AA55" s="574"/>
      <c r="AB55" s="574"/>
      <c r="AC55" s="574"/>
      <c r="AD55" s="574"/>
      <c r="AE55" s="574"/>
      <c r="AF55" s="574"/>
      <c r="AG55" s="574"/>
      <c r="AH55" s="571"/>
      <c r="AI55" s="372" t="s">
        <v>235</v>
      </c>
      <c r="AJ55" s="573"/>
      <c r="AL55" s="352" t="s">
        <v>246</v>
      </c>
    </row>
    <row r="56" spans="1:39" s="79" customFormat="1" ht="15" customHeight="1" thickTop="1">
      <c r="A56" s="355">
        <v>1</v>
      </c>
      <c r="B56" s="364" t="s">
        <v>53</v>
      </c>
      <c r="C56" s="491"/>
      <c r="D56" s="491">
        <v>2</v>
      </c>
      <c r="E56" s="491">
        <v>4</v>
      </c>
      <c r="F56" s="346"/>
      <c r="G56" s="346"/>
      <c r="H56" s="346"/>
      <c r="I56" s="223"/>
      <c r="J56" s="346"/>
      <c r="K56" s="346"/>
      <c r="L56" s="346"/>
      <c r="M56" s="346"/>
      <c r="N56" s="346"/>
      <c r="O56" s="346"/>
      <c r="P56" s="223"/>
      <c r="Q56" s="346"/>
      <c r="R56" s="346"/>
      <c r="S56" s="346"/>
      <c r="T56" s="346"/>
      <c r="U56" s="346"/>
      <c r="V56" s="346"/>
      <c r="W56" s="223"/>
      <c r="X56" s="346"/>
      <c r="Y56" s="346"/>
      <c r="Z56" s="346"/>
      <c r="AA56" s="346"/>
      <c r="AB56" s="346"/>
      <c r="AC56" s="346"/>
      <c r="AD56" s="223"/>
      <c r="AE56" s="346"/>
      <c r="AF56" s="346"/>
      <c r="AG56" s="223"/>
      <c r="AH56" s="370">
        <f>SUM(C56:AG56)</f>
        <v>6</v>
      </c>
      <c r="AI56" s="373">
        <f>'สาย 2'!AI7</f>
        <v>6</v>
      </c>
      <c r="AJ56" s="369">
        <f>AH56-AI56</f>
        <v>0</v>
      </c>
      <c r="AL56" s="377">
        <v>7</v>
      </c>
      <c r="AM56" s="378"/>
    </row>
    <row r="57" spans="1:39" s="79" customFormat="1" ht="15" customHeight="1">
      <c r="A57" s="351">
        <v>2</v>
      </c>
      <c r="B57" s="365" t="s">
        <v>54</v>
      </c>
      <c r="C57" s="491">
        <v>1</v>
      </c>
      <c r="D57" s="491">
        <v>3</v>
      </c>
      <c r="E57" s="491">
        <v>3</v>
      </c>
      <c r="F57" s="346"/>
      <c r="G57" s="346"/>
      <c r="H57" s="346"/>
      <c r="I57" s="223"/>
      <c r="J57" s="346"/>
      <c r="K57" s="346"/>
      <c r="L57" s="346"/>
      <c r="M57" s="346"/>
      <c r="N57" s="346"/>
      <c r="O57" s="346"/>
      <c r="P57" s="223"/>
      <c r="Q57" s="346"/>
      <c r="R57" s="346"/>
      <c r="S57" s="346"/>
      <c r="T57" s="346"/>
      <c r="U57" s="346"/>
      <c r="V57" s="346"/>
      <c r="W57" s="223"/>
      <c r="X57" s="346"/>
      <c r="Y57" s="346"/>
      <c r="Z57" s="346"/>
      <c r="AA57" s="346"/>
      <c r="AB57" s="346"/>
      <c r="AC57" s="346"/>
      <c r="AD57" s="223"/>
      <c r="AE57" s="346"/>
      <c r="AF57" s="346"/>
      <c r="AG57" s="223"/>
      <c r="AH57" s="370">
        <f t="shared" ref="AH57:AH95" si="7">SUM(C57:AG57)</f>
        <v>7</v>
      </c>
      <c r="AI57" s="373">
        <f>'สาย 2'!AI11</f>
        <v>7</v>
      </c>
      <c r="AJ57" s="369">
        <f t="shared" ref="AJ57:AJ95" si="8">AH57-AI57</f>
        <v>0</v>
      </c>
      <c r="AL57" s="379">
        <v>11</v>
      </c>
      <c r="AM57" s="380">
        <f>AL57-AL56</f>
        <v>4</v>
      </c>
    </row>
    <row r="58" spans="1:39" s="79" customFormat="1" ht="15" customHeight="1">
      <c r="A58" s="351">
        <v>3</v>
      </c>
      <c r="B58" s="365" t="s">
        <v>55</v>
      </c>
      <c r="C58" s="491">
        <v>1</v>
      </c>
      <c r="D58" s="491">
        <v>5</v>
      </c>
      <c r="E58" s="491">
        <v>2</v>
      </c>
      <c r="F58" s="346"/>
      <c r="G58" s="346"/>
      <c r="H58" s="346"/>
      <c r="I58" s="223"/>
      <c r="J58" s="346"/>
      <c r="K58" s="346"/>
      <c r="L58" s="346"/>
      <c r="M58" s="346"/>
      <c r="N58" s="346"/>
      <c r="O58" s="346"/>
      <c r="P58" s="223"/>
      <c r="Q58" s="346"/>
      <c r="R58" s="346"/>
      <c r="S58" s="346"/>
      <c r="T58" s="346"/>
      <c r="U58" s="346"/>
      <c r="V58" s="346"/>
      <c r="W58" s="223"/>
      <c r="X58" s="346"/>
      <c r="Y58" s="346"/>
      <c r="Z58" s="346"/>
      <c r="AA58" s="346"/>
      <c r="AB58" s="346"/>
      <c r="AC58" s="346"/>
      <c r="AD58" s="223"/>
      <c r="AE58" s="346"/>
      <c r="AF58" s="346"/>
      <c r="AG58" s="223"/>
      <c r="AH58" s="370">
        <f t="shared" si="7"/>
        <v>8</v>
      </c>
      <c r="AI58" s="373">
        <f>'สาย 2'!AI15</f>
        <v>8</v>
      </c>
      <c r="AJ58" s="369">
        <f t="shared" si="8"/>
        <v>0</v>
      </c>
      <c r="AL58" s="379">
        <v>15</v>
      </c>
      <c r="AM58" s="380">
        <f t="shared" ref="AM58:AM95" si="9">AL58-AL57</f>
        <v>4</v>
      </c>
    </row>
    <row r="59" spans="1:39" s="79" customFormat="1" ht="15" customHeight="1">
      <c r="A59" s="351">
        <v>4</v>
      </c>
      <c r="B59" s="365" t="s">
        <v>56</v>
      </c>
      <c r="C59" s="491">
        <v>2</v>
      </c>
      <c r="D59" s="491">
        <v>10</v>
      </c>
      <c r="E59" s="491">
        <v>5</v>
      </c>
      <c r="F59" s="346"/>
      <c r="G59" s="346"/>
      <c r="H59" s="346"/>
      <c r="I59" s="223"/>
      <c r="J59" s="346"/>
      <c r="K59" s="346"/>
      <c r="L59" s="346"/>
      <c r="M59" s="346"/>
      <c r="N59" s="346"/>
      <c r="O59" s="346"/>
      <c r="P59" s="223"/>
      <c r="Q59" s="346"/>
      <c r="R59" s="346"/>
      <c r="S59" s="346"/>
      <c r="T59" s="346"/>
      <c r="U59" s="346"/>
      <c r="V59" s="346"/>
      <c r="W59" s="223"/>
      <c r="X59" s="346"/>
      <c r="Y59" s="346"/>
      <c r="Z59" s="346"/>
      <c r="AA59" s="346"/>
      <c r="AB59" s="346"/>
      <c r="AC59" s="346"/>
      <c r="AD59" s="223"/>
      <c r="AE59" s="346"/>
      <c r="AF59" s="346"/>
      <c r="AG59" s="223"/>
      <c r="AH59" s="370">
        <f t="shared" si="7"/>
        <v>17</v>
      </c>
      <c r="AI59" s="373">
        <f>'สาย 2'!AI19</f>
        <v>17</v>
      </c>
      <c r="AJ59" s="369">
        <f t="shared" si="8"/>
        <v>0</v>
      </c>
      <c r="AL59" s="379">
        <v>19</v>
      </c>
      <c r="AM59" s="380">
        <f t="shared" si="9"/>
        <v>4</v>
      </c>
    </row>
    <row r="60" spans="1:39" s="79" customFormat="1" ht="15" customHeight="1">
      <c r="A60" s="351">
        <v>5</v>
      </c>
      <c r="B60" s="365" t="s">
        <v>57</v>
      </c>
      <c r="C60" s="491">
        <v>1</v>
      </c>
      <c r="D60" s="491">
        <v>2</v>
      </c>
      <c r="E60" s="491">
        <v>4</v>
      </c>
      <c r="F60" s="346"/>
      <c r="G60" s="346"/>
      <c r="H60" s="346"/>
      <c r="I60" s="223"/>
      <c r="J60" s="346"/>
      <c r="K60" s="346"/>
      <c r="L60" s="346"/>
      <c r="M60" s="346"/>
      <c r="N60" s="346"/>
      <c r="O60" s="346"/>
      <c r="P60" s="223"/>
      <c r="Q60" s="346"/>
      <c r="R60" s="346"/>
      <c r="S60" s="346"/>
      <c r="T60" s="346"/>
      <c r="U60" s="346"/>
      <c r="V60" s="346"/>
      <c r="W60" s="223"/>
      <c r="X60" s="346"/>
      <c r="Y60" s="346"/>
      <c r="Z60" s="346"/>
      <c r="AA60" s="346"/>
      <c r="AB60" s="346"/>
      <c r="AC60" s="346"/>
      <c r="AD60" s="223"/>
      <c r="AE60" s="346"/>
      <c r="AF60" s="346"/>
      <c r="AG60" s="223"/>
      <c r="AH60" s="370">
        <f t="shared" si="7"/>
        <v>7</v>
      </c>
      <c r="AI60" s="373">
        <f>'สาย 2'!AI23</f>
        <v>7</v>
      </c>
      <c r="AJ60" s="369">
        <f t="shared" si="8"/>
        <v>0</v>
      </c>
      <c r="AL60" s="379">
        <v>23</v>
      </c>
      <c r="AM60" s="380">
        <f t="shared" si="9"/>
        <v>4</v>
      </c>
    </row>
    <row r="61" spans="1:39" s="79" customFormat="1" ht="15" customHeight="1">
      <c r="A61" s="351">
        <v>6</v>
      </c>
      <c r="B61" s="365" t="s">
        <v>58</v>
      </c>
      <c r="C61" s="491">
        <v>3</v>
      </c>
      <c r="D61" s="491">
        <v>6</v>
      </c>
      <c r="E61" s="491">
        <v>7</v>
      </c>
      <c r="F61" s="346"/>
      <c r="G61" s="346"/>
      <c r="H61" s="346"/>
      <c r="I61" s="223"/>
      <c r="J61" s="346"/>
      <c r="K61" s="346"/>
      <c r="L61" s="346"/>
      <c r="M61" s="346"/>
      <c r="N61" s="346"/>
      <c r="O61" s="346"/>
      <c r="P61" s="223"/>
      <c r="Q61" s="346"/>
      <c r="R61" s="346"/>
      <c r="S61" s="346"/>
      <c r="T61" s="346"/>
      <c r="U61" s="346"/>
      <c r="V61" s="346"/>
      <c r="W61" s="223"/>
      <c r="X61" s="346"/>
      <c r="Y61" s="346"/>
      <c r="Z61" s="346"/>
      <c r="AA61" s="346"/>
      <c r="AB61" s="346"/>
      <c r="AC61" s="346"/>
      <c r="AD61" s="223"/>
      <c r="AE61" s="346"/>
      <c r="AF61" s="346"/>
      <c r="AG61" s="223"/>
      <c r="AH61" s="370">
        <f t="shared" si="7"/>
        <v>16</v>
      </c>
      <c r="AI61" s="373">
        <f>'สาย 2'!AI27</f>
        <v>16</v>
      </c>
      <c r="AJ61" s="369">
        <f t="shared" si="8"/>
        <v>0</v>
      </c>
      <c r="AL61" s="379">
        <v>27</v>
      </c>
      <c r="AM61" s="380">
        <f t="shared" si="9"/>
        <v>4</v>
      </c>
    </row>
    <row r="62" spans="1:39" s="79" customFormat="1" ht="15" customHeight="1">
      <c r="A62" s="351">
        <v>7</v>
      </c>
      <c r="B62" s="365" t="s">
        <v>59</v>
      </c>
      <c r="C62" s="491">
        <v>4</v>
      </c>
      <c r="D62" s="491">
        <v>9</v>
      </c>
      <c r="E62" s="491">
        <v>8</v>
      </c>
      <c r="F62" s="346"/>
      <c r="G62" s="346"/>
      <c r="H62" s="346"/>
      <c r="I62" s="223"/>
      <c r="J62" s="346"/>
      <c r="K62" s="346"/>
      <c r="L62" s="346"/>
      <c r="M62" s="346"/>
      <c r="N62" s="346"/>
      <c r="O62" s="346"/>
      <c r="P62" s="223"/>
      <c r="Q62" s="346"/>
      <c r="R62" s="346"/>
      <c r="S62" s="346"/>
      <c r="T62" s="346"/>
      <c r="U62" s="346"/>
      <c r="V62" s="346"/>
      <c r="W62" s="223"/>
      <c r="X62" s="346"/>
      <c r="Y62" s="346"/>
      <c r="Z62" s="346"/>
      <c r="AA62" s="346"/>
      <c r="AB62" s="346"/>
      <c r="AC62" s="346"/>
      <c r="AD62" s="223"/>
      <c r="AE62" s="346"/>
      <c r="AF62" s="346"/>
      <c r="AG62" s="223"/>
      <c r="AH62" s="370">
        <f t="shared" si="7"/>
        <v>21</v>
      </c>
      <c r="AI62" s="373">
        <f>'สาย 2'!AI31</f>
        <v>21</v>
      </c>
      <c r="AJ62" s="369">
        <f t="shared" si="8"/>
        <v>0</v>
      </c>
      <c r="AL62" s="379">
        <v>31</v>
      </c>
      <c r="AM62" s="380">
        <f t="shared" si="9"/>
        <v>4</v>
      </c>
    </row>
    <row r="63" spans="1:39" s="79" customFormat="1" ht="15" customHeight="1">
      <c r="A63" s="351">
        <v>8</v>
      </c>
      <c r="B63" s="365" t="s">
        <v>32</v>
      </c>
      <c r="C63" s="491">
        <v>10</v>
      </c>
      <c r="D63" s="491">
        <v>6</v>
      </c>
      <c r="E63" s="491">
        <v>12</v>
      </c>
      <c r="F63" s="346"/>
      <c r="G63" s="346"/>
      <c r="H63" s="346"/>
      <c r="I63" s="223"/>
      <c r="J63" s="346"/>
      <c r="K63" s="346"/>
      <c r="L63" s="346"/>
      <c r="M63" s="346"/>
      <c r="N63" s="346"/>
      <c r="O63" s="346"/>
      <c r="P63" s="223"/>
      <c r="Q63" s="346"/>
      <c r="R63" s="346"/>
      <c r="S63" s="346"/>
      <c r="T63" s="346"/>
      <c r="U63" s="346"/>
      <c r="V63" s="346"/>
      <c r="W63" s="223"/>
      <c r="X63" s="346"/>
      <c r="Y63" s="346"/>
      <c r="Z63" s="346"/>
      <c r="AA63" s="346"/>
      <c r="AB63" s="346"/>
      <c r="AC63" s="346"/>
      <c r="AD63" s="223"/>
      <c r="AE63" s="346"/>
      <c r="AF63" s="346"/>
      <c r="AG63" s="223"/>
      <c r="AH63" s="370">
        <f t="shared" si="7"/>
        <v>28</v>
      </c>
      <c r="AI63" s="373">
        <f>'สาย 2'!AI35</f>
        <v>28</v>
      </c>
      <c r="AJ63" s="369">
        <f t="shared" si="8"/>
        <v>0</v>
      </c>
      <c r="AL63" s="379">
        <v>35</v>
      </c>
      <c r="AM63" s="380">
        <f t="shared" si="9"/>
        <v>4</v>
      </c>
    </row>
    <row r="64" spans="1:39" s="79" customFormat="1" ht="15" customHeight="1">
      <c r="A64" s="351">
        <v>9</v>
      </c>
      <c r="B64" s="365" t="s">
        <v>33</v>
      </c>
      <c r="C64" s="491">
        <v>5</v>
      </c>
      <c r="D64" s="491">
        <v>9</v>
      </c>
      <c r="E64" s="491">
        <v>7</v>
      </c>
      <c r="F64" s="346"/>
      <c r="G64" s="346"/>
      <c r="H64" s="346"/>
      <c r="I64" s="223"/>
      <c r="J64" s="346"/>
      <c r="K64" s="346"/>
      <c r="L64" s="346"/>
      <c r="M64" s="346"/>
      <c r="N64" s="346"/>
      <c r="O64" s="346"/>
      <c r="P64" s="223"/>
      <c r="Q64" s="346"/>
      <c r="R64" s="346"/>
      <c r="S64" s="346"/>
      <c r="T64" s="346"/>
      <c r="U64" s="346"/>
      <c r="V64" s="346"/>
      <c r="W64" s="223"/>
      <c r="X64" s="346"/>
      <c r="Y64" s="346"/>
      <c r="Z64" s="346"/>
      <c r="AA64" s="346"/>
      <c r="AB64" s="346"/>
      <c r="AC64" s="346"/>
      <c r="AD64" s="223"/>
      <c r="AE64" s="346"/>
      <c r="AF64" s="346"/>
      <c r="AG64" s="223"/>
      <c r="AH64" s="370">
        <f t="shared" si="7"/>
        <v>21</v>
      </c>
      <c r="AI64" s="373">
        <f>'สาย 2'!AI39</f>
        <v>21</v>
      </c>
      <c r="AJ64" s="369">
        <f t="shared" si="8"/>
        <v>0</v>
      </c>
      <c r="AL64" s="379">
        <v>39</v>
      </c>
      <c r="AM64" s="380">
        <f t="shared" si="9"/>
        <v>4</v>
      </c>
    </row>
    <row r="65" spans="1:39" s="79" customFormat="1" ht="15" customHeight="1">
      <c r="A65" s="351">
        <v>10</v>
      </c>
      <c r="B65" s="365" t="s">
        <v>34</v>
      </c>
      <c r="C65" s="491">
        <v>3</v>
      </c>
      <c r="D65" s="491">
        <v>1</v>
      </c>
      <c r="E65" s="491">
        <v>4</v>
      </c>
      <c r="F65" s="346"/>
      <c r="G65" s="346"/>
      <c r="H65" s="346"/>
      <c r="I65" s="223"/>
      <c r="J65" s="346"/>
      <c r="K65" s="346"/>
      <c r="L65" s="346"/>
      <c r="M65" s="346"/>
      <c r="N65" s="346"/>
      <c r="O65" s="346"/>
      <c r="P65" s="223"/>
      <c r="Q65" s="346"/>
      <c r="R65" s="346"/>
      <c r="S65" s="346"/>
      <c r="T65" s="346"/>
      <c r="U65" s="346"/>
      <c r="V65" s="346"/>
      <c r="W65" s="223"/>
      <c r="X65" s="346"/>
      <c r="Y65" s="346"/>
      <c r="Z65" s="346"/>
      <c r="AA65" s="346"/>
      <c r="AB65" s="346"/>
      <c r="AC65" s="346"/>
      <c r="AD65" s="223"/>
      <c r="AE65" s="346"/>
      <c r="AF65" s="346"/>
      <c r="AG65" s="223"/>
      <c r="AH65" s="370">
        <f t="shared" si="7"/>
        <v>8</v>
      </c>
      <c r="AI65" s="373">
        <f>'สาย 2'!AI43</f>
        <v>8</v>
      </c>
      <c r="AJ65" s="369">
        <f t="shared" si="8"/>
        <v>0</v>
      </c>
      <c r="AL65" s="379">
        <v>43</v>
      </c>
      <c r="AM65" s="380">
        <f t="shared" si="9"/>
        <v>4</v>
      </c>
    </row>
    <row r="66" spans="1:39" s="79" customFormat="1" ht="15" customHeight="1">
      <c r="A66" s="351">
        <v>11</v>
      </c>
      <c r="B66" s="365" t="s">
        <v>35</v>
      </c>
      <c r="C66" s="491">
        <v>3</v>
      </c>
      <c r="D66" s="491">
        <v>4</v>
      </c>
      <c r="E66" s="491">
        <v>3</v>
      </c>
      <c r="F66" s="346"/>
      <c r="G66" s="346"/>
      <c r="H66" s="346"/>
      <c r="I66" s="223"/>
      <c r="J66" s="346"/>
      <c r="K66" s="346"/>
      <c r="L66" s="346"/>
      <c r="M66" s="346"/>
      <c r="N66" s="346"/>
      <c r="O66" s="346"/>
      <c r="P66" s="223"/>
      <c r="Q66" s="346"/>
      <c r="R66" s="346"/>
      <c r="S66" s="346"/>
      <c r="T66" s="346"/>
      <c r="U66" s="346"/>
      <c r="V66" s="346"/>
      <c r="W66" s="223"/>
      <c r="X66" s="346"/>
      <c r="Y66" s="346"/>
      <c r="Z66" s="346"/>
      <c r="AA66" s="346"/>
      <c r="AB66" s="346"/>
      <c r="AC66" s="346"/>
      <c r="AD66" s="223"/>
      <c r="AE66" s="346"/>
      <c r="AF66" s="346"/>
      <c r="AG66" s="223"/>
      <c r="AH66" s="370">
        <f t="shared" si="7"/>
        <v>10</v>
      </c>
      <c r="AI66" s="373">
        <f>'สาย 2'!AI47</f>
        <v>10</v>
      </c>
      <c r="AJ66" s="369">
        <f t="shared" si="8"/>
        <v>0</v>
      </c>
      <c r="AL66" s="379">
        <v>47</v>
      </c>
      <c r="AM66" s="380">
        <f t="shared" si="9"/>
        <v>4</v>
      </c>
    </row>
    <row r="67" spans="1:39" s="79" customFormat="1" ht="15" customHeight="1">
      <c r="A67" s="351">
        <v>12</v>
      </c>
      <c r="B67" s="365" t="s">
        <v>60</v>
      </c>
      <c r="C67" s="491">
        <v>3</v>
      </c>
      <c r="D67" s="491">
        <v>6</v>
      </c>
      <c r="E67" s="491">
        <v>8</v>
      </c>
      <c r="F67" s="346"/>
      <c r="G67" s="346"/>
      <c r="H67" s="346"/>
      <c r="I67" s="223"/>
      <c r="J67" s="346"/>
      <c r="K67" s="346"/>
      <c r="L67" s="346"/>
      <c r="M67" s="346"/>
      <c r="N67" s="346"/>
      <c r="O67" s="346"/>
      <c r="P67" s="223"/>
      <c r="Q67" s="346"/>
      <c r="R67" s="346"/>
      <c r="S67" s="346"/>
      <c r="T67" s="346"/>
      <c r="U67" s="346"/>
      <c r="V67" s="346"/>
      <c r="W67" s="223"/>
      <c r="X67" s="346"/>
      <c r="Y67" s="346"/>
      <c r="Z67" s="346"/>
      <c r="AA67" s="346"/>
      <c r="AB67" s="346"/>
      <c r="AC67" s="346"/>
      <c r="AD67" s="223"/>
      <c r="AE67" s="346"/>
      <c r="AF67" s="346"/>
      <c r="AG67" s="223"/>
      <c r="AH67" s="370">
        <f t="shared" si="7"/>
        <v>17</v>
      </c>
      <c r="AI67" s="373">
        <f>'สาย 2'!AI51</f>
        <v>17</v>
      </c>
      <c r="AJ67" s="369">
        <f t="shared" si="8"/>
        <v>0</v>
      </c>
      <c r="AL67" s="379">
        <v>51</v>
      </c>
      <c r="AM67" s="380">
        <f t="shared" si="9"/>
        <v>4</v>
      </c>
    </row>
    <row r="68" spans="1:39" s="79" customFormat="1" ht="15" customHeight="1">
      <c r="A68" s="351">
        <v>13</v>
      </c>
      <c r="B68" s="365" t="s">
        <v>61</v>
      </c>
      <c r="C68" s="491">
        <v>3</v>
      </c>
      <c r="D68" s="491">
        <v>6</v>
      </c>
      <c r="E68" s="491">
        <v>6</v>
      </c>
      <c r="F68" s="346"/>
      <c r="G68" s="346"/>
      <c r="H68" s="346"/>
      <c r="I68" s="223"/>
      <c r="J68" s="346"/>
      <c r="K68" s="346"/>
      <c r="L68" s="346"/>
      <c r="M68" s="346"/>
      <c r="N68" s="346"/>
      <c r="O68" s="346"/>
      <c r="P68" s="223"/>
      <c r="Q68" s="346"/>
      <c r="R68" s="346"/>
      <c r="S68" s="346"/>
      <c r="T68" s="346"/>
      <c r="U68" s="346"/>
      <c r="V68" s="346"/>
      <c r="W68" s="223"/>
      <c r="X68" s="346"/>
      <c r="Y68" s="346"/>
      <c r="Z68" s="346"/>
      <c r="AA68" s="346"/>
      <c r="AB68" s="346"/>
      <c r="AC68" s="346"/>
      <c r="AD68" s="223"/>
      <c r="AE68" s="346"/>
      <c r="AF68" s="346"/>
      <c r="AG68" s="223"/>
      <c r="AH68" s="370">
        <f t="shared" si="7"/>
        <v>15</v>
      </c>
      <c r="AI68" s="373">
        <f>'สาย 2'!AI55</f>
        <v>15</v>
      </c>
      <c r="AJ68" s="369">
        <f t="shared" si="8"/>
        <v>0</v>
      </c>
      <c r="AL68" s="379">
        <v>55</v>
      </c>
      <c r="AM68" s="380">
        <f t="shared" si="9"/>
        <v>4</v>
      </c>
    </row>
    <row r="69" spans="1:39" s="79" customFormat="1" ht="15" customHeight="1">
      <c r="A69" s="351">
        <v>14</v>
      </c>
      <c r="B69" s="365" t="s">
        <v>62</v>
      </c>
      <c r="C69" s="491">
        <v>9</v>
      </c>
      <c r="D69" s="491">
        <v>11</v>
      </c>
      <c r="E69" s="491">
        <v>9</v>
      </c>
      <c r="F69" s="346"/>
      <c r="G69" s="346"/>
      <c r="H69" s="346"/>
      <c r="I69" s="223"/>
      <c r="J69" s="346"/>
      <c r="K69" s="346"/>
      <c r="L69" s="346"/>
      <c r="M69" s="346"/>
      <c r="N69" s="346"/>
      <c r="O69" s="346"/>
      <c r="P69" s="223"/>
      <c r="Q69" s="346"/>
      <c r="R69" s="346"/>
      <c r="S69" s="346"/>
      <c r="T69" s="346"/>
      <c r="U69" s="346"/>
      <c r="V69" s="346"/>
      <c r="W69" s="223"/>
      <c r="X69" s="346"/>
      <c r="Y69" s="346"/>
      <c r="Z69" s="346"/>
      <c r="AA69" s="346"/>
      <c r="AB69" s="346"/>
      <c r="AC69" s="346"/>
      <c r="AD69" s="223"/>
      <c r="AE69" s="346"/>
      <c r="AF69" s="346"/>
      <c r="AG69" s="223"/>
      <c r="AH69" s="370">
        <f t="shared" si="7"/>
        <v>29</v>
      </c>
      <c r="AI69" s="373">
        <f>'สาย 2'!AI59</f>
        <v>29</v>
      </c>
      <c r="AJ69" s="369">
        <f t="shared" si="8"/>
        <v>0</v>
      </c>
      <c r="AL69" s="379">
        <v>59</v>
      </c>
      <c r="AM69" s="380">
        <f t="shared" si="9"/>
        <v>4</v>
      </c>
    </row>
    <row r="70" spans="1:39" s="79" customFormat="1" ht="15" customHeight="1">
      <c r="A70" s="351">
        <v>15</v>
      </c>
      <c r="B70" s="365" t="s">
        <v>63</v>
      </c>
      <c r="C70" s="491">
        <v>8</v>
      </c>
      <c r="D70" s="491">
        <v>11</v>
      </c>
      <c r="E70" s="491">
        <v>4</v>
      </c>
      <c r="F70" s="346"/>
      <c r="G70" s="346"/>
      <c r="H70" s="346"/>
      <c r="I70" s="223"/>
      <c r="J70" s="346"/>
      <c r="K70" s="346"/>
      <c r="L70" s="346"/>
      <c r="M70" s="346"/>
      <c r="N70" s="346"/>
      <c r="O70" s="346"/>
      <c r="P70" s="223"/>
      <c r="Q70" s="346"/>
      <c r="R70" s="346"/>
      <c r="S70" s="346"/>
      <c r="T70" s="346"/>
      <c r="U70" s="346"/>
      <c r="V70" s="346"/>
      <c r="W70" s="223"/>
      <c r="X70" s="346"/>
      <c r="Y70" s="346"/>
      <c r="Z70" s="346"/>
      <c r="AA70" s="346"/>
      <c r="AB70" s="346"/>
      <c r="AC70" s="346"/>
      <c r="AD70" s="223"/>
      <c r="AE70" s="346"/>
      <c r="AF70" s="346"/>
      <c r="AG70" s="223"/>
      <c r="AH70" s="370">
        <f t="shared" si="7"/>
        <v>23</v>
      </c>
      <c r="AI70" s="373">
        <f>'สาย 2'!AI63</f>
        <v>23</v>
      </c>
      <c r="AJ70" s="369">
        <f t="shared" si="8"/>
        <v>0</v>
      </c>
      <c r="AL70" s="379">
        <v>63</v>
      </c>
      <c r="AM70" s="380">
        <f t="shared" si="9"/>
        <v>4</v>
      </c>
    </row>
    <row r="71" spans="1:39" s="79" customFormat="1" ht="15" customHeight="1">
      <c r="A71" s="351">
        <v>16</v>
      </c>
      <c r="B71" s="365" t="s">
        <v>36</v>
      </c>
      <c r="C71" s="491"/>
      <c r="D71" s="491"/>
      <c r="E71" s="491"/>
      <c r="F71" s="346"/>
      <c r="G71" s="346"/>
      <c r="H71" s="346"/>
      <c r="I71" s="223"/>
      <c r="J71" s="346"/>
      <c r="K71" s="346"/>
      <c r="L71" s="346"/>
      <c r="M71" s="346"/>
      <c r="N71" s="346"/>
      <c r="O71" s="346"/>
      <c r="P71" s="223"/>
      <c r="Q71" s="346"/>
      <c r="R71" s="346"/>
      <c r="S71" s="346"/>
      <c r="T71" s="346"/>
      <c r="U71" s="346"/>
      <c r="V71" s="346"/>
      <c r="W71" s="223"/>
      <c r="X71" s="346"/>
      <c r="Y71" s="346"/>
      <c r="Z71" s="346"/>
      <c r="AA71" s="346"/>
      <c r="AB71" s="346"/>
      <c r="AC71" s="346"/>
      <c r="AD71" s="223"/>
      <c r="AE71" s="346"/>
      <c r="AF71" s="346"/>
      <c r="AG71" s="223"/>
      <c r="AH71" s="370">
        <f t="shared" si="7"/>
        <v>0</v>
      </c>
      <c r="AI71" s="373">
        <f>'สาย 2'!AI67</f>
        <v>0</v>
      </c>
      <c r="AJ71" s="369">
        <f t="shared" si="8"/>
        <v>0</v>
      </c>
      <c r="AL71" s="379">
        <v>67</v>
      </c>
      <c r="AM71" s="380">
        <f t="shared" si="9"/>
        <v>4</v>
      </c>
    </row>
    <row r="72" spans="1:39" s="79" customFormat="1" ht="15" customHeight="1">
      <c r="A72" s="351">
        <v>17</v>
      </c>
      <c r="B72" s="365" t="s">
        <v>37</v>
      </c>
      <c r="C72" s="491"/>
      <c r="D72" s="491"/>
      <c r="E72" s="491">
        <v>2</v>
      </c>
      <c r="F72" s="346"/>
      <c r="G72" s="346"/>
      <c r="H72" s="346"/>
      <c r="I72" s="223"/>
      <c r="J72" s="346"/>
      <c r="K72" s="346"/>
      <c r="L72" s="346"/>
      <c r="M72" s="346"/>
      <c r="N72" s="346"/>
      <c r="O72" s="346"/>
      <c r="P72" s="223"/>
      <c r="Q72" s="346"/>
      <c r="R72" s="346"/>
      <c r="S72" s="346"/>
      <c r="T72" s="346"/>
      <c r="U72" s="346"/>
      <c r="V72" s="346"/>
      <c r="W72" s="223"/>
      <c r="X72" s="346"/>
      <c r="Y72" s="346"/>
      <c r="Z72" s="346"/>
      <c r="AA72" s="346"/>
      <c r="AB72" s="346"/>
      <c r="AC72" s="346"/>
      <c r="AD72" s="223"/>
      <c r="AE72" s="346"/>
      <c r="AF72" s="346"/>
      <c r="AG72" s="223"/>
      <c r="AH72" s="370">
        <f t="shared" si="7"/>
        <v>2</v>
      </c>
      <c r="AI72" s="373">
        <f>'สาย 2'!AI71</f>
        <v>2</v>
      </c>
      <c r="AJ72" s="369">
        <f t="shared" si="8"/>
        <v>0</v>
      </c>
      <c r="AL72" s="379">
        <v>71</v>
      </c>
      <c r="AM72" s="380">
        <f t="shared" si="9"/>
        <v>4</v>
      </c>
    </row>
    <row r="73" spans="1:39" s="79" customFormat="1" ht="15" customHeight="1">
      <c r="A73" s="351">
        <v>18</v>
      </c>
      <c r="B73" s="365" t="s">
        <v>48</v>
      </c>
      <c r="C73" s="491">
        <v>4</v>
      </c>
      <c r="D73" s="491">
        <v>4</v>
      </c>
      <c r="E73" s="491">
        <v>2</v>
      </c>
      <c r="F73" s="346"/>
      <c r="G73" s="346"/>
      <c r="H73" s="346"/>
      <c r="I73" s="223"/>
      <c r="J73" s="346"/>
      <c r="K73" s="346"/>
      <c r="L73" s="346"/>
      <c r="M73" s="346"/>
      <c r="N73" s="346"/>
      <c r="O73" s="346"/>
      <c r="P73" s="223"/>
      <c r="Q73" s="346"/>
      <c r="R73" s="346"/>
      <c r="S73" s="346"/>
      <c r="T73" s="346"/>
      <c r="U73" s="346"/>
      <c r="V73" s="346"/>
      <c r="W73" s="223"/>
      <c r="X73" s="346"/>
      <c r="Y73" s="346"/>
      <c r="Z73" s="346"/>
      <c r="AA73" s="346"/>
      <c r="AB73" s="346"/>
      <c r="AC73" s="346"/>
      <c r="AD73" s="223"/>
      <c r="AE73" s="346"/>
      <c r="AF73" s="346"/>
      <c r="AG73" s="223"/>
      <c r="AH73" s="370">
        <f t="shared" si="7"/>
        <v>10</v>
      </c>
      <c r="AI73" s="373">
        <f>'สาย 2'!AI75</f>
        <v>10</v>
      </c>
      <c r="AJ73" s="369">
        <f t="shared" si="8"/>
        <v>0</v>
      </c>
      <c r="AL73" s="379">
        <v>75</v>
      </c>
      <c r="AM73" s="380">
        <f t="shared" si="9"/>
        <v>4</v>
      </c>
    </row>
    <row r="74" spans="1:39" s="79" customFormat="1" ht="15" customHeight="1">
      <c r="A74" s="351">
        <v>19</v>
      </c>
      <c r="B74" s="365" t="s">
        <v>64</v>
      </c>
      <c r="C74" s="491">
        <v>1</v>
      </c>
      <c r="D74" s="491"/>
      <c r="E74" s="491">
        <v>2</v>
      </c>
      <c r="F74" s="346"/>
      <c r="G74" s="346"/>
      <c r="H74" s="346"/>
      <c r="I74" s="223"/>
      <c r="J74" s="346"/>
      <c r="K74" s="346"/>
      <c r="L74" s="346"/>
      <c r="M74" s="346"/>
      <c r="N74" s="346"/>
      <c r="O74" s="346"/>
      <c r="P74" s="223"/>
      <c r="Q74" s="346"/>
      <c r="R74" s="346"/>
      <c r="S74" s="346"/>
      <c r="T74" s="346"/>
      <c r="U74" s="346"/>
      <c r="V74" s="346"/>
      <c r="W74" s="223"/>
      <c r="X74" s="346"/>
      <c r="Y74" s="346"/>
      <c r="Z74" s="346"/>
      <c r="AA74" s="346"/>
      <c r="AB74" s="346"/>
      <c r="AC74" s="346"/>
      <c r="AD74" s="223"/>
      <c r="AE74" s="346"/>
      <c r="AF74" s="346"/>
      <c r="AG74" s="223"/>
      <c r="AH74" s="370">
        <f t="shared" si="7"/>
        <v>3</v>
      </c>
      <c r="AI74" s="373">
        <f>'สาย 2'!AI79</f>
        <v>3</v>
      </c>
      <c r="AJ74" s="369">
        <f t="shared" si="8"/>
        <v>0</v>
      </c>
      <c r="AL74" s="379">
        <v>79</v>
      </c>
      <c r="AM74" s="380">
        <f t="shared" si="9"/>
        <v>4</v>
      </c>
    </row>
    <row r="75" spans="1:39" s="79" customFormat="1" ht="15" customHeight="1">
      <c r="A75" s="351">
        <v>20</v>
      </c>
      <c r="B75" s="365" t="s">
        <v>65</v>
      </c>
      <c r="C75" s="491">
        <v>6</v>
      </c>
      <c r="D75" s="491">
        <v>9</v>
      </c>
      <c r="E75" s="491">
        <v>3</v>
      </c>
      <c r="F75" s="346"/>
      <c r="G75" s="346"/>
      <c r="H75" s="346"/>
      <c r="I75" s="223"/>
      <c r="J75" s="346"/>
      <c r="K75" s="346"/>
      <c r="L75" s="346"/>
      <c r="M75" s="346"/>
      <c r="N75" s="346"/>
      <c r="O75" s="346"/>
      <c r="P75" s="223"/>
      <c r="Q75" s="346"/>
      <c r="R75" s="346"/>
      <c r="S75" s="346"/>
      <c r="T75" s="346"/>
      <c r="U75" s="346"/>
      <c r="V75" s="346"/>
      <c r="W75" s="223"/>
      <c r="X75" s="346"/>
      <c r="Y75" s="346"/>
      <c r="Z75" s="346"/>
      <c r="AA75" s="346"/>
      <c r="AB75" s="346"/>
      <c r="AC75" s="346"/>
      <c r="AD75" s="223"/>
      <c r="AE75" s="346"/>
      <c r="AF75" s="346"/>
      <c r="AG75" s="223"/>
      <c r="AH75" s="370">
        <f t="shared" si="7"/>
        <v>18</v>
      </c>
      <c r="AI75" s="373">
        <f>'สาย 2'!AI83</f>
        <v>18</v>
      </c>
      <c r="AJ75" s="369">
        <f t="shared" si="8"/>
        <v>0</v>
      </c>
      <c r="AL75" s="379">
        <v>83</v>
      </c>
      <c r="AM75" s="380">
        <f t="shared" si="9"/>
        <v>4</v>
      </c>
    </row>
    <row r="76" spans="1:39" s="79" customFormat="1" ht="15" customHeight="1">
      <c r="A76" s="351">
        <v>21</v>
      </c>
      <c r="B76" s="365" t="s">
        <v>66</v>
      </c>
      <c r="C76" s="491"/>
      <c r="D76" s="491"/>
      <c r="E76" s="491"/>
      <c r="F76" s="346"/>
      <c r="G76" s="346"/>
      <c r="H76" s="346"/>
      <c r="I76" s="223"/>
      <c r="J76" s="346"/>
      <c r="K76" s="346"/>
      <c r="L76" s="346"/>
      <c r="M76" s="346"/>
      <c r="N76" s="346"/>
      <c r="O76" s="346"/>
      <c r="P76" s="223"/>
      <c r="Q76" s="346"/>
      <c r="R76" s="346"/>
      <c r="S76" s="346"/>
      <c r="T76" s="346"/>
      <c r="U76" s="346"/>
      <c r="V76" s="346"/>
      <c r="W76" s="223"/>
      <c r="X76" s="346"/>
      <c r="Y76" s="346"/>
      <c r="Z76" s="346"/>
      <c r="AA76" s="346"/>
      <c r="AB76" s="346"/>
      <c r="AC76" s="346"/>
      <c r="AD76" s="223"/>
      <c r="AE76" s="346"/>
      <c r="AF76" s="346"/>
      <c r="AG76" s="223"/>
      <c r="AH76" s="370">
        <f t="shared" si="7"/>
        <v>0</v>
      </c>
      <c r="AI76" s="373">
        <f>'สาย 2'!AI87</f>
        <v>0</v>
      </c>
      <c r="AJ76" s="369">
        <f t="shared" si="8"/>
        <v>0</v>
      </c>
      <c r="AL76" s="379">
        <v>87</v>
      </c>
      <c r="AM76" s="380">
        <f t="shared" si="9"/>
        <v>4</v>
      </c>
    </row>
    <row r="77" spans="1:39" s="79" customFormat="1" ht="15" customHeight="1">
      <c r="A77" s="351">
        <v>22</v>
      </c>
      <c r="B77" s="365" t="s">
        <v>67</v>
      </c>
      <c r="C77" s="491"/>
      <c r="D77" s="491"/>
      <c r="E77" s="491"/>
      <c r="F77" s="346"/>
      <c r="G77" s="346"/>
      <c r="H77" s="346"/>
      <c r="I77" s="223"/>
      <c r="J77" s="346"/>
      <c r="K77" s="346"/>
      <c r="L77" s="346"/>
      <c r="M77" s="346"/>
      <c r="N77" s="346"/>
      <c r="O77" s="346"/>
      <c r="P77" s="223"/>
      <c r="Q77" s="346"/>
      <c r="R77" s="346"/>
      <c r="S77" s="346"/>
      <c r="T77" s="346"/>
      <c r="U77" s="346"/>
      <c r="V77" s="346"/>
      <c r="W77" s="223"/>
      <c r="X77" s="346"/>
      <c r="Y77" s="346"/>
      <c r="Z77" s="346"/>
      <c r="AA77" s="346"/>
      <c r="AB77" s="346"/>
      <c r="AC77" s="346"/>
      <c r="AD77" s="223"/>
      <c r="AE77" s="346"/>
      <c r="AF77" s="346"/>
      <c r="AG77" s="223"/>
      <c r="AH77" s="370">
        <f t="shared" si="7"/>
        <v>0</v>
      </c>
      <c r="AI77" s="373">
        <f>'สาย 2'!AI91</f>
        <v>0</v>
      </c>
      <c r="AJ77" s="369">
        <f t="shared" si="8"/>
        <v>0</v>
      </c>
      <c r="AL77" s="379">
        <v>91</v>
      </c>
      <c r="AM77" s="380">
        <f t="shared" si="9"/>
        <v>4</v>
      </c>
    </row>
    <row r="78" spans="1:39" s="79" customFormat="1" ht="15" customHeight="1">
      <c r="A78" s="351">
        <v>23</v>
      </c>
      <c r="B78" s="365" t="s">
        <v>49</v>
      </c>
      <c r="C78" s="491"/>
      <c r="D78" s="491"/>
      <c r="E78" s="491"/>
      <c r="F78" s="346"/>
      <c r="G78" s="346"/>
      <c r="H78" s="346"/>
      <c r="I78" s="223"/>
      <c r="J78" s="346"/>
      <c r="K78" s="346"/>
      <c r="L78" s="346"/>
      <c r="M78" s="346"/>
      <c r="N78" s="346"/>
      <c r="O78" s="346"/>
      <c r="P78" s="223"/>
      <c r="Q78" s="346"/>
      <c r="R78" s="346"/>
      <c r="S78" s="346"/>
      <c r="T78" s="346"/>
      <c r="U78" s="346"/>
      <c r="V78" s="346"/>
      <c r="W78" s="223"/>
      <c r="X78" s="346"/>
      <c r="Y78" s="346"/>
      <c r="Z78" s="346"/>
      <c r="AA78" s="346"/>
      <c r="AB78" s="346"/>
      <c r="AC78" s="346"/>
      <c r="AD78" s="223"/>
      <c r="AE78" s="346"/>
      <c r="AF78" s="346"/>
      <c r="AG78" s="223"/>
      <c r="AH78" s="370">
        <f t="shared" si="7"/>
        <v>0</v>
      </c>
      <c r="AI78" s="373">
        <f>'สาย 2'!AI95</f>
        <v>0</v>
      </c>
      <c r="AJ78" s="369">
        <f t="shared" si="8"/>
        <v>0</v>
      </c>
      <c r="AL78" s="379">
        <v>95</v>
      </c>
      <c r="AM78" s="380">
        <f t="shared" si="9"/>
        <v>4</v>
      </c>
    </row>
    <row r="79" spans="1:39" s="79" customFormat="1" ht="15" customHeight="1">
      <c r="A79" s="351">
        <v>24</v>
      </c>
      <c r="B79" s="365" t="s">
        <v>68</v>
      </c>
      <c r="C79" s="491">
        <v>4</v>
      </c>
      <c r="D79" s="491">
        <v>8</v>
      </c>
      <c r="E79" s="491">
        <v>8</v>
      </c>
      <c r="F79" s="346"/>
      <c r="G79" s="346"/>
      <c r="H79" s="346"/>
      <c r="I79" s="223"/>
      <c r="J79" s="346"/>
      <c r="K79" s="346"/>
      <c r="L79" s="346"/>
      <c r="M79" s="346"/>
      <c r="N79" s="346"/>
      <c r="O79" s="346"/>
      <c r="P79" s="223"/>
      <c r="Q79" s="346"/>
      <c r="R79" s="346"/>
      <c r="S79" s="346"/>
      <c r="T79" s="346"/>
      <c r="U79" s="346"/>
      <c r="V79" s="346"/>
      <c r="W79" s="223"/>
      <c r="X79" s="346"/>
      <c r="Y79" s="346"/>
      <c r="Z79" s="346"/>
      <c r="AA79" s="346"/>
      <c r="AB79" s="346"/>
      <c r="AC79" s="346"/>
      <c r="AD79" s="223"/>
      <c r="AE79" s="346"/>
      <c r="AF79" s="346"/>
      <c r="AG79" s="223"/>
      <c r="AH79" s="370">
        <f t="shared" si="7"/>
        <v>20</v>
      </c>
      <c r="AI79" s="373">
        <f>'สาย 2'!AI99</f>
        <v>20</v>
      </c>
      <c r="AJ79" s="369">
        <f t="shared" si="8"/>
        <v>0</v>
      </c>
      <c r="AL79" s="379">
        <v>99</v>
      </c>
      <c r="AM79" s="380">
        <f t="shared" si="9"/>
        <v>4</v>
      </c>
    </row>
    <row r="80" spans="1:39" s="79" customFormat="1" ht="15" customHeight="1">
      <c r="A80" s="351">
        <v>25</v>
      </c>
      <c r="B80" s="365" t="s">
        <v>69</v>
      </c>
      <c r="C80" s="491"/>
      <c r="D80" s="491">
        <v>2</v>
      </c>
      <c r="E80" s="491"/>
      <c r="F80" s="346"/>
      <c r="G80" s="346"/>
      <c r="H80" s="346"/>
      <c r="I80" s="223"/>
      <c r="J80" s="346"/>
      <c r="K80" s="346"/>
      <c r="L80" s="346"/>
      <c r="M80" s="346"/>
      <c r="N80" s="346"/>
      <c r="O80" s="346"/>
      <c r="P80" s="223"/>
      <c r="Q80" s="346"/>
      <c r="R80" s="346"/>
      <c r="S80" s="346"/>
      <c r="T80" s="346"/>
      <c r="U80" s="346"/>
      <c r="V80" s="346"/>
      <c r="W80" s="223"/>
      <c r="X80" s="346"/>
      <c r="Y80" s="346"/>
      <c r="Z80" s="346"/>
      <c r="AA80" s="346"/>
      <c r="AB80" s="346"/>
      <c r="AC80" s="346"/>
      <c r="AD80" s="223"/>
      <c r="AE80" s="346"/>
      <c r="AF80" s="346"/>
      <c r="AG80" s="223"/>
      <c r="AH80" s="370">
        <f t="shared" si="7"/>
        <v>2</v>
      </c>
      <c r="AI80" s="373">
        <f>'สาย 2'!AI103</f>
        <v>2</v>
      </c>
      <c r="AJ80" s="369">
        <f t="shared" si="8"/>
        <v>0</v>
      </c>
      <c r="AL80" s="379">
        <v>103</v>
      </c>
      <c r="AM80" s="380">
        <f t="shared" si="9"/>
        <v>4</v>
      </c>
    </row>
    <row r="81" spans="1:39" s="79" customFormat="1" ht="15" customHeight="1">
      <c r="A81" s="351">
        <v>26</v>
      </c>
      <c r="B81" s="365" t="s">
        <v>38</v>
      </c>
      <c r="C81" s="491"/>
      <c r="D81" s="491"/>
      <c r="E81" s="491"/>
      <c r="F81" s="346"/>
      <c r="G81" s="346"/>
      <c r="H81" s="346"/>
      <c r="I81" s="223"/>
      <c r="J81" s="346"/>
      <c r="K81" s="346"/>
      <c r="L81" s="346"/>
      <c r="M81" s="346"/>
      <c r="N81" s="346"/>
      <c r="O81" s="346"/>
      <c r="P81" s="223"/>
      <c r="Q81" s="346"/>
      <c r="R81" s="346"/>
      <c r="S81" s="346"/>
      <c r="T81" s="346"/>
      <c r="U81" s="346"/>
      <c r="V81" s="346"/>
      <c r="W81" s="223"/>
      <c r="X81" s="346"/>
      <c r="Y81" s="346"/>
      <c r="Z81" s="346"/>
      <c r="AA81" s="346"/>
      <c r="AB81" s="346"/>
      <c r="AC81" s="346"/>
      <c r="AD81" s="223"/>
      <c r="AE81" s="346"/>
      <c r="AF81" s="346"/>
      <c r="AG81" s="223"/>
      <c r="AH81" s="370">
        <f t="shared" si="7"/>
        <v>0</v>
      </c>
      <c r="AI81" s="373">
        <f>'สาย 2'!AI107</f>
        <v>0</v>
      </c>
      <c r="AJ81" s="369">
        <f t="shared" si="8"/>
        <v>0</v>
      </c>
      <c r="AL81" s="379">
        <v>107</v>
      </c>
      <c r="AM81" s="380">
        <f t="shared" si="9"/>
        <v>4</v>
      </c>
    </row>
    <row r="82" spans="1:39" s="79" customFormat="1" ht="15" customHeight="1">
      <c r="A82" s="351">
        <v>27</v>
      </c>
      <c r="B82" s="365" t="s">
        <v>70</v>
      </c>
      <c r="C82" s="491">
        <v>8</v>
      </c>
      <c r="D82" s="491">
        <v>3</v>
      </c>
      <c r="E82" s="491">
        <v>4</v>
      </c>
      <c r="F82" s="346"/>
      <c r="G82" s="346"/>
      <c r="H82" s="346"/>
      <c r="I82" s="223"/>
      <c r="J82" s="346"/>
      <c r="K82" s="346"/>
      <c r="L82" s="346"/>
      <c r="M82" s="346"/>
      <c r="N82" s="346"/>
      <c r="O82" s="346"/>
      <c r="P82" s="223"/>
      <c r="Q82" s="346"/>
      <c r="R82" s="346"/>
      <c r="S82" s="346"/>
      <c r="T82" s="346"/>
      <c r="U82" s="346"/>
      <c r="V82" s="346"/>
      <c r="W82" s="223"/>
      <c r="X82" s="346"/>
      <c r="Y82" s="346"/>
      <c r="Z82" s="346"/>
      <c r="AA82" s="346"/>
      <c r="AB82" s="346"/>
      <c r="AC82" s="346"/>
      <c r="AD82" s="223"/>
      <c r="AE82" s="346"/>
      <c r="AF82" s="346"/>
      <c r="AG82" s="223"/>
      <c r="AH82" s="370">
        <f t="shared" si="7"/>
        <v>15</v>
      </c>
      <c r="AI82" s="373">
        <f>'สาย 2'!AI111</f>
        <v>15</v>
      </c>
      <c r="AJ82" s="369">
        <f t="shared" si="8"/>
        <v>0</v>
      </c>
      <c r="AL82" s="379">
        <v>111</v>
      </c>
      <c r="AM82" s="380">
        <f t="shared" si="9"/>
        <v>4</v>
      </c>
    </row>
    <row r="83" spans="1:39" s="79" customFormat="1" ht="15" customHeight="1">
      <c r="A83" s="351">
        <v>28</v>
      </c>
      <c r="B83" s="365" t="s">
        <v>39</v>
      </c>
      <c r="C83" s="491"/>
      <c r="D83" s="491"/>
      <c r="E83" s="491"/>
      <c r="F83" s="346"/>
      <c r="G83" s="346"/>
      <c r="H83" s="346"/>
      <c r="I83" s="223"/>
      <c r="J83" s="346"/>
      <c r="K83" s="346"/>
      <c r="L83" s="346"/>
      <c r="M83" s="346"/>
      <c r="N83" s="346"/>
      <c r="O83" s="346"/>
      <c r="P83" s="223"/>
      <c r="Q83" s="346"/>
      <c r="R83" s="346"/>
      <c r="S83" s="346"/>
      <c r="T83" s="346"/>
      <c r="U83" s="346"/>
      <c r="V83" s="346"/>
      <c r="W83" s="223"/>
      <c r="X83" s="346"/>
      <c r="Y83" s="346"/>
      <c r="Z83" s="346"/>
      <c r="AA83" s="346"/>
      <c r="AB83" s="346"/>
      <c r="AC83" s="346"/>
      <c r="AD83" s="223"/>
      <c r="AE83" s="346"/>
      <c r="AF83" s="346"/>
      <c r="AG83" s="223"/>
      <c r="AH83" s="370">
        <f t="shared" si="7"/>
        <v>0</v>
      </c>
      <c r="AI83" s="373">
        <f>'สาย 2'!AI115</f>
        <v>0</v>
      </c>
      <c r="AJ83" s="369">
        <f t="shared" si="8"/>
        <v>0</v>
      </c>
      <c r="AL83" s="379">
        <v>115</v>
      </c>
      <c r="AM83" s="380">
        <f t="shared" si="9"/>
        <v>4</v>
      </c>
    </row>
    <row r="84" spans="1:39" s="79" customFormat="1" ht="15" customHeight="1">
      <c r="A84" s="351">
        <v>29</v>
      </c>
      <c r="B84" s="365" t="s">
        <v>40</v>
      </c>
      <c r="C84" s="491"/>
      <c r="D84" s="491"/>
      <c r="E84" s="491"/>
      <c r="F84" s="346"/>
      <c r="G84" s="346"/>
      <c r="H84" s="346"/>
      <c r="I84" s="223"/>
      <c r="J84" s="346"/>
      <c r="K84" s="346"/>
      <c r="L84" s="346"/>
      <c r="M84" s="346"/>
      <c r="N84" s="346"/>
      <c r="O84" s="346"/>
      <c r="P84" s="223"/>
      <c r="Q84" s="346"/>
      <c r="R84" s="346"/>
      <c r="S84" s="346"/>
      <c r="T84" s="346"/>
      <c r="U84" s="346"/>
      <c r="V84" s="346"/>
      <c r="W84" s="223"/>
      <c r="X84" s="346"/>
      <c r="Y84" s="346"/>
      <c r="Z84" s="346"/>
      <c r="AA84" s="346"/>
      <c r="AB84" s="346"/>
      <c r="AC84" s="346"/>
      <c r="AD84" s="223"/>
      <c r="AE84" s="346"/>
      <c r="AF84" s="346"/>
      <c r="AG84" s="223"/>
      <c r="AH84" s="370">
        <f t="shared" si="7"/>
        <v>0</v>
      </c>
      <c r="AI84" s="373">
        <f>'สาย 2'!AI119</f>
        <v>0</v>
      </c>
      <c r="AJ84" s="369">
        <f t="shared" si="8"/>
        <v>0</v>
      </c>
      <c r="AL84" s="379">
        <v>119</v>
      </c>
      <c r="AM84" s="380">
        <f t="shared" si="9"/>
        <v>4</v>
      </c>
    </row>
    <row r="85" spans="1:39" s="79" customFormat="1" ht="15" customHeight="1">
      <c r="A85" s="351">
        <v>30</v>
      </c>
      <c r="B85" s="365" t="s">
        <v>50</v>
      </c>
      <c r="C85" s="491">
        <v>9</v>
      </c>
      <c r="D85" s="491">
        <v>2</v>
      </c>
      <c r="E85" s="491">
        <v>1</v>
      </c>
      <c r="F85" s="347"/>
      <c r="G85" s="347"/>
      <c r="H85" s="347"/>
      <c r="I85" s="223"/>
      <c r="J85" s="347"/>
      <c r="K85" s="347"/>
      <c r="L85" s="347"/>
      <c r="M85" s="347"/>
      <c r="N85" s="347"/>
      <c r="O85" s="347"/>
      <c r="P85" s="223"/>
      <c r="Q85" s="347"/>
      <c r="R85" s="347"/>
      <c r="S85" s="347"/>
      <c r="T85" s="347"/>
      <c r="U85" s="347"/>
      <c r="V85" s="347"/>
      <c r="W85" s="223"/>
      <c r="X85" s="347"/>
      <c r="Y85" s="347"/>
      <c r="Z85" s="347"/>
      <c r="AA85" s="347"/>
      <c r="AB85" s="347"/>
      <c r="AC85" s="347"/>
      <c r="AD85" s="223"/>
      <c r="AE85" s="347"/>
      <c r="AF85" s="347"/>
      <c r="AG85" s="223"/>
      <c r="AH85" s="370">
        <f t="shared" si="7"/>
        <v>12</v>
      </c>
      <c r="AI85" s="373">
        <f>'สาย 2'!AI123</f>
        <v>12</v>
      </c>
      <c r="AJ85" s="369">
        <f t="shared" si="8"/>
        <v>0</v>
      </c>
      <c r="AL85" s="379">
        <v>123</v>
      </c>
      <c r="AM85" s="380">
        <f t="shared" si="9"/>
        <v>4</v>
      </c>
    </row>
    <row r="86" spans="1:39" s="79" customFormat="1" ht="15" customHeight="1">
      <c r="A86" s="351">
        <v>31</v>
      </c>
      <c r="B86" s="365" t="s">
        <v>51</v>
      </c>
      <c r="C86" s="491"/>
      <c r="D86" s="491"/>
      <c r="E86" s="491"/>
      <c r="F86" s="347"/>
      <c r="G86" s="347"/>
      <c r="H86" s="347"/>
      <c r="I86" s="223"/>
      <c r="J86" s="347"/>
      <c r="K86" s="347"/>
      <c r="L86" s="347"/>
      <c r="M86" s="347"/>
      <c r="N86" s="347"/>
      <c r="O86" s="347"/>
      <c r="P86" s="223"/>
      <c r="Q86" s="347"/>
      <c r="R86" s="347"/>
      <c r="S86" s="347"/>
      <c r="T86" s="347"/>
      <c r="U86" s="347"/>
      <c r="V86" s="347"/>
      <c r="W86" s="223"/>
      <c r="X86" s="347"/>
      <c r="Y86" s="347"/>
      <c r="Z86" s="347"/>
      <c r="AA86" s="347"/>
      <c r="AB86" s="347"/>
      <c r="AC86" s="347"/>
      <c r="AD86" s="223"/>
      <c r="AE86" s="347"/>
      <c r="AF86" s="347"/>
      <c r="AG86" s="223"/>
      <c r="AH86" s="370">
        <f t="shared" si="7"/>
        <v>0</v>
      </c>
      <c r="AI86" s="373">
        <f>'สาย 2'!AI127</f>
        <v>0</v>
      </c>
      <c r="AJ86" s="369">
        <f t="shared" si="8"/>
        <v>0</v>
      </c>
      <c r="AL86" s="379">
        <v>127</v>
      </c>
      <c r="AM86" s="380">
        <f t="shared" si="9"/>
        <v>4</v>
      </c>
    </row>
    <row r="87" spans="1:39" s="79" customFormat="1" ht="15" customHeight="1">
      <c r="A87" s="351">
        <v>32</v>
      </c>
      <c r="B87" s="365" t="s">
        <v>52</v>
      </c>
      <c r="C87" s="491">
        <v>3</v>
      </c>
      <c r="D87" s="491"/>
      <c r="E87" s="491">
        <v>1</v>
      </c>
      <c r="F87" s="223"/>
      <c r="G87" s="223"/>
      <c r="H87" s="347"/>
      <c r="I87" s="223"/>
      <c r="J87" s="223"/>
      <c r="K87" s="347"/>
      <c r="L87" s="347"/>
      <c r="M87" s="347"/>
      <c r="N87" s="347"/>
      <c r="O87" s="347"/>
      <c r="P87" s="223"/>
      <c r="Q87" s="223"/>
      <c r="R87" s="347"/>
      <c r="S87" s="347"/>
      <c r="T87" s="347"/>
      <c r="U87" s="347"/>
      <c r="V87" s="347"/>
      <c r="W87" s="223"/>
      <c r="X87" s="347"/>
      <c r="Y87" s="347"/>
      <c r="Z87" s="347"/>
      <c r="AA87" s="347"/>
      <c r="AB87" s="347"/>
      <c r="AC87" s="347"/>
      <c r="AD87" s="223"/>
      <c r="AE87" s="347"/>
      <c r="AF87" s="347"/>
      <c r="AG87" s="223"/>
      <c r="AH87" s="370">
        <f t="shared" si="7"/>
        <v>4</v>
      </c>
      <c r="AI87" s="373">
        <f>'สาย 2'!AI131</f>
        <v>4</v>
      </c>
      <c r="AJ87" s="369">
        <f t="shared" si="8"/>
        <v>0</v>
      </c>
      <c r="AL87" s="379">
        <v>131</v>
      </c>
      <c r="AM87" s="380">
        <f t="shared" si="9"/>
        <v>4</v>
      </c>
    </row>
    <row r="88" spans="1:39" s="79" customFormat="1" ht="15" customHeight="1">
      <c r="A88" s="351">
        <v>33</v>
      </c>
      <c r="B88" s="365"/>
      <c r="C88" s="491"/>
      <c r="D88" s="491"/>
      <c r="E88" s="491"/>
      <c r="F88" s="223"/>
      <c r="G88" s="223"/>
      <c r="H88" s="347"/>
      <c r="I88" s="223"/>
      <c r="J88" s="223"/>
      <c r="K88" s="223"/>
      <c r="L88" s="347"/>
      <c r="M88" s="347"/>
      <c r="N88" s="347"/>
      <c r="O88" s="347"/>
      <c r="P88" s="223"/>
      <c r="Q88" s="223"/>
      <c r="R88" s="347"/>
      <c r="S88" s="347"/>
      <c r="T88" s="347"/>
      <c r="U88" s="347"/>
      <c r="V88" s="347"/>
      <c r="W88" s="223"/>
      <c r="X88" s="347"/>
      <c r="Y88" s="347"/>
      <c r="Z88" s="347"/>
      <c r="AA88" s="347"/>
      <c r="AB88" s="347"/>
      <c r="AC88" s="347"/>
      <c r="AD88" s="223"/>
      <c r="AE88" s="347"/>
      <c r="AF88" s="347"/>
      <c r="AG88" s="223"/>
      <c r="AH88" s="370">
        <f t="shared" si="7"/>
        <v>0</v>
      </c>
      <c r="AI88" s="373">
        <f>'สาย 2'!AI135</f>
        <v>0</v>
      </c>
      <c r="AJ88" s="369">
        <f t="shared" si="8"/>
        <v>0</v>
      </c>
      <c r="AL88" s="379">
        <v>135</v>
      </c>
      <c r="AM88" s="380">
        <f t="shared" si="9"/>
        <v>4</v>
      </c>
    </row>
    <row r="89" spans="1:39" s="79" customFormat="1" ht="15" customHeight="1">
      <c r="A89" s="351">
        <v>34</v>
      </c>
      <c r="B89" s="208"/>
      <c r="C89" s="491"/>
      <c r="D89" s="491"/>
      <c r="E89" s="491"/>
      <c r="F89" s="223"/>
      <c r="G89" s="223"/>
      <c r="H89" s="347"/>
      <c r="I89" s="223"/>
      <c r="J89" s="223"/>
      <c r="K89" s="223"/>
      <c r="L89" s="347"/>
      <c r="M89" s="347"/>
      <c r="N89" s="347"/>
      <c r="O89" s="347"/>
      <c r="P89" s="223"/>
      <c r="Q89" s="223"/>
      <c r="R89" s="347"/>
      <c r="S89" s="347"/>
      <c r="T89" s="347"/>
      <c r="U89" s="347"/>
      <c r="V89" s="347"/>
      <c r="W89" s="223"/>
      <c r="X89" s="347"/>
      <c r="Y89" s="347"/>
      <c r="Z89" s="347"/>
      <c r="AA89" s="347"/>
      <c r="AB89" s="347"/>
      <c r="AC89" s="347"/>
      <c r="AD89" s="223"/>
      <c r="AE89" s="347"/>
      <c r="AF89" s="347"/>
      <c r="AG89" s="223"/>
      <c r="AH89" s="370">
        <f t="shared" si="7"/>
        <v>0</v>
      </c>
      <c r="AI89" s="373">
        <f>'สาย 2'!AI139</f>
        <v>0</v>
      </c>
      <c r="AJ89" s="369">
        <f t="shared" si="8"/>
        <v>0</v>
      </c>
      <c r="AL89" s="379">
        <v>139</v>
      </c>
      <c r="AM89" s="380">
        <f t="shared" si="9"/>
        <v>4</v>
      </c>
    </row>
    <row r="90" spans="1:39" s="79" customFormat="1" ht="15" customHeight="1">
      <c r="A90" s="351">
        <v>35</v>
      </c>
      <c r="B90" s="208"/>
      <c r="C90" s="491"/>
      <c r="D90" s="491"/>
      <c r="E90" s="491"/>
      <c r="F90" s="223"/>
      <c r="G90" s="223"/>
      <c r="H90" s="347"/>
      <c r="I90" s="223"/>
      <c r="J90" s="223"/>
      <c r="K90" s="223"/>
      <c r="L90" s="347"/>
      <c r="M90" s="347"/>
      <c r="N90" s="347"/>
      <c r="O90" s="347"/>
      <c r="P90" s="223"/>
      <c r="Q90" s="223"/>
      <c r="R90" s="347"/>
      <c r="S90" s="347"/>
      <c r="T90" s="347"/>
      <c r="U90" s="347"/>
      <c r="V90" s="347"/>
      <c r="W90" s="223"/>
      <c r="X90" s="347"/>
      <c r="Y90" s="347"/>
      <c r="Z90" s="347"/>
      <c r="AA90" s="347"/>
      <c r="AB90" s="347"/>
      <c r="AC90" s="347"/>
      <c r="AD90" s="223"/>
      <c r="AE90" s="347"/>
      <c r="AF90" s="347"/>
      <c r="AG90" s="223"/>
      <c r="AH90" s="370">
        <f t="shared" si="7"/>
        <v>0</v>
      </c>
      <c r="AI90" s="373">
        <f>'สาย 2'!AI143</f>
        <v>0</v>
      </c>
      <c r="AJ90" s="369">
        <f t="shared" si="8"/>
        <v>0</v>
      </c>
      <c r="AL90" s="379">
        <v>143</v>
      </c>
      <c r="AM90" s="380">
        <f t="shared" si="9"/>
        <v>4</v>
      </c>
    </row>
    <row r="91" spans="1:39" s="79" customFormat="1" ht="15" customHeight="1">
      <c r="A91" s="351">
        <v>36</v>
      </c>
      <c r="B91" s="208"/>
      <c r="C91" s="491"/>
      <c r="D91" s="491"/>
      <c r="E91" s="491"/>
      <c r="F91" s="223"/>
      <c r="G91" s="223"/>
      <c r="H91" s="223"/>
      <c r="I91" s="223"/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370">
        <f t="shared" si="7"/>
        <v>0</v>
      </c>
      <c r="AI91" s="373">
        <f>'สาย 2'!AI147</f>
        <v>0</v>
      </c>
      <c r="AJ91" s="369">
        <f t="shared" si="8"/>
        <v>0</v>
      </c>
      <c r="AL91" s="379">
        <v>147</v>
      </c>
      <c r="AM91" s="380">
        <f t="shared" si="9"/>
        <v>4</v>
      </c>
    </row>
    <row r="92" spans="1:39" s="79" customFormat="1" ht="15" customHeight="1">
      <c r="A92" s="351">
        <v>37</v>
      </c>
      <c r="B92" s="208"/>
      <c r="C92" s="491"/>
      <c r="D92" s="491"/>
      <c r="E92" s="491"/>
      <c r="F92" s="223"/>
      <c r="G92" s="223"/>
      <c r="H92" s="223"/>
      <c r="I92" s="223"/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370">
        <f t="shared" si="7"/>
        <v>0</v>
      </c>
      <c r="AI92" s="373">
        <f>'สาย 2'!AI151</f>
        <v>0</v>
      </c>
      <c r="AJ92" s="369">
        <f t="shared" si="8"/>
        <v>0</v>
      </c>
      <c r="AL92" s="379">
        <v>151</v>
      </c>
      <c r="AM92" s="380">
        <f t="shared" si="9"/>
        <v>4</v>
      </c>
    </row>
    <row r="93" spans="1:39" s="79" customFormat="1" ht="15" customHeight="1">
      <c r="A93" s="351">
        <v>38</v>
      </c>
      <c r="B93" s="208"/>
      <c r="C93" s="491"/>
      <c r="D93" s="491"/>
      <c r="E93" s="491"/>
      <c r="F93" s="223"/>
      <c r="G93" s="223"/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370">
        <f t="shared" si="7"/>
        <v>0</v>
      </c>
      <c r="AI93" s="373">
        <f>'สาย 2'!AI155</f>
        <v>0</v>
      </c>
      <c r="AJ93" s="369">
        <f t="shared" si="8"/>
        <v>0</v>
      </c>
      <c r="AL93" s="379">
        <v>155</v>
      </c>
      <c r="AM93" s="380">
        <f t="shared" si="9"/>
        <v>4</v>
      </c>
    </row>
    <row r="94" spans="1:39" s="79" customFormat="1" ht="15" customHeight="1">
      <c r="A94" s="351">
        <v>39</v>
      </c>
      <c r="B94" s="208"/>
      <c r="C94" s="491"/>
      <c r="D94" s="491"/>
      <c r="E94" s="491"/>
      <c r="F94" s="223"/>
      <c r="G94" s="223"/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223"/>
      <c r="AE94" s="223"/>
      <c r="AF94" s="223"/>
      <c r="AG94" s="223"/>
      <c r="AH94" s="370">
        <f t="shared" si="7"/>
        <v>0</v>
      </c>
      <c r="AI94" s="373">
        <f>'สาย 2'!AI159</f>
        <v>0</v>
      </c>
      <c r="AJ94" s="369">
        <f t="shared" si="8"/>
        <v>0</v>
      </c>
      <c r="AL94" s="379">
        <v>159</v>
      </c>
      <c r="AM94" s="380">
        <f t="shared" si="9"/>
        <v>4</v>
      </c>
    </row>
    <row r="95" spans="1:39" s="79" customFormat="1" ht="15" customHeight="1" thickBot="1">
      <c r="A95" s="356">
        <v>40</v>
      </c>
      <c r="B95" s="225"/>
      <c r="C95" s="492"/>
      <c r="D95" s="492"/>
      <c r="E95" s="492"/>
      <c r="F95" s="223"/>
      <c r="G95" s="223"/>
      <c r="H95" s="223"/>
      <c r="I95" s="223"/>
      <c r="J95" s="223"/>
      <c r="K95" s="223"/>
      <c r="L95" s="223"/>
      <c r="M95" s="223"/>
      <c r="N95" s="223"/>
      <c r="O95" s="223"/>
      <c r="P95" s="223"/>
      <c r="Q95" s="223"/>
      <c r="R95" s="223"/>
      <c r="S95" s="223"/>
      <c r="T95" s="223"/>
      <c r="U95" s="223"/>
      <c r="V95" s="223"/>
      <c r="W95" s="223"/>
      <c r="X95" s="223"/>
      <c r="Y95" s="223"/>
      <c r="Z95" s="223"/>
      <c r="AA95" s="223"/>
      <c r="AB95" s="223"/>
      <c r="AC95" s="223"/>
      <c r="AD95" s="223"/>
      <c r="AE95" s="223"/>
      <c r="AF95" s="223"/>
      <c r="AG95" s="223"/>
      <c r="AH95" s="370">
        <f t="shared" si="7"/>
        <v>0</v>
      </c>
      <c r="AI95" s="373">
        <f>'สาย 2'!AI163</f>
        <v>0</v>
      </c>
      <c r="AJ95" s="369">
        <f t="shared" si="8"/>
        <v>0</v>
      </c>
      <c r="AL95" s="381">
        <v>163</v>
      </c>
      <c r="AM95" s="382">
        <f t="shared" si="9"/>
        <v>4</v>
      </c>
    </row>
    <row r="96" spans="1:39" s="79" customFormat="1" ht="24" customHeight="1" thickTop="1" thickBot="1">
      <c r="A96" s="366" t="s">
        <v>41</v>
      </c>
      <c r="B96" s="367"/>
      <c r="C96" s="368">
        <f>SUM(C56:C95)</f>
        <v>91</v>
      </c>
      <c r="D96" s="368">
        <f>SUM(D56:D95)</f>
        <v>119</v>
      </c>
      <c r="E96" s="368">
        <f>SUM(E56:E95)</f>
        <v>109</v>
      </c>
      <c r="F96" s="368">
        <f>SUM(F56:F95)</f>
        <v>0</v>
      </c>
      <c r="G96" s="368">
        <f t="shared" ref="G96" si="10">SUM(G56:G95)</f>
        <v>0</v>
      </c>
      <c r="H96" s="368">
        <f t="shared" ref="H96" si="11">SUM(H56:H95)</f>
        <v>0</v>
      </c>
      <c r="I96" s="368">
        <f t="shared" ref="I96" si="12">SUM(I56:I95)</f>
        <v>0</v>
      </c>
      <c r="J96" s="368">
        <f t="shared" ref="J96" si="13">SUM(J56:J95)</f>
        <v>0</v>
      </c>
      <c r="K96" s="368">
        <f t="shared" ref="K96" si="14">SUM(K56:K95)</f>
        <v>0</v>
      </c>
      <c r="L96" s="368">
        <f t="shared" ref="L96" si="15">SUM(L56:L95)</f>
        <v>0</v>
      </c>
      <c r="M96" s="368">
        <f t="shared" ref="M96" si="16">SUM(M56:M95)</f>
        <v>0</v>
      </c>
      <c r="N96" s="368">
        <f t="shared" ref="N96" si="17">SUM(N56:N95)</f>
        <v>0</v>
      </c>
      <c r="O96" s="368">
        <f t="shared" ref="O96" si="18">SUM(O56:O95)</f>
        <v>0</v>
      </c>
      <c r="P96" s="368">
        <f t="shared" ref="P96" si="19">SUM(P56:P95)</f>
        <v>0</v>
      </c>
      <c r="Q96" s="368">
        <f t="shared" ref="Q96" si="20">SUM(Q56:Q95)</f>
        <v>0</v>
      </c>
      <c r="R96" s="368">
        <f t="shared" ref="R96" si="21">SUM(R56:R95)</f>
        <v>0</v>
      </c>
      <c r="S96" s="368">
        <f t="shared" ref="S96" si="22">SUM(S56:S95)</f>
        <v>0</v>
      </c>
      <c r="T96" s="368">
        <f t="shared" ref="T96" si="23">SUM(T56:T95)</f>
        <v>0</v>
      </c>
      <c r="U96" s="368">
        <f t="shared" ref="U96" si="24">SUM(U56:U95)</f>
        <v>0</v>
      </c>
      <c r="V96" s="368">
        <f t="shared" ref="V96" si="25">SUM(V56:V95)</f>
        <v>0</v>
      </c>
      <c r="W96" s="368">
        <f t="shared" ref="W96" si="26">SUM(W56:W95)</f>
        <v>0</v>
      </c>
      <c r="X96" s="368">
        <f t="shared" ref="X96" si="27">SUM(X56:X95)</f>
        <v>0</v>
      </c>
      <c r="Y96" s="368">
        <f t="shared" ref="Y96" si="28">SUM(Y56:Y95)</f>
        <v>0</v>
      </c>
      <c r="Z96" s="368">
        <f t="shared" ref="Z96" si="29">SUM(Z56:Z95)</f>
        <v>0</v>
      </c>
      <c r="AA96" s="368">
        <f t="shared" ref="AA96" si="30">SUM(AA56:AA95)</f>
        <v>0</v>
      </c>
      <c r="AB96" s="368">
        <f t="shared" ref="AB96" si="31">SUM(AB56:AB95)</f>
        <v>0</v>
      </c>
      <c r="AC96" s="368">
        <f t="shared" ref="AC96" si="32">SUM(AC56:AC95)</f>
        <v>0</v>
      </c>
      <c r="AD96" s="368">
        <f t="shared" ref="AD96" si="33">SUM(AD56:AD95)</f>
        <v>0</v>
      </c>
      <c r="AE96" s="368">
        <f t="shared" ref="AE96" si="34">SUM(AE56:AE95)</f>
        <v>0</v>
      </c>
      <c r="AF96" s="368">
        <f t="shared" ref="AF96" si="35">SUM(AF56:AF95)</f>
        <v>0</v>
      </c>
      <c r="AG96" s="368">
        <f t="shared" ref="AG96" si="36">SUM(AG56:AG95)</f>
        <v>0</v>
      </c>
      <c r="AH96" s="368">
        <f t="shared" ref="AH96" si="37">SUM(AH56:AH95)</f>
        <v>319</v>
      </c>
      <c r="AI96" s="374">
        <f t="shared" ref="AI96" si="38">SUM(AI56:AI95)</f>
        <v>319</v>
      </c>
      <c r="AJ96" s="368">
        <f t="shared" ref="AJ96" si="39">SUM(AJ56:AJ95)</f>
        <v>0</v>
      </c>
    </row>
    <row r="97" spans="1:39" s="79" customFormat="1" ht="15.6" thickTop="1" thickBot="1">
      <c r="AH97" s="79" t="s">
        <v>73</v>
      </c>
      <c r="AI97" s="375">
        <f>'สาย 2'!AI167</f>
        <v>319</v>
      </c>
      <c r="AJ97" s="376">
        <f>AI96-AI97</f>
        <v>0</v>
      </c>
    </row>
    <row r="98" spans="1:39" s="79" customFormat="1"/>
    <row r="101" spans="1:39" s="79" customFormat="1" ht="18">
      <c r="B101" s="359" t="s">
        <v>303</v>
      </c>
    </row>
    <row r="102" spans="1:39" s="79" customFormat="1" ht="18">
      <c r="B102" s="359" t="s">
        <v>321</v>
      </c>
    </row>
    <row r="103" spans="1:39" s="79" customFormat="1" ht="18">
      <c r="B103" s="359" t="s">
        <v>110</v>
      </c>
    </row>
    <row r="104" spans="1:39" s="79" customFormat="1" ht="15" thickBot="1">
      <c r="B104" s="217"/>
      <c r="C104" s="217"/>
      <c r="D104" s="217"/>
      <c r="E104" s="217"/>
      <c r="F104" s="217"/>
    </row>
    <row r="105" spans="1:39" s="79" customFormat="1" ht="21" customHeight="1" thickTop="1">
      <c r="A105" s="575" t="s">
        <v>99</v>
      </c>
      <c r="B105" s="357" t="s">
        <v>1</v>
      </c>
      <c r="C105" s="568">
        <v>1</v>
      </c>
      <c r="D105" s="568">
        <v>2</v>
      </c>
      <c r="E105" s="568">
        <v>3</v>
      </c>
      <c r="F105" s="568">
        <v>4</v>
      </c>
      <c r="G105" s="568">
        <v>5</v>
      </c>
      <c r="H105" s="568">
        <v>6</v>
      </c>
      <c r="I105" s="568">
        <v>7</v>
      </c>
      <c r="J105" s="568">
        <v>8</v>
      </c>
      <c r="K105" s="568">
        <v>9</v>
      </c>
      <c r="L105" s="568">
        <v>10</v>
      </c>
      <c r="M105" s="568">
        <v>11</v>
      </c>
      <c r="N105" s="568">
        <v>12</v>
      </c>
      <c r="O105" s="568">
        <v>13</v>
      </c>
      <c r="P105" s="568">
        <v>14</v>
      </c>
      <c r="Q105" s="568">
        <v>15</v>
      </c>
      <c r="R105" s="568">
        <v>16</v>
      </c>
      <c r="S105" s="568">
        <v>17</v>
      </c>
      <c r="T105" s="568">
        <v>18</v>
      </c>
      <c r="U105" s="568">
        <v>19</v>
      </c>
      <c r="V105" s="568">
        <v>20</v>
      </c>
      <c r="W105" s="568">
        <v>21</v>
      </c>
      <c r="X105" s="568">
        <v>22</v>
      </c>
      <c r="Y105" s="568">
        <v>23</v>
      </c>
      <c r="Z105" s="568">
        <v>24</v>
      </c>
      <c r="AA105" s="568">
        <v>25</v>
      </c>
      <c r="AB105" s="568">
        <v>26</v>
      </c>
      <c r="AC105" s="568">
        <v>27</v>
      </c>
      <c r="AD105" s="568">
        <v>28</v>
      </c>
      <c r="AE105" s="568">
        <v>29</v>
      </c>
      <c r="AF105" s="568">
        <v>30</v>
      </c>
      <c r="AG105" s="568">
        <v>31</v>
      </c>
      <c r="AH105" s="570" t="s">
        <v>41</v>
      </c>
      <c r="AI105" s="371" t="s">
        <v>233</v>
      </c>
      <c r="AJ105" s="572" t="s">
        <v>44</v>
      </c>
    </row>
    <row r="106" spans="1:39" s="79" customFormat="1" ht="24.75" customHeight="1" thickBot="1">
      <c r="A106" s="576"/>
      <c r="B106" s="358" t="s">
        <v>0</v>
      </c>
      <c r="C106" s="574"/>
      <c r="D106" s="574"/>
      <c r="E106" s="574"/>
      <c r="F106" s="574"/>
      <c r="G106" s="574"/>
      <c r="H106" s="574"/>
      <c r="I106" s="574"/>
      <c r="J106" s="574"/>
      <c r="K106" s="574"/>
      <c r="L106" s="574"/>
      <c r="M106" s="574"/>
      <c r="N106" s="574"/>
      <c r="O106" s="574"/>
      <c r="P106" s="574"/>
      <c r="Q106" s="574"/>
      <c r="R106" s="574"/>
      <c r="S106" s="574"/>
      <c r="T106" s="574"/>
      <c r="U106" s="574"/>
      <c r="V106" s="574"/>
      <c r="W106" s="574"/>
      <c r="X106" s="574"/>
      <c r="Y106" s="574"/>
      <c r="Z106" s="574"/>
      <c r="AA106" s="574"/>
      <c r="AB106" s="574"/>
      <c r="AC106" s="574"/>
      <c r="AD106" s="574"/>
      <c r="AE106" s="574"/>
      <c r="AF106" s="574"/>
      <c r="AG106" s="574"/>
      <c r="AH106" s="571"/>
      <c r="AI106" s="372" t="s">
        <v>236</v>
      </c>
      <c r="AJ106" s="573"/>
      <c r="AL106" s="352" t="s">
        <v>246</v>
      </c>
    </row>
    <row r="107" spans="1:39" s="79" customFormat="1" ht="15" customHeight="1" thickTop="1">
      <c r="A107" s="355">
        <v>1</v>
      </c>
      <c r="B107" s="364" t="s">
        <v>53</v>
      </c>
      <c r="C107" s="491">
        <v>4</v>
      </c>
      <c r="D107" s="491">
        <v>6</v>
      </c>
      <c r="E107" s="491">
        <v>8</v>
      </c>
      <c r="F107" s="346"/>
      <c r="G107" s="346"/>
      <c r="H107" s="346"/>
      <c r="I107" s="223"/>
      <c r="J107" s="346"/>
      <c r="K107" s="346"/>
      <c r="L107" s="346"/>
      <c r="M107" s="346"/>
      <c r="N107" s="346"/>
      <c r="O107" s="346"/>
      <c r="P107" s="223"/>
      <c r="Q107" s="346"/>
      <c r="R107" s="346"/>
      <c r="S107" s="346"/>
      <c r="T107" s="346"/>
      <c r="U107" s="346"/>
      <c r="V107" s="346"/>
      <c r="W107" s="223"/>
      <c r="X107" s="346"/>
      <c r="Y107" s="346"/>
      <c r="Z107" s="346"/>
      <c r="AA107" s="346"/>
      <c r="AB107" s="346"/>
      <c r="AC107" s="346"/>
      <c r="AD107" s="223"/>
      <c r="AE107" s="346"/>
      <c r="AF107" s="346"/>
      <c r="AG107" s="223"/>
      <c r="AH107" s="370">
        <f>SUM(C107:AG107)</f>
        <v>18</v>
      </c>
      <c r="AI107" s="373">
        <f>'สาย 3'!AI7</f>
        <v>18</v>
      </c>
      <c r="AJ107" s="369">
        <f>AH107-AI107</f>
        <v>0</v>
      </c>
      <c r="AL107" s="377">
        <v>7</v>
      </c>
      <c r="AM107" s="378"/>
    </row>
    <row r="108" spans="1:39" s="79" customFormat="1" ht="15" customHeight="1">
      <c r="A108" s="351">
        <v>2</v>
      </c>
      <c r="B108" s="365" t="s">
        <v>54</v>
      </c>
      <c r="C108" s="491">
        <v>5</v>
      </c>
      <c r="D108" s="491">
        <v>11</v>
      </c>
      <c r="E108" s="491">
        <v>9</v>
      </c>
      <c r="F108" s="346"/>
      <c r="G108" s="346"/>
      <c r="H108" s="346"/>
      <c r="I108" s="223"/>
      <c r="J108" s="346"/>
      <c r="K108" s="346"/>
      <c r="L108" s="346"/>
      <c r="M108" s="346"/>
      <c r="N108" s="346"/>
      <c r="O108" s="346"/>
      <c r="P108" s="223"/>
      <c r="Q108" s="346"/>
      <c r="R108" s="346"/>
      <c r="S108" s="346"/>
      <c r="T108" s="346"/>
      <c r="U108" s="346"/>
      <c r="V108" s="346"/>
      <c r="W108" s="223"/>
      <c r="X108" s="346"/>
      <c r="Y108" s="346"/>
      <c r="Z108" s="346"/>
      <c r="AA108" s="346"/>
      <c r="AB108" s="346"/>
      <c r="AC108" s="346"/>
      <c r="AD108" s="223"/>
      <c r="AE108" s="346"/>
      <c r="AF108" s="346"/>
      <c r="AG108" s="223"/>
      <c r="AH108" s="370">
        <f t="shared" ref="AH108:AH146" si="40">SUM(C108:AG108)</f>
        <v>25</v>
      </c>
      <c r="AI108" s="373">
        <f>'สาย 3'!AI11</f>
        <v>25</v>
      </c>
      <c r="AJ108" s="369">
        <f t="shared" ref="AJ108:AJ146" si="41">AH108-AI108</f>
        <v>0</v>
      </c>
      <c r="AL108" s="379">
        <v>11</v>
      </c>
      <c r="AM108" s="380">
        <f>AL108-AL107</f>
        <v>4</v>
      </c>
    </row>
    <row r="109" spans="1:39" s="79" customFormat="1" ht="15" customHeight="1">
      <c r="A109" s="351">
        <v>3</v>
      </c>
      <c r="B109" s="365" t="s">
        <v>55</v>
      </c>
      <c r="C109" s="491">
        <v>6</v>
      </c>
      <c r="D109" s="491">
        <v>6</v>
      </c>
      <c r="E109" s="491">
        <v>3</v>
      </c>
      <c r="F109" s="346"/>
      <c r="G109" s="346"/>
      <c r="H109" s="346"/>
      <c r="I109" s="223"/>
      <c r="J109" s="346"/>
      <c r="K109" s="346"/>
      <c r="L109" s="346"/>
      <c r="M109" s="346"/>
      <c r="N109" s="346"/>
      <c r="O109" s="346"/>
      <c r="P109" s="223"/>
      <c r="Q109" s="346"/>
      <c r="R109" s="346"/>
      <c r="S109" s="346"/>
      <c r="T109" s="346"/>
      <c r="U109" s="346"/>
      <c r="V109" s="346"/>
      <c r="W109" s="223"/>
      <c r="X109" s="346"/>
      <c r="Y109" s="346"/>
      <c r="Z109" s="346"/>
      <c r="AA109" s="346"/>
      <c r="AB109" s="346"/>
      <c r="AC109" s="346"/>
      <c r="AD109" s="223"/>
      <c r="AE109" s="346"/>
      <c r="AF109" s="346"/>
      <c r="AG109" s="223"/>
      <c r="AH109" s="370">
        <f t="shared" si="40"/>
        <v>15</v>
      </c>
      <c r="AI109" s="373">
        <f>'สาย 3'!AI15</f>
        <v>15</v>
      </c>
      <c r="AJ109" s="369">
        <f t="shared" si="41"/>
        <v>0</v>
      </c>
      <c r="AL109" s="379">
        <v>15</v>
      </c>
      <c r="AM109" s="380">
        <f t="shared" ref="AM109:AM146" si="42">AL109-AL108</f>
        <v>4</v>
      </c>
    </row>
    <row r="110" spans="1:39" s="79" customFormat="1" ht="15" customHeight="1">
      <c r="A110" s="351">
        <v>4</v>
      </c>
      <c r="B110" s="365" t="s">
        <v>56</v>
      </c>
      <c r="C110" s="491">
        <v>0</v>
      </c>
      <c r="D110" s="491">
        <v>4</v>
      </c>
      <c r="E110" s="491">
        <v>5</v>
      </c>
      <c r="F110" s="346"/>
      <c r="G110" s="346"/>
      <c r="H110" s="346"/>
      <c r="I110" s="223"/>
      <c r="J110" s="346"/>
      <c r="K110" s="346"/>
      <c r="L110" s="346"/>
      <c r="M110" s="346"/>
      <c r="N110" s="346"/>
      <c r="O110" s="346"/>
      <c r="P110" s="223"/>
      <c r="Q110" s="346"/>
      <c r="R110" s="346"/>
      <c r="S110" s="346"/>
      <c r="T110" s="346"/>
      <c r="U110" s="346"/>
      <c r="V110" s="346"/>
      <c r="W110" s="223"/>
      <c r="X110" s="346"/>
      <c r="Y110" s="346"/>
      <c r="Z110" s="346"/>
      <c r="AA110" s="346"/>
      <c r="AB110" s="346"/>
      <c r="AC110" s="346"/>
      <c r="AD110" s="223"/>
      <c r="AE110" s="346"/>
      <c r="AF110" s="346"/>
      <c r="AG110" s="223"/>
      <c r="AH110" s="370">
        <f t="shared" si="40"/>
        <v>9</v>
      </c>
      <c r="AI110" s="373">
        <f>'สาย 3'!AI19</f>
        <v>9</v>
      </c>
      <c r="AJ110" s="369">
        <f t="shared" si="41"/>
        <v>0</v>
      </c>
      <c r="AL110" s="379">
        <v>19</v>
      </c>
      <c r="AM110" s="380">
        <f t="shared" si="42"/>
        <v>4</v>
      </c>
    </row>
    <row r="111" spans="1:39" s="79" customFormat="1" ht="15" customHeight="1">
      <c r="A111" s="351">
        <v>5</v>
      </c>
      <c r="B111" s="365" t="s">
        <v>57</v>
      </c>
      <c r="C111" s="491">
        <v>2</v>
      </c>
      <c r="D111" s="491">
        <v>1</v>
      </c>
      <c r="E111" s="491">
        <v>0</v>
      </c>
      <c r="F111" s="346"/>
      <c r="G111" s="346"/>
      <c r="H111" s="346"/>
      <c r="I111" s="223"/>
      <c r="J111" s="346"/>
      <c r="K111" s="346"/>
      <c r="L111" s="346"/>
      <c r="M111" s="346"/>
      <c r="N111" s="346"/>
      <c r="O111" s="346"/>
      <c r="P111" s="223"/>
      <c r="Q111" s="346"/>
      <c r="R111" s="346"/>
      <c r="S111" s="346"/>
      <c r="T111" s="346"/>
      <c r="U111" s="346"/>
      <c r="V111" s="346"/>
      <c r="W111" s="223"/>
      <c r="X111" s="346"/>
      <c r="Y111" s="346"/>
      <c r="Z111" s="346"/>
      <c r="AA111" s="346"/>
      <c r="AB111" s="346"/>
      <c r="AC111" s="346"/>
      <c r="AD111" s="223"/>
      <c r="AE111" s="346"/>
      <c r="AF111" s="346"/>
      <c r="AG111" s="223"/>
      <c r="AH111" s="370">
        <f t="shared" si="40"/>
        <v>3</v>
      </c>
      <c r="AI111" s="373">
        <f>'สาย 3'!AI23</f>
        <v>3</v>
      </c>
      <c r="AJ111" s="369">
        <f t="shared" si="41"/>
        <v>0</v>
      </c>
      <c r="AL111" s="379">
        <v>23</v>
      </c>
      <c r="AM111" s="380">
        <f t="shared" si="42"/>
        <v>4</v>
      </c>
    </row>
    <row r="112" spans="1:39" s="79" customFormat="1" ht="15" customHeight="1">
      <c r="A112" s="351">
        <v>6</v>
      </c>
      <c r="B112" s="365" t="s">
        <v>58</v>
      </c>
      <c r="C112" s="491">
        <v>8</v>
      </c>
      <c r="D112" s="491">
        <v>6</v>
      </c>
      <c r="E112" s="491">
        <v>11</v>
      </c>
      <c r="F112" s="346"/>
      <c r="G112" s="346"/>
      <c r="H112" s="346"/>
      <c r="I112" s="223"/>
      <c r="J112" s="346"/>
      <c r="K112" s="346"/>
      <c r="L112" s="346"/>
      <c r="M112" s="346"/>
      <c r="N112" s="346"/>
      <c r="O112" s="346"/>
      <c r="P112" s="223"/>
      <c r="Q112" s="346"/>
      <c r="R112" s="346"/>
      <c r="S112" s="346"/>
      <c r="T112" s="346"/>
      <c r="U112" s="346"/>
      <c r="V112" s="346"/>
      <c r="W112" s="223"/>
      <c r="X112" s="346"/>
      <c r="Y112" s="346"/>
      <c r="Z112" s="346"/>
      <c r="AA112" s="346"/>
      <c r="AB112" s="346"/>
      <c r="AC112" s="346"/>
      <c r="AD112" s="223"/>
      <c r="AE112" s="346"/>
      <c r="AF112" s="346"/>
      <c r="AG112" s="223"/>
      <c r="AH112" s="370">
        <f t="shared" si="40"/>
        <v>25</v>
      </c>
      <c r="AI112" s="373">
        <f>'สาย 3'!AI27</f>
        <v>25</v>
      </c>
      <c r="AJ112" s="369">
        <f t="shared" si="41"/>
        <v>0</v>
      </c>
      <c r="AL112" s="379">
        <v>27</v>
      </c>
      <c r="AM112" s="380">
        <f t="shared" si="42"/>
        <v>4</v>
      </c>
    </row>
    <row r="113" spans="1:39" s="79" customFormat="1" ht="15" customHeight="1">
      <c r="A113" s="351">
        <v>7</v>
      </c>
      <c r="B113" s="365" t="s">
        <v>59</v>
      </c>
      <c r="C113" s="491">
        <v>9</v>
      </c>
      <c r="D113" s="491">
        <v>12</v>
      </c>
      <c r="E113" s="491">
        <v>15</v>
      </c>
      <c r="F113" s="346"/>
      <c r="G113" s="346"/>
      <c r="H113" s="346"/>
      <c r="I113" s="223"/>
      <c r="J113" s="346"/>
      <c r="K113" s="346"/>
      <c r="L113" s="346"/>
      <c r="M113" s="346"/>
      <c r="N113" s="346"/>
      <c r="O113" s="346"/>
      <c r="P113" s="223"/>
      <c r="Q113" s="346"/>
      <c r="R113" s="346"/>
      <c r="S113" s="346"/>
      <c r="T113" s="346"/>
      <c r="U113" s="346"/>
      <c r="V113" s="346"/>
      <c r="W113" s="223"/>
      <c r="X113" s="346"/>
      <c r="Y113" s="346"/>
      <c r="Z113" s="346"/>
      <c r="AA113" s="346"/>
      <c r="AB113" s="346"/>
      <c r="AC113" s="346"/>
      <c r="AD113" s="223"/>
      <c r="AE113" s="346"/>
      <c r="AF113" s="346"/>
      <c r="AG113" s="223"/>
      <c r="AH113" s="370">
        <f t="shared" si="40"/>
        <v>36</v>
      </c>
      <c r="AI113" s="373">
        <f>'สาย 3'!AI31</f>
        <v>36</v>
      </c>
      <c r="AJ113" s="369">
        <f t="shared" si="41"/>
        <v>0</v>
      </c>
      <c r="AL113" s="379">
        <v>31</v>
      </c>
      <c r="AM113" s="380">
        <f t="shared" si="42"/>
        <v>4</v>
      </c>
    </row>
    <row r="114" spans="1:39" s="79" customFormat="1" ht="15" customHeight="1">
      <c r="A114" s="351">
        <v>8</v>
      </c>
      <c r="B114" s="365" t="s">
        <v>32</v>
      </c>
      <c r="C114" s="491">
        <v>16</v>
      </c>
      <c r="D114" s="491">
        <v>5</v>
      </c>
      <c r="E114" s="491">
        <v>30</v>
      </c>
      <c r="F114" s="346"/>
      <c r="G114" s="346"/>
      <c r="H114" s="346"/>
      <c r="I114" s="223"/>
      <c r="J114" s="346"/>
      <c r="K114" s="346"/>
      <c r="L114" s="346"/>
      <c r="M114" s="346"/>
      <c r="N114" s="346"/>
      <c r="O114" s="346"/>
      <c r="P114" s="223"/>
      <c r="Q114" s="346"/>
      <c r="R114" s="346"/>
      <c r="S114" s="346"/>
      <c r="T114" s="346"/>
      <c r="U114" s="346"/>
      <c r="V114" s="346"/>
      <c r="W114" s="223"/>
      <c r="X114" s="346"/>
      <c r="Y114" s="346"/>
      <c r="Z114" s="346"/>
      <c r="AA114" s="346"/>
      <c r="AB114" s="346"/>
      <c r="AC114" s="346"/>
      <c r="AD114" s="223"/>
      <c r="AE114" s="346"/>
      <c r="AF114" s="346"/>
      <c r="AG114" s="223"/>
      <c r="AH114" s="370">
        <f t="shared" si="40"/>
        <v>51</v>
      </c>
      <c r="AI114" s="373">
        <f>'สาย 3'!AI35</f>
        <v>51</v>
      </c>
      <c r="AJ114" s="369">
        <f t="shared" si="41"/>
        <v>0</v>
      </c>
      <c r="AL114" s="379">
        <v>35</v>
      </c>
      <c r="AM114" s="380">
        <f t="shared" si="42"/>
        <v>4</v>
      </c>
    </row>
    <row r="115" spans="1:39" s="79" customFormat="1" ht="15" customHeight="1">
      <c r="A115" s="351">
        <v>9</v>
      </c>
      <c r="B115" s="365" t="s">
        <v>33</v>
      </c>
      <c r="C115" s="491">
        <v>6</v>
      </c>
      <c r="D115" s="491">
        <v>5</v>
      </c>
      <c r="E115" s="491">
        <v>13</v>
      </c>
      <c r="F115" s="346"/>
      <c r="G115" s="346"/>
      <c r="H115" s="346"/>
      <c r="I115" s="223"/>
      <c r="J115" s="346"/>
      <c r="K115" s="346"/>
      <c r="L115" s="346"/>
      <c r="M115" s="346"/>
      <c r="N115" s="346"/>
      <c r="O115" s="346"/>
      <c r="P115" s="223"/>
      <c r="Q115" s="346"/>
      <c r="R115" s="346"/>
      <c r="S115" s="346"/>
      <c r="T115" s="346"/>
      <c r="U115" s="346"/>
      <c r="V115" s="346"/>
      <c r="W115" s="223"/>
      <c r="X115" s="346"/>
      <c r="Y115" s="346"/>
      <c r="Z115" s="346"/>
      <c r="AA115" s="346"/>
      <c r="AB115" s="346"/>
      <c r="AC115" s="346"/>
      <c r="AD115" s="223"/>
      <c r="AE115" s="346"/>
      <c r="AF115" s="346"/>
      <c r="AG115" s="223"/>
      <c r="AH115" s="370">
        <f t="shared" si="40"/>
        <v>24</v>
      </c>
      <c r="AI115" s="373">
        <f>'สาย 3'!AI39</f>
        <v>24</v>
      </c>
      <c r="AJ115" s="369">
        <f t="shared" si="41"/>
        <v>0</v>
      </c>
      <c r="AL115" s="379">
        <v>39</v>
      </c>
      <c r="AM115" s="380">
        <f t="shared" si="42"/>
        <v>4</v>
      </c>
    </row>
    <row r="116" spans="1:39" s="79" customFormat="1" ht="15" customHeight="1">
      <c r="A116" s="351">
        <v>10</v>
      </c>
      <c r="B116" s="365" t="s">
        <v>34</v>
      </c>
      <c r="C116" s="491">
        <v>6</v>
      </c>
      <c r="D116" s="491">
        <v>5</v>
      </c>
      <c r="E116" s="491">
        <v>11</v>
      </c>
      <c r="F116" s="346"/>
      <c r="G116" s="346"/>
      <c r="H116" s="346"/>
      <c r="I116" s="223"/>
      <c r="J116" s="346"/>
      <c r="K116" s="346"/>
      <c r="L116" s="346"/>
      <c r="M116" s="346"/>
      <c r="N116" s="346"/>
      <c r="O116" s="346"/>
      <c r="P116" s="223"/>
      <c r="Q116" s="346"/>
      <c r="R116" s="346"/>
      <c r="S116" s="346"/>
      <c r="T116" s="346"/>
      <c r="U116" s="346"/>
      <c r="V116" s="346"/>
      <c r="W116" s="223"/>
      <c r="X116" s="346"/>
      <c r="Y116" s="346"/>
      <c r="Z116" s="346"/>
      <c r="AA116" s="346"/>
      <c r="AB116" s="346"/>
      <c r="AC116" s="346"/>
      <c r="AD116" s="223"/>
      <c r="AE116" s="346"/>
      <c r="AF116" s="346"/>
      <c r="AG116" s="223"/>
      <c r="AH116" s="370">
        <f t="shared" si="40"/>
        <v>22</v>
      </c>
      <c r="AI116" s="373">
        <f>'สาย 3'!AI43</f>
        <v>22</v>
      </c>
      <c r="AJ116" s="369">
        <f t="shared" si="41"/>
        <v>0</v>
      </c>
      <c r="AL116" s="379">
        <v>43</v>
      </c>
      <c r="AM116" s="380">
        <f t="shared" si="42"/>
        <v>4</v>
      </c>
    </row>
    <row r="117" spans="1:39" s="79" customFormat="1" ht="15" customHeight="1">
      <c r="A117" s="351">
        <v>11</v>
      </c>
      <c r="B117" s="365" t="s">
        <v>35</v>
      </c>
      <c r="C117" s="491">
        <v>13</v>
      </c>
      <c r="D117" s="491">
        <v>4</v>
      </c>
      <c r="E117" s="491">
        <v>11</v>
      </c>
      <c r="F117" s="346"/>
      <c r="G117" s="346"/>
      <c r="H117" s="346"/>
      <c r="I117" s="223"/>
      <c r="J117" s="346"/>
      <c r="K117" s="346"/>
      <c r="L117" s="346"/>
      <c r="M117" s="346"/>
      <c r="N117" s="346"/>
      <c r="O117" s="346"/>
      <c r="P117" s="223"/>
      <c r="Q117" s="346"/>
      <c r="R117" s="346"/>
      <c r="S117" s="346"/>
      <c r="T117" s="346"/>
      <c r="U117" s="346"/>
      <c r="V117" s="346"/>
      <c r="W117" s="223"/>
      <c r="X117" s="346"/>
      <c r="Y117" s="346"/>
      <c r="Z117" s="346"/>
      <c r="AA117" s="346"/>
      <c r="AB117" s="346"/>
      <c r="AC117" s="346"/>
      <c r="AD117" s="223"/>
      <c r="AE117" s="346"/>
      <c r="AF117" s="346"/>
      <c r="AG117" s="223"/>
      <c r="AH117" s="370">
        <f t="shared" si="40"/>
        <v>28</v>
      </c>
      <c r="AI117" s="373">
        <f>'สาย 3'!AI47</f>
        <v>28</v>
      </c>
      <c r="AJ117" s="369">
        <f t="shared" si="41"/>
        <v>0</v>
      </c>
      <c r="AL117" s="379">
        <v>47</v>
      </c>
      <c r="AM117" s="380">
        <f t="shared" si="42"/>
        <v>4</v>
      </c>
    </row>
    <row r="118" spans="1:39" s="79" customFormat="1" ht="15" customHeight="1">
      <c r="A118" s="351">
        <v>12</v>
      </c>
      <c r="B118" s="365" t="s">
        <v>60</v>
      </c>
      <c r="C118" s="491">
        <v>5</v>
      </c>
      <c r="D118" s="491">
        <v>11</v>
      </c>
      <c r="E118" s="491">
        <v>16</v>
      </c>
      <c r="F118" s="346"/>
      <c r="G118" s="346"/>
      <c r="H118" s="346"/>
      <c r="I118" s="223"/>
      <c r="J118" s="346"/>
      <c r="K118" s="346"/>
      <c r="L118" s="346"/>
      <c r="M118" s="346"/>
      <c r="N118" s="346"/>
      <c r="O118" s="346"/>
      <c r="P118" s="223"/>
      <c r="Q118" s="346"/>
      <c r="R118" s="346"/>
      <c r="S118" s="346"/>
      <c r="T118" s="346"/>
      <c r="U118" s="346"/>
      <c r="V118" s="346"/>
      <c r="W118" s="223"/>
      <c r="X118" s="346"/>
      <c r="Y118" s="346"/>
      <c r="Z118" s="346"/>
      <c r="AA118" s="346"/>
      <c r="AB118" s="346"/>
      <c r="AC118" s="346"/>
      <c r="AD118" s="223"/>
      <c r="AE118" s="346"/>
      <c r="AF118" s="346"/>
      <c r="AG118" s="223"/>
      <c r="AH118" s="370">
        <f t="shared" si="40"/>
        <v>32</v>
      </c>
      <c r="AI118" s="373">
        <f>'สาย 3'!AI51</f>
        <v>32</v>
      </c>
      <c r="AJ118" s="369">
        <f t="shared" si="41"/>
        <v>0</v>
      </c>
      <c r="AL118" s="379">
        <v>51</v>
      </c>
      <c r="AM118" s="380">
        <f t="shared" si="42"/>
        <v>4</v>
      </c>
    </row>
    <row r="119" spans="1:39" s="79" customFormat="1" ht="15" customHeight="1">
      <c r="A119" s="351">
        <v>13</v>
      </c>
      <c r="B119" s="365" t="s">
        <v>61</v>
      </c>
      <c r="C119" s="491">
        <v>3</v>
      </c>
      <c r="D119" s="491">
        <v>15</v>
      </c>
      <c r="E119" s="491">
        <v>30</v>
      </c>
      <c r="F119" s="346"/>
      <c r="G119" s="346"/>
      <c r="H119" s="346"/>
      <c r="I119" s="223"/>
      <c r="J119" s="346"/>
      <c r="K119" s="346"/>
      <c r="L119" s="346"/>
      <c r="M119" s="346"/>
      <c r="N119" s="346"/>
      <c r="O119" s="346"/>
      <c r="P119" s="223"/>
      <c r="Q119" s="346"/>
      <c r="R119" s="346"/>
      <c r="S119" s="346"/>
      <c r="T119" s="346"/>
      <c r="U119" s="346"/>
      <c r="V119" s="346"/>
      <c r="W119" s="223"/>
      <c r="X119" s="346"/>
      <c r="Y119" s="346"/>
      <c r="Z119" s="346"/>
      <c r="AA119" s="346"/>
      <c r="AB119" s="346"/>
      <c r="AC119" s="346"/>
      <c r="AD119" s="223"/>
      <c r="AE119" s="346"/>
      <c r="AF119" s="346"/>
      <c r="AG119" s="223"/>
      <c r="AH119" s="370">
        <f t="shared" si="40"/>
        <v>48</v>
      </c>
      <c r="AI119" s="373">
        <f>'สาย 3'!AI55</f>
        <v>48</v>
      </c>
      <c r="AJ119" s="369">
        <f t="shared" si="41"/>
        <v>0</v>
      </c>
      <c r="AL119" s="379">
        <v>55</v>
      </c>
      <c r="AM119" s="380">
        <f t="shared" si="42"/>
        <v>4</v>
      </c>
    </row>
    <row r="120" spans="1:39" s="79" customFormat="1" ht="15" customHeight="1">
      <c r="A120" s="351">
        <v>14</v>
      </c>
      <c r="B120" s="365" t="s">
        <v>62</v>
      </c>
      <c r="C120" s="491">
        <v>23</v>
      </c>
      <c r="D120" s="491">
        <v>16</v>
      </c>
      <c r="E120" s="491">
        <v>28</v>
      </c>
      <c r="F120" s="346"/>
      <c r="G120" s="346"/>
      <c r="H120" s="346"/>
      <c r="I120" s="223"/>
      <c r="J120" s="346"/>
      <c r="K120" s="346"/>
      <c r="L120" s="346"/>
      <c r="M120" s="346"/>
      <c r="N120" s="346"/>
      <c r="O120" s="346"/>
      <c r="P120" s="223"/>
      <c r="Q120" s="346"/>
      <c r="R120" s="346"/>
      <c r="S120" s="346"/>
      <c r="T120" s="346"/>
      <c r="U120" s="346"/>
      <c r="V120" s="346"/>
      <c r="W120" s="223"/>
      <c r="X120" s="346"/>
      <c r="Y120" s="346"/>
      <c r="Z120" s="346"/>
      <c r="AA120" s="346"/>
      <c r="AB120" s="346"/>
      <c r="AC120" s="346"/>
      <c r="AD120" s="223"/>
      <c r="AE120" s="346"/>
      <c r="AF120" s="346"/>
      <c r="AG120" s="223"/>
      <c r="AH120" s="370">
        <f t="shared" si="40"/>
        <v>67</v>
      </c>
      <c r="AI120" s="373">
        <f>'สาย 3'!AI59</f>
        <v>67</v>
      </c>
      <c r="AJ120" s="369">
        <f t="shared" si="41"/>
        <v>0</v>
      </c>
      <c r="AL120" s="379">
        <v>59</v>
      </c>
      <c r="AM120" s="380">
        <f t="shared" si="42"/>
        <v>4</v>
      </c>
    </row>
    <row r="121" spans="1:39" s="79" customFormat="1" ht="15" customHeight="1">
      <c r="A121" s="351">
        <v>15</v>
      </c>
      <c r="B121" s="365" t="s">
        <v>63</v>
      </c>
      <c r="C121" s="491">
        <v>23</v>
      </c>
      <c r="D121" s="491">
        <v>14</v>
      </c>
      <c r="E121" s="491">
        <v>41</v>
      </c>
      <c r="F121" s="346"/>
      <c r="G121" s="346"/>
      <c r="H121" s="346"/>
      <c r="I121" s="223"/>
      <c r="J121" s="346"/>
      <c r="K121" s="346"/>
      <c r="L121" s="346"/>
      <c r="M121" s="346"/>
      <c r="N121" s="346"/>
      <c r="O121" s="346"/>
      <c r="P121" s="223"/>
      <c r="Q121" s="346"/>
      <c r="R121" s="346"/>
      <c r="S121" s="346"/>
      <c r="T121" s="346"/>
      <c r="U121" s="346"/>
      <c r="V121" s="346"/>
      <c r="W121" s="223"/>
      <c r="X121" s="346"/>
      <c r="Y121" s="346"/>
      <c r="Z121" s="346"/>
      <c r="AA121" s="346"/>
      <c r="AB121" s="346"/>
      <c r="AC121" s="346"/>
      <c r="AD121" s="223"/>
      <c r="AE121" s="346"/>
      <c r="AF121" s="346"/>
      <c r="AG121" s="223"/>
      <c r="AH121" s="370">
        <f t="shared" si="40"/>
        <v>78</v>
      </c>
      <c r="AI121" s="373">
        <f>'สาย 3'!AI63</f>
        <v>78</v>
      </c>
      <c r="AJ121" s="369">
        <f t="shared" si="41"/>
        <v>0</v>
      </c>
      <c r="AL121" s="379">
        <v>63</v>
      </c>
      <c r="AM121" s="380">
        <f t="shared" si="42"/>
        <v>4</v>
      </c>
    </row>
    <row r="122" spans="1:39" s="79" customFormat="1" ht="15" customHeight="1">
      <c r="A122" s="351">
        <v>16</v>
      </c>
      <c r="B122" s="365" t="s">
        <v>36</v>
      </c>
      <c r="C122" s="491"/>
      <c r="D122" s="491"/>
      <c r="E122" s="491">
        <v>0</v>
      </c>
      <c r="F122" s="346"/>
      <c r="G122" s="346"/>
      <c r="H122" s="346"/>
      <c r="I122" s="223"/>
      <c r="J122" s="346"/>
      <c r="K122" s="346"/>
      <c r="L122" s="346"/>
      <c r="M122" s="346"/>
      <c r="N122" s="346"/>
      <c r="O122" s="346"/>
      <c r="P122" s="223"/>
      <c r="Q122" s="346"/>
      <c r="R122" s="346"/>
      <c r="S122" s="346"/>
      <c r="T122" s="346"/>
      <c r="U122" s="346"/>
      <c r="V122" s="346"/>
      <c r="W122" s="223"/>
      <c r="X122" s="346"/>
      <c r="Y122" s="346"/>
      <c r="Z122" s="346"/>
      <c r="AA122" s="346"/>
      <c r="AB122" s="346"/>
      <c r="AC122" s="346"/>
      <c r="AD122" s="223"/>
      <c r="AE122" s="346"/>
      <c r="AF122" s="346"/>
      <c r="AG122" s="223"/>
      <c r="AH122" s="370">
        <f t="shared" si="40"/>
        <v>0</v>
      </c>
      <c r="AI122" s="373">
        <f>'สาย 3'!AI67</f>
        <v>0</v>
      </c>
      <c r="AJ122" s="369">
        <f t="shared" si="41"/>
        <v>0</v>
      </c>
      <c r="AL122" s="379">
        <v>67</v>
      </c>
      <c r="AM122" s="380">
        <f t="shared" si="42"/>
        <v>4</v>
      </c>
    </row>
    <row r="123" spans="1:39" s="79" customFormat="1" ht="15" customHeight="1">
      <c r="A123" s="351">
        <v>17</v>
      </c>
      <c r="B123" s="365" t="s">
        <v>37</v>
      </c>
      <c r="C123" s="491">
        <v>1</v>
      </c>
      <c r="D123" s="491">
        <v>2</v>
      </c>
      <c r="E123" s="491">
        <v>8</v>
      </c>
      <c r="F123" s="346"/>
      <c r="G123" s="346"/>
      <c r="H123" s="346"/>
      <c r="I123" s="223"/>
      <c r="J123" s="346"/>
      <c r="K123" s="346"/>
      <c r="L123" s="346"/>
      <c r="M123" s="346"/>
      <c r="N123" s="346"/>
      <c r="O123" s="346"/>
      <c r="P123" s="223"/>
      <c r="Q123" s="346"/>
      <c r="R123" s="346"/>
      <c r="S123" s="346"/>
      <c r="T123" s="346"/>
      <c r="U123" s="346"/>
      <c r="V123" s="346"/>
      <c r="W123" s="223"/>
      <c r="X123" s="346"/>
      <c r="Y123" s="346"/>
      <c r="Z123" s="346"/>
      <c r="AA123" s="346"/>
      <c r="AB123" s="346"/>
      <c r="AC123" s="346"/>
      <c r="AD123" s="223"/>
      <c r="AE123" s="346"/>
      <c r="AF123" s="346"/>
      <c r="AG123" s="223"/>
      <c r="AH123" s="370">
        <f t="shared" si="40"/>
        <v>11</v>
      </c>
      <c r="AI123" s="373">
        <f>'สาย 3'!AI71</f>
        <v>11</v>
      </c>
      <c r="AJ123" s="369">
        <f t="shared" si="41"/>
        <v>0</v>
      </c>
      <c r="AL123" s="379">
        <v>71</v>
      </c>
      <c r="AM123" s="380">
        <f t="shared" si="42"/>
        <v>4</v>
      </c>
    </row>
    <row r="124" spans="1:39" s="79" customFormat="1" ht="15" customHeight="1">
      <c r="A124" s="351">
        <v>18</v>
      </c>
      <c r="B124" s="365" t="s">
        <v>48</v>
      </c>
      <c r="C124" s="491">
        <v>5</v>
      </c>
      <c r="D124" s="491">
        <v>2</v>
      </c>
      <c r="E124" s="491">
        <v>5</v>
      </c>
      <c r="F124" s="346"/>
      <c r="G124" s="346"/>
      <c r="H124" s="346"/>
      <c r="I124" s="223"/>
      <c r="J124" s="346"/>
      <c r="K124" s="346"/>
      <c r="L124" s="346"/>
      <c r="M124" s="346"/>
      <c r="N124" s="346"/>
      <c r="O124" s="346"/>
      <c r="P124" s="223"/>
      <c r="Q124" s="346"/>
      <c r="R124" s="346"/>
      <c r="S124" s="346"/>
      <c r="T124" s="346"/>
      <c r="U124" s="346"/>
      <c r="V124" s="346"/>
      <c r="W124" s="223"/>
      <c r="X124" s="346"/>
      <c r="Y124" s="346"/>
      <c r="Z124" s="346"/>
      <c r="AA124" s="346"/>
      <c r="AB124" s="346"/>
      <c r="AC124" s="346"/>
      <c r="AD124" s="223"/>
      <c r="AE124" s="346"/>
      <c r="AF124" s="346"/>
      <c r="AG124" s="223"/>
      <c r="AH124" s="370">
        <f t="shared" si="40"/>
        <v>12</v>
      </c>
      <c r="AI124" s="373">
        <f>'สาย 3'!AI75</f>
        <v>12</v>
      </c>
      <c r="AJ124" s="369">
        <f t="shared" si="41"/>
        <v>0</v>
      </c>
      <c r="AL124" s="379">
        <v>75</v>
      </c>
      <c r="AM124" s="380">
        <f t="shared" si="42"/>
        <v>4</v>
      </c>
    </row>
    <row r="125" spans="1:39" s="79" customFormat="1" ht="15" customHeight="1">
      <c r="A125" s="351">
        <v>19</v>
      </c>
      <c r="B125" s="365" t="s">
        <v>64</v>
      </c>
      <c r="C125" s="491">
        <v>2</v>
      </c>
      <c r="D125" s="491">
        <v>3</v>
      </c>
      <c r="E125" s="491">
        <v>6</v>
      </c>
      <c r="F125" s="346"/>
      <c r="G125" s="346"/>
      <c r="H125" s="346"/>
      <c r="I125" s="223"/>
      <c r="J125" s="346"/>
      <c r="K125" s="346"/>
      <c r="L125" s="346"/>
      <c r="M125" s="346"/>
      <c r="N125" s="346"/>
      <c r="O125" s="346"/>
      <c r="P125" s="223"/>
      <c r="Q125" s="346"/>
      <c r="R125" s="346"/>
      <c r="S125" s="346"/>
      <c r="T125" s="346"/>
      <c r="U125" s="346"/>
      <c r="V125" s="346"/>
      <c r="W125" s="223"/>
      <c r="X125" s="346"/>
      <c r="Y125" s="346"/>
      <c r="Z125" s="346"/>
      <c r="AA125" s="346"/>
      <c r="AB125" s="346"/>
      <c r="AC125" s="346"/>
      <c r="AD125" s="223"/>
      <c r="AE125" s="346"/>
      <c r="AF125" s="346"/>
      <c r="AG125" s="223"/>
      <c r="AH125" s="370">
        <f t="shared" si="40"/>
        <v>11</v>
      </c>
      <c r="AI125" s="373">
        <f>'สาย 3'!AI79</f>
        <v>11</v>
      </c>
      <c r="AJ125" s="369">
        <f t="shared" si="41"/>
        <v>0</v>
      </c>
      <c r="AL125" s="379">
        <v>79</v>
      </c>
      <c r="AM125" s="380">
        <f t="shared" si="42"/>
        <v>4</v>
      </c>
    </row>
    <row r="126" spans="1:39" s="79" customFormat="1" ht="15" customHeight="1">
      <c r="A126" s="351">
        <v>20</v>
      </c>
      <c r="B126" s="365" t="s">
        <v>65</v>
      </c>
      <c r="C126" s="491">
        <v>4</v>
      </c>
      <c r="D126" s="491">
        <v>9</v>
      </c>
      <c r="E126" s="491">
        <v>14</v>
      </c>
      <c r="F126" s="346"/>
      <c r="G126" s="346"/>
      <c r="H126" s="346"/>
      <c r="I126" s="223"/>
      <c r="J126" s="346"/>
      <c r="K126" s="346"/>
      <c r="L126" s="346"/>
      <c r="M126" s="346"/>
      <c r="N126" s="346"/>
      <c r="O126" s="346"/>
      <c r="P126" s="223"/>
      <c r="Q126" s="346"/>
      <c r="R126" s="346"/>
      <c r="S126" s="346"/>
      <c r="T126" s="346"/>
      <c r="U126" s="346"/>
      <c r="V126" s="346"/>
      <c r="W126" s="223"/>
      <c r="X126" s="346"/>
      <c r="Y126" s="346"/>
      <c r="Z126" s="346"/>
      <c r="AA126" s="346"/>
      <c r="AB126" s="346"/>
      <c r="AC126" s="346"/>
      <c r="AD126" s="223"/>
      <c r="AE126" s="346"/>
      <c r="AF126" s="346"/>
      <c r="AG126" s="223"/>
      <c r="AH126" s="370">
        <f t="shared" si="40"/>
        <v>27</v>
      </c>
      <c r="AI126" s="373">
        <f>'สาย 3'!AI83</f>
        <v>27</v>
      </c>
      <c r="AJ126" s="369">
        <f t="shared" si="41"/>
        <v>0</v>
      </c>
      <c r="AL126" s="379">
        <v>83</v>
      </c>
      <c r="AM126" s="380">
        <f t="shared" si="42"/>
        <v>4</v>
      </c>
    </row>
    <row r="127" spans="1:39" s="79" customFormat="1" ht="15" customHeight="1">
      <c r="A127" s="351">
        <v>21</v>
      </c>
      <c r="B127" s="365" t="s">
        <v>66</v>
      </c>
      <c r="C127" s="491"/>
      <c r="D127" s="491"/>
      <c r="E127" s="491"/>
      <c r="F127" s="346"/>
      <c r="G127" s="346"/>
      <c r="H127" s="346"/>
      <c r="I127" s="223"/>
      <c r="J127" s="346"/>
      <c r="K127" s="346"/>
      <c r="L127" s="346"/>
      <c r="M127" s="346"/>
      <c r="N127" s="346"/>
      <c r="O127" s="346"/>
      <c r="P127" s="223"/>
      <c r="Q127" s="346"/>
      <c r="R127" s="346"/>
      <c r="S127" s="346"/>
      <c r="T127" s="346"/>
      <c r="U127" s="346"/>
      <c r="V127" s="346"/>
      <c r="W127" s="223"/>
      <c r="X127" s="346"/>
      <c r="Y127" s="346"/>
      <c r="Z127" s="346"/>
      <c r="AA127" s="346"/>
      <c r="AB127" s="346"/>
      <c r="AC127" s="346"/>
      <c r="AD127" s="223"/>
      <c r="AE127" s="346"/>
      <c r="AF127" s="346"/>
      <c r="AG127" s="223"/>
      <c r="AH127" s="370">
        <f t="shared" si="40"/>
        <v>0</v>
      </c>
      <c r="AI127" s="373">
        <f>'สาย 3'!AI87</f>
        <v>0</v>
      </c>
      <c r="AJ127" s="369">
        <f t="shared" si="41"/>
        <v>0</v>
      </c>
      <c r="AL127" s="379">
        <v>87</v>
      </c>
      <c r="AM127" s="380">
        <f t="shared" si="42"/>
        <v>4</v>
      </c>
    </row>
    <row r="128" spans="1:39" s="79" customFormat="1" ht="15" customHeight="1">
      <c r="A128" s="351">
        <v>22</v>
      </c>
      <c r="B128" s="365" t="s">
        <v>67</v>
      </c>
      <c r="C128" s="491"/>
      <c r="D128" s="491"/>
      <c r="E128" s="491"/>
      <c r="F128" s="346"/>
      <c r="G128" s="346"/>
      <c r="H128" s="346"/>
      <c r="I128" s="223"/>
      <c r="J128" s="346"/>
      <c r="K128" s="346"/>
      <c r="L128" s="346"/>
      <c r="M128" s="346"/>
      <c r="N128" s="346"/>
      <c r="O128" s="346"/>
      <c r="P128" s="223"/>
      <c r="Q128" s="346"/>
      <c r="R128" s="346"/>
      <c r="S128" s="346"/>
      <c r="T128" s="346"/>
      <c r="U128" s="346"/>
      <c r="V128" s="346"/>
      <c r="W128" s="223"/>
      <c r="X128" s="346"/>
      <c r="Y128" s="346"/>
      <c r="Z128" s="346"/>
      <c r="AA128" s="346"/>
      <c r="AB128" s="346"/>
      <c r="AC128" s="346"/>
      <c r="AD128" s="223"/>
      <c r="AE128" s="346"/>
      <c r="AF128" s="346"/>
      <c r="AG128" s="223"/>
      <c r="AH128" s="370">
        <f t="shared" si="40"/>
        <v>0</v>
      </c>
      <c r="AI128" s="373">
        <f>'สาย 3'!AI91</f>
        <v>0</v>
      </c>
      <c r="AJ128" s="369">
        <f t="shared" si="41"/>
        <v>0</v>
      </c>
      <c r="AL128" s="379">
        <v>91</v>
      </c>
      <c r="AM128" s="380">
        <f t="shared" si="42"/>
        <v>4</v>
      </c>
    </row>
    <row r="129" spans="1:39" s="79" customFormat="1" ht="15" customHeight="1">
      <c r="A129" s="351">
        <v>23</v>
      </c>
      <c r="B129" s="365" t="s">
        <v>49</v>
      </c>
      <c r="C129" s="491"/>
      <c r="D129" s="491"/>
      <c r="E129" s="491"/>
      <c r="F129" s="346"/>
      <c r="G129" s="346"/>
      <c r="H129" s="346"/>
      <c r="I129" s="223"/>
      <c r="J129" s="346"/>
      <c r="K129" s="346"/>
      <c r="L129" s="346"/>
      <c r="M129" s="346"/>
      <c r="N129" s="346"/>
      <c r="O129" s="346"/>
      <c r="P129" s="223"/>
      <c r="Q129" s="346"/>
      <c r="R129" s="346"/>
      <c r="S129" s="346"/>
      <c r="T129" s="346"/>
      <c r="U129" s="346"/>
      <c r="V129" s="346"/>
      <c r="W129" s="223"/>
      <c r="X129" s="346"/>
      <c r="Y129" s="346"/>
      <c r="Z129" s="346"/>
      <c r="AA129" s="346"/>
      <c r="AB129" s="346"/>
      <c r="AC129" s="346"/>
      <c r="AD129" s="223"/>
      <c r="AE129" s="346"/>
      <c r="AF129" s="346"/>
      <c r="AG129" s="223"/>
      <c r="AH129" s="370">
        <f t="shared" si="40"/>
        <v>0</v>
      </c>
      <c r="AI129" s="373">
        <f>'สาย 3'!AI95</f>
        <v>0</v>
      </c>
      <c r="AJ129" s="369">
        <f t="shared" si="41"/>
        <v>0</v>
      </c>
      <c r="AL129" s="379">
        <v>95</v>
      </c>
      <c r="AM129" s="380">
        <f t="shared" si="42"/>
        <v>4</v>
      </c>
    </row>
    <row r="130" spans="1:39" s="79" customFormat="1" ht="15" customHeight="1">
      <c r="A130" s="351">
        <v>24</v>
      </c>
      <c r="B130" s="365" t="s">
        <v>68</v>
      </c>
      <c r="C130" s="491">
        <v>14</v>
      </c>
      <c r="D130" s="491">
        <v>14</v>
      </c>
      <c r="E130" s="491">
        <v>22</v>
      </c>
      <c r="F130" s="346"/>
      <c r="G130" s="346"/>
      <c r="H130" s="346"/>
      <c r="I130" s="223"/>
      <c r="J130" s="346"/>
      <c r="K130" s="346"/>
      <c r="L130" s="346"/>
      <c r="M130" s="346"/>
      <c r="N130" s="346"/>
      <c r="O130" s="346"/>
      <c r="P130" s="223"/>
      <c r="Q130" s="346"/>
      <c r="R130" s="346"/>
      <c r="S130" s="346"/>
      <c r="T130" s="346"/>
      <c r="U130" s="346"/>
      <c r="V130" s="346"/>
      <c r="W130" s="223"/>
      <c r="X130" s="346"/>
      <c r="Y130" s="346"/>
      <c r="Z130" s="346"/>
      <c r="AA130" s="346"/>
      <c r="AB130" s="346"/>
      <c r="AC130" s="346"/>
      <c r="AD130" s="223"/>
      <c r="AE130" s="346"/>
      <c r="AF130" s="346"/>
      <c r="AG130" s="223"/>
      <c r="AH130" s="370">
        <f t="shared" si="40"/>
        <v>50</v>
      </c>
      <c r="AI130" s="373">
        <f>'สาย 3'!AI99</f>
        <v>50</v>
      </c>
      <c r="AJ130" s="369">
        <f t="shared" si="41"/>
        <v>0</v>
      </c>
      <c r="AL130" s="379">
        <v>99</v>
      </c>
      <c r="AM130" s="380">
        <f t="shared" si="42"/>
        <v>4</v>
      </c>
    </row>
    <row r="131" spans="1:39" s="79" customFormat="1" ht="15" customHeight="1">
      <c r="A131" s="351">
        <v>25</v>
      </c>
      <c r="B131" s="365" t="s">
        <v>69</v>
      </c>
      <c r="C131" s="491"/>
      <c r="D131" s="491"/>
      <c r="E131" s="491"/>
      <c r="F131" s="346"/>
      <c r="G131" s="346"/>
      <c r="H131" s="346"/>
      <c r="I131" s="223"/>
      <c r="J131" s="346"/>
      <c r="K131" s="346"/>
      <c r="L131" s="346"/>
      <c r="M131" s="346"/>
      <c r="N131" s="346"/>
      <c r="O131" s="346"/>
      <c r="P131" s="223"/>
      <c r="Q131" s="346"/>
      <c r="R131" s="346"/>
      <c r="S131" s="346"/>
      <c r="T131" s="346"/>
      <c r="U131" s="346"/>
      <c r="V131" s="346"/>
      <c r="W131" s="223"/>
      <c r="X131" s="346"/>
      <c r="Y131" s="346"/>
      <c r="Z131" s="346"/>
      <c r="AA131" s="346"/>
      <c r="AB131" s="346"/>
      <c r="AC131" s="346"/>
      <c r="AD131" s="223"/>
      <c r="AE131" s="346"/>
      <c r="AF131" s="346"/>
      <c r="AG131" s="223"/>
      <c r="AH131" s="370">
        <f t="shared" si="40"/>
        <v>0</v>
      </c>
      <c r="AI131" s="373">
        <f>'สาย 3'!AI103</f>
        <v>0</v>
      </c>
      <c r="AJ131" s="369">
        <f t="shared" si="41"/>
        <v>0</v>
      </c>
      <c r="AL131" s="379">
        <v>103</v>
      </c>
      <c r="AM131" s="380">
        <f t="shared" si="42"/>
        <v>4</v>
      </c>
    </row>
    <row r="132" spans="1:39" s="79" customFormat="1" ht="15" customHeight="1">
      <c r="A132" s="351">
        <v>26</v>
      </c>
      <c r="B132" s="365" t="s">
        <v>38</v>
      </c>
      <c r="C132" s="491"/>
      <c r="D132" s="491"/>
      <c r="E132" s="491"/>
      <c r="F132" s="346"/>
      <c r="G132" s="346"/>
      <c r="H132" s="346"/>
      <c r="I132" s="223"/>
      <c r="J132" s="346"/>
      <c r="K132" s="346"/>
      <c r="L132" s="346"/>
      <c r="M132" s="346"/>
      <c r="N132" s="346"/>
      <c r="O132" s="346"/>
      <c r="P132" s="223"/>
      <c r="Q132" s="346"/>
      <c r="R132" s="346"/>
      <c r="S132" s="346"/>
      <c r="T132" s="346"/>
      <c r="U132" s="346"/>
      <c r="V132" s="346"/>
      <c r="W132" s="223"/>
      <c r="X132" s="346"/>
      <c r="Y132" s="346"/>
      <c r="Z132" s="346"/>
      <c r="AA132" s="346"/>
      <c r="AB132" s="346"/>
      <c r="AC132" s="346"/>
      <c r="AD132" s="223"/>
      <c r="AE132" s="346"/>
      <c r="AF132" s="346"/>
      <c r="AG132" s="223"/>
      <c r="AH132" s="370">
        <f t="shared" si="40"/>
        <v>0</v>
      </c>
      <c r="AI132" s="373">
        <f>'สาย 3'!AI107</f>
        <v>0</v>
      </c>
      <c r="AJ132" s="369">
        <f t="shared" si="41"/>
        <v>0</v>
      </c>
      <c r="AL132" s="379">
        <v>107</v>
      </c>
      <c r="AM132" s="380">
        <f t="shared" si="42"/>
        <v>4</v>
      </c>
    </row>
    <row r="133" spans="1:39" s="79" customFormat="1" ht="15" customHeight="1">
      <c r="A133" s="351">
        <v>27</v>
      </c>
      <c r="B133" s="365" t="s">
        <v>70</v>
      </c>
      <c r="C133" s="491"/>
      <c r="D133" s="491">
        <v>5</v>
      </c>
      <c r="E133" s="491"/>
      <c r="F133" s="346"/>
      <c r="G133" s="346"/>
      <c r="H133" s="346"/>
      <c r="I133" s="223"/>
      <c r="J133" s="346"/>
      <c r="K133" s="346"/>
      <c r="L133" s="346"/>
      <c r="M133" s="346"/>
      <c r="N133" s="346"/>
      <c r="O133" s="346"/>
      <c r="P133" s="223"/>
      <c r="Q133" s="346"/>
      <c r="R133" s="346"/>
      <c r="S133" s="346"/>
      <c r="T133" s="346"/>
      <c r="U133" s="346"/>
      <c r="V133" s="346"/>
      <c r="W133" s="223"/>
      <c r="X133" s="346"/>
      <c r="Y133" s="346"/>
      <c r="Z133" s="346"/>
      <c r="AA133" s="346"/>
      <c r="AB133" s="346"/>
      <c r="AC133" s="346"/>
      <c r="AD133" s="223"/>
      <c r="AE133" s="346"/>
      <c r="AF133" s="346"/>
      <c r="AG133" s="223"/>
      <c r="AH133" s="370">
        <f t="shared" si="40"/>
        <v>5</v>
      </c>
      <c r="AI133" s="373">
        <f>'สาย 3'!AI111</f>
        <v>5</v>
      </c>
      <c r="AJ133" s="369">
        <f t="shared" si="41"/>
        <v>0</v>
      </c>
      <c r="AL133" s="379">
        <v>111</v>
      </c>
      <c r="AM133" s="380">
        <f t="shared" si="42"/>
        <v>4</v>
      </c>
    </row>
    <row r="134" spans="1:39" s="79" customFormat="1" ht="15" customHeight="1">
      <c r="A134" s="351">
        <v>28</v>
      </c>
      <c r="B134" s="365" t="s">
        <v>39</v>
      </c>
      <c r="C134" s="491"/>
      <c r="D134" s="491"/>
      <c r="E134" s="491"/>
      <c r="F134" s="346"/>
      <c r="G134" s="346"/>
      <c r="H134" s="346"/>
      <c r="I134" s="223"/>
      <c r="J134" s="346"/>
      <c r="K134" s="346"/>
      <c r="L134" s="346"/>
      <c r="M134" s="346"/>
      <c r="N134" s="346"/>
      <c r="O134" s="346"/>
      <c r="P134" s="223"/>
      <c r="Q134" s="346"/>
      <c r="R134" s="346"/>
      <c r="S134" s="346"/>
      <c r="T134" s="346"/>
      <c r="U134" s="346"/>
      <c r="V134" s="346"/>
      <c r="W134" s="223"/>
      <c r="X134" s="346"/>
      <c r="Y134" s="346"/>
      <c r="Z134" s="346"/>
      <c r="AA134" s="346"/>
      <c r="AB134" s="346"/>
      <c r="AC134" s="346"/>
      <c r="AD134" s="223"/>
      <c r="AE134" s="346"/>
      <c r="AF134" s="346"/>
      <c r="AG134" s="223"/>
      <c r="AH134" s="370">
        <f t="shared" si="40"/>
        <v>0</v>
      </c>
      <c r="AI134" s="373">
        <f>'สาย 3'!AI115</f>
        <v>0</v>
      </c>
      <c r="AJ134" s="369">
        <f t="shared" si="41"/>
        <v>0</v>
      </c>
      <c r="AL134" s="379">
        <v>115</v>
      </c>
      <c r="AM134" s="380">
        <f t="shared" si="42"/>
        <v>4</v>
      </c>
    </row>
    <row r="135" spans="1:39" s="79" customFormat="1" ht="15" customHeight="1">
      <c r="A135" s="351">
        <v>29</v>
      </c>
      <c r="B135" s="365" t="s">
        <v>40</v>
      </c>
      <c r="C135" s="491"/>
      <c r="D135" s="491"/>
      <c r="E135" s="491"/>
      <c r="F135" s="346"/>
      <c r="G135" s="346"/>
      <c r="H135" s="346"/>
      <c r="I135" s="223"/>
      <c r="J135" s="346"/>
      <c r="K135" s="346"/>
      <c r="L135" s="346"/>
      <c r="M135" s="346"/>
      <c r="N135" s="346"/>
      <c r="O135" s="346"/>
      <c r="P135" s="223"/>
      <c r="Q135" s="346"/>
      <c r="R135" s="346"/>
      <c r="S135" s="346"/>
      <c r="T135" s="346"/>
      <c r="U135" s="346"/>
      <c r="V135" s="346"/>
      <c r="W135" s="223"/>
      <c r="X135" s="346"/>
      <c r="Y135" s="346"/>
      <c r="Z135" s="346"/>
      <c r="AA135" s="346"/>
      <c r="AB135" s="346"/>
      <c r="AC135" s="346"/>
      <c r="AD135" s="223"/>
      <c r="AE135" s="346"/>
      <c r="AF135" s="346"/>
      <c r="AG135" s="223"/>
      <c r="AH135" s="370">
        <f t="shared" si="40"/>
        <v>0</v>
      </c>
      <c r="AI135" s="373">
        <f>'สาย 3'!AI119</f>
        <v>0</v>
      </c>
      <c r="AJ135" s="369">
        <f t="shared" si="41"/>
        <v>0</v>
      </c>
      <c r="AL135" s="379">
        <v>119</v>
      </c>
      <c r="AM135" s="380">
        <f t="shared" si="42"/>
        <v>4</v>
      </c>
    </row>
    <row r="136" spans="1:39" s="79" customFormat="1" ht="15" customHeight="1">
      <c r="A136" s="351">
        <v>30</v>
      </c>
      <c r="B136" s="365" t="s">
        <v>50</v>
      </c>
      <c r="C136" s="491">
        <v>2</v>
      </c>
      <c r="D136" s="491">
        <v>6</v>
      </c>
      <c r="E136" s="491">
        <v>1</v>
      </c>
      <c r="F136" s="347"/>
      <c r="G136" s="347"/>
      <c r="H136" s="347"/>
      <c r="I136" s="223"/>
      <c r="J136" s="347"/>
      <c r="K136" s="347"/>
      <c r="L136" s="347"/>
      <c r="M136" s="347"/>
      <c r="N136" s="347"/>
      <c r="O136" s="347"/>
      <c r="P136" s="223"/>
      <c r="Q136" s="347"/>
      <c r="R136" s="347"/>
      <c r="S136" s="347"/>
      <c r="T136" s="347"/>
      <c r="U136" s="347"/>
      <c r="V136" s="347"/>
      <c r="W136" s="223"/>
      <c r="X136" s="347"/>
      <c r="Y136" s="347"/>
      <c r="Z136" s="347"/>
      <c r="AA136" s="347"/>
      <c r="AB136" s="347"/>
      <c r="AC136" s="347"/>
      <c r="AD136" s="223"/>
      <c r="AE136" s="347"/>
      <c r="AF136" s="347"/>
      <c r="AG136" s="223"/>
      <c r="AH136" s="370">
        <f t="shared" si="40"/>
        <v>9</v>
      </c>
      <c r="AI136" s="373">
        <f>'สาย 3'!AI123</f>
        <v>9</v>
      </c>
      <c r="AJ136" s="369">
        <f t="shared" si="41"/>
        <v>0</v>
      </c>
      <c r="AL136" s="379">
        <v>123</v>
      </c>
      <c r="AM136" s="380">
        <f t="shared" si="42"/>
        <v>4</v>
      </c>
    </row>
    <row r="137" spans="1:39" s="79" customFormat="1" ht="15" customHeight="1">
      <c r="A137" s="351">
        <v>31</v>
      </c>
      <c r="B137" s="365" t="s">
        <v>51</v>
      </c>
      <c r="C137" s="491"/>
      <c r="D137" s="491"/>
      <c r="E137" s="491"/>
      <c r="F137" s="347"/>
      <c r="G137" s="223"/>
      <c r="H137" s="347"/>
      <c r="I137" s="223"/>
      <c r="J137" s="347"/>
      <c r="K137" s="347"/>
      <c r="L137" s="347"/>
      <c r="M137" s="347"/>
      <c r="N137" s="347"/>
      <c r="O137" s="347"/>
      <c r="P137" s="223"/>
      <c r="Q137" s="347"/>
      <c r="R137" s="347"/>
      <c r="S137" s="347"/>
      <c r="T137" s="347"/>
      <c r="U137" s="347"/>
      <c r="V137" s="347"/>
      <c r="W137" s="223"/>
      <c r="X137" s="347"/>
      <c r="Y137" s="347"/>
      <c r="Z137" s="347"/>
      <c r="AA137" s="347"/>
      <c r="AB137" s="347"/>
      <c r="AC137" s="347"/>
      <c r="AD137" s="223"/>
      <c r="AE137" s="347"/>
      <c r="AF137" s="347"/>
      <c r="AG137" s="223"/>
      <c r="AH137" s="370">
        <f t="shared" si="40"/>
        <v>0</v>
      </c>
      <c r="AI137" s="373">
        <f>'สาย 3'!AI127</f>
        <v>0</v>
      </c>
      <c r="AJ137" s="369">
        <f t="shared" si="41"/>
        <v>0</v>
      </c>
      <c r="AL137" s="379">
        <v>127</v>
      </c>
      <c r="AM137" s="380">
        <f t="shared" si="42"/>
        <v>4</v>
      </c>
    </row>
    <row r="138" spans="1:39" s="79" customFormat="1" ht="15" customHeight="1">
      <c r="A138" s="351">
        <v>32</v>
      </c>
      <c r="B138" s="365" t="s">
        <v>52</v>
      </c>
      <c r="C138" s="491"/>
      <c r="D138" s="491">
        <v>1</v>
      </c>
      <c r="E138" s="491">
        <v>1</v>
      </c>
      <c r="F138" s="223"/>
      <c r="G138" s="223"/>
      <c r="H138" s="347"/>
      <c r="I138" s="223"/>
      <c r="J138" s="223"/>
      <c r="K138" s="347"/>
      <c r="L138" s="347"/>
      <c r="M138" s="347"/>
      <c r="N138" s="347"/>
      <c r="O138" s="347"/>
      <c r="P138" s="223"/>
      <c r="Q138" s="347"/>
      <c r="R138" s="347"/>
      <c r="S138" s="347"/>
      <c r="T138" s="347"/>
      <c r="U138" s="347"/>
      <c r="V138" s="347"/>
      <c r="W138" s="223"/>
      <c r="X138" s="347"/>
      <c r="Y138" s="347"/>
      <c r="Z138" s="347"/>
      <c r="AA138" s="347"/>
      <c r="AB138" s="347"/>
      <c r="AC138" s="347"/>
      <c r="AD138" s="223"/>
      <c r="AE138" s="347"/>
      <c r="AF138" s="347"/>
      <c r="AG138" s="223"/>
      <c r="AH138" s="370">
        <f t="shared" si="40"/>
        <v>2</v>
      </c>
      <c r="AI138" s="373">
        <f>'สาย 3'!AI131</f>
        <v>2</v>
      </c>
      <c r="AJ138" s="369">
        <f t="shared" si="41"/>
        <v>0</v>
      </c>
      <c r="AL138" s="379">
        <v>131</v>
      </c>
      <c r="AM138" s="380">
        <f t="shared" si="42"/>
        <v>4</v>
      </c>
    </row>
    <row r="139" spans="1:39" s="79" customFormat="1" ht="15" customHeight="1">
      <c r="A139" s="351">
        <v>33</v>
      </c>
      <c r="B139" s="365"/>
      <c r="C139" s="491"/>
      <c r="D139" s="491"/>
      <c r="E139" s="491"/>
      <c r="F139" s="223"/>
      <c r="G139" s="223"/>
      <c r="H139" s="347"/>
      <c r="I139" s="223"/>
      <c r="J139" s="223"/>
      <c r="K139" s="347"/>
      <c r="L139" s="347"/>
      <c r="M139" s="347"/>
      <c r="N139" s="347"/>
      <c r="O139" s="347"/>
      <c r="P139" s="223"/>
      <c r="Q139" s="347"/>
      <c r="R139" s="347"/>
      <c r="S139" s="347"/>
      <c r="T139" s="347"/>
      <c r="U139" s="347"/>
      <c r="V139" s="347"/>
      <c r="W139" s="223"/>
      <c r="X139" s="347"/>
      <c r="Y139" s="347"/>
      <c r="Z139" s="347"/>
      <c r="AA139" s="347"/>
      <c r="AB139" s="347"/>
      <c r="AC139" s="347"/>
      <c r="AD139" s="223"/>
      <c r="AE139" s="347"/>
      <c r="AF139" s="347"/>
      <c r="AG139" s="223"/>
      <c r="AH139" s="370">
        <f t="shared" si="40"/>
        <v>0</v>
      </c>
      <c r="AI139" s="373">
        <f>'สาย 3'!AI135</f>
        <v>0</v>
      </c>
      <c r="AJ139" s="369">
        <f t="shared" si="41"/>
        <v>0</v>
      </c>
      <c r="AL139" s="379">
        <v>135</v>
      </c>
      <c r="AM139" s="380">
        <f t="shared" si="42"/>
        <v>4</v>
      </c>
    </row>
    <row r="140" spans="1:39" s="79" customFormat="1" ht="15" customHeight="1">
      <c r="A140" s="351">
        <v>34</v>
      </c>
      <c r="B140" s="208"/>
      <c r="C140" s="491"/>
      <c r="D140" s="491"/>
      <c r="E140" s="491"/>
      <c r="F140" s="223"/>
      <c r="G140" s="223"/>
      <c r="H140" s="347"/>
      <c r="I140" s="223"/>
      <c r="J140" s="223"/>
      <c r="K140" s="347"/>
      <c r="L140" s="347"/>
      <c r="M140" s="347"/>
      <c r="N140" s="347"/>
      <c r="O140" s="347"/>
      <c r="P140" s="223"/>
      <c r="Q140" s="347"/>
      <c r="R140" s="347"/>
      <c r="S140" s="347"/>
      <c r="T140" s="347"/>
      <c r="U140" s="347"/>
      <c r="V140" s="347"/>
      <c r="W140" s="223"/>
      <c r="X140" s="347"/>
      <c r="Y140" s="347"/>
      <c r="Z140" s="347"/>
      <c r="AA140" s="347"/>
      <c r="AB140" s="347"/>
      <c r="AC140" s="347"/>
      <c r="AD140" s="223"/>
      <c r="AE140" s="347"/>
      <c r="AF140" s="347"/>
      <c r="AG140" s="223"/>
      <c r="AH140" s="370">
        <f t="shared" si="40"/>
        <v>0</v>
      </c>
      <c r="AI140" s="373">
        <f>'สาย 3'!AI139</f>
        <v>0</v>
      </c>
      <c r="AJ140" s="369">
        <f t="shared" si="41"/>
        <v>0</v>
      </c>
      <c r="AL140" s="379">
        <v>139</v>
      </c>
      <c r="AM140" s="380">
        <f t="shared" si="42"/>
        <v>4</v>
      </c>
    </row>
    <row r="141" spans="1:39" s="79" customFormat="1" ht="15" customHeight="1">
      <c r="A141" s="351">
        <v>35</v>
      </c>
      <c r="B141" s="208"/>
      <c r="C141" s="491"/>
      <c r="D141" s="491"/>
      <c r="E141" s="491"/>
      <c r="F141" s="223"/>
      <c r="G141" s="223"/>
      <c r="H141" s="347"/>
      <c r="I141" s="223"/>
      <c r="J141" s="223"/>
      <c r="K141" s="347"/>
      <c r="L141" s="347"/>
      <c r="M141" s="347"/>
      <c r="N141" s="347"/>
      <c r="O141" s="347"/>
      <c r="P141" s="223"/>
      <c r="Q141" s="347"/>
      <c r="R141" s="347"/>
      <c r="S141" s="347"/>
      <c r="T141" s="347"/>
      <c r="U141" s="347"/>
      <c r="V141" s="347"/>
      <c r="W141" s="223"/>
      <c r="X141" s="347"/>
      <c r="Y141" s="347"/>
      <c r="Z141" s="347"/>
      <c r="AA141" s="347"/>
      <c r="AB141" s="347"/>
      <c r="AC141" s="347"/>
      <c r="AD141" s="223"/>
      <c r="AE141" s="347"/>
      <c r="AF141" s="347"/>
      <c r="AG141" s="223"/>
      <c r="AH141" s="370">
        <f t="shared" si="40"/>
        <v>0</v>
      </c>
      <c r="AI141" s="373">
        <f>'สาย 3'!AI143</f>
        <v>0</v>
      </c>
      <c r="AJ141" s="369">
        <f t="shared" si="41"/>
        <v>0</v>
      </c>
      <c r="AL141" s="379">
        <v>143</v>
      </c>
      <c r="AM141" s="380">
        <f t="shared" si="42"/>
        <v>4</v>
      </c>
    </row>
    <row r="142" spans="1:39" s="79" customFormat="1" ht="15" customHeight="1">
      <c r="A142" s="351">
        <v>36</v>
      </c>
      <c r="B142" s="208"/>
      <c r="C142" s="491"/>
      <c r="D142" s="491"/>
      <c r="E142" s="491"/>
      <c r="F142" s="223"/>
      <c r="G142" s="223"/>
      <c r="H142" s="223"/>
      <c r="I142" s="223"/>
      <c r="J142" s="223"/>
      <c r="K142" s="223"/>
      <c r="L142" s="223"/>
      <c r="M142" s="223"/>
      <c r="N142" s="223"/>
      <c r="O142" s="223"/>
      <c r="P142" s="223"/>
      <c r="Q142" s="223"/>
      <c r="R142" s="223"/>
      <c r="S142" s="223"/>
      <c r="T142" s="223"/>
      <c r="U142" s="223"/>
      <c r="V142" s="223"/>
      <c r="W142" s="223"/>
      <c r="X142" s="223"/>
      <c r="Y142" s="223"/>
      <c r="Z142" s="223"/>
      <c r="AA142" s="223"/>
      <c r="AB142" s="223"/>
      <c r="AC142" s="223"/>
      <c r="AD142" s="223"/>
      <c r="AE142" s="223"/>
      <c r="AF142" s="223"/>
      <c r="AG142" s="223"/>
      <c r="AH142" s="370">
        <f t="shared" si="40"/>
        <v>0</v>
      </c>
      <c r="AI142" s="373">
        <f>'สาย 3'!AI147</f>
        <v>0</v>
      </c>
      <c r="AJ142" s="369">
        <f t="shared" si="41"/>
        <v>0</v>
      </c>
      <c r="AL142" s="379">
        <v>147</v>
      </c>
      <c r="AM142" s="380">
        <f t="shared" si="42"/>
        <v>4</v>
      </c>
    </row>
    <row r="143" spans="1:39" s="79" customFormat="1" ht="15" customHeight="1">
      <c r="A143" s="351">
        <v>37</v>
      </c>
      <c r="B143" s="208"/>
      <c r="C143" s="491"/>
      <c r="D143" s="491"/>
      <c r="E143" s="491"/>
      <c r="F143" s="223"/>
      <c r="G143" s="223"/>
      <c r="H143" s="223"/>
      <c r="I143" s="223"/>
      <c r="J143" s="223"/>
      <c r="K143" s="223"/>
      <c r="L143" s="223"/>
      <c r="M143" s="223"/>
      <c r="N143" s="223"/>
      <c r="O143" s="223"/>
      <c r="P143" s="223"/>
      <c r="Q143" s="223"/>
      <c r="R143" s="223"/>
      <c r="S143" s="223"/>
      <c r="T143" s="223"/>
      <c r="U143" s="223"/>
      <c r="V143" s="223"/>
      <c r="W143" s="223"/>
      <c r="X143" s="223"/>
      <c r="Y143" s="223"/>
      <c r="Z143" s="223"/>
      <c r="AA143" s="223"/>
      <c r="AB143" s="223"/>
      <c r="AC143" s="223"/>
      <c r="AD143" s="223"/>
      <c r="AE143" s="223"/>
      <c r="AF143" s="223"/>
      <c r="AG143" s="223"/>
      <c r="AH143" s="370">
        <f t="shared" si="40"/>
        <v>0</v>
      </c>
      <c r="AI143" s="373">
        <f>'สาย 3'!AI151</f>
        <v>0</v>
      </c>
      <c r="AJ143" s="369">
        <f t="shared" si="41"/>
        <v>0</v>
      </c>
      <c r="AL143" s="379">
        <v>151</v>
      </c>
      <c r="AM143" s="380">
        <f t="shared" si="42"/>
        <v>4</v>
      </c>
    </row>
    <row r="144" spans="1:39" s="79" customFormat="1" ht="15" customHeight="1">
      <c r="A144" s="351">
        <v>38</v>
      </c>
      <c r="B144" s="208"/>
      <c r="C144" s="491"/>
      <c r="D144" s="491"/>
      <c r="E144" s="491"/>
      <c r="F144" s="223"/>
      <c r="G144" s="223"/>
      <c r="H144" s="223"/>
      <c r="I144" s="223"/>
      <c r="J144" s="223"/>
      <c r="K144" s="223"/>
      <c r="L144" s="223"/>
      <c r="M144" s="223"/>
      <c r="N144" s="223"/>
      <c r="O144" s="223"/>
      <c r="P144" s="223"/>
      <c r="Q144" s="223"/>
      <c r="R144" s="223"/>
      <c r="S144" s="223"/>
      <c r="T144" s="223"/>
      <c r="U144" s="223"/>
      <c r="V144" s="223"/>
      <c r="W144" s="223"/>
      <c r="X144" s="223"/>
      <c r="Y144" s="223"/>
      <c r="Z144" s="223"/>
      <c r="AA144" s="223"/>
      <c r="AB144" s="223"/>
      <c r="AC144" s="223"/>
      <c r="AD144" s="223"/>
      <c r="AE144" s="223"/>
      <c r="AF144" s="223"/>
      <c r="AG144" s="223"/>
      <c r="AH144" s="370">
        <f t="shared" si="40"/>
        <v>0</v>
      </c>
      <c r="AI144" s="373">
        <f>'สาย 3'!AI155</f>
        <v>0</v>
      </c>
      <c r="AJ144" s="369">
        <f t="shared" si="41"/>
        <v>0</v>
      </c>
      <c r="AL144" s="379">
        <v>155</v>
      </c>
      <c r="AM144" s="380">
        <f t="shared" si="42"/>
        <v>4</v>
      </c>
    </row>
    <row r="145" spans="1:39" s="79" customFormat="1" ht="15" customHeight="1">
      <c r="A145" s="351">
        <v>39</v>
      </c>
      <c r="B145" s="208"/>
      <c r="C145" s="491"/>
      <c r="D145" s="491"/>
      <c r="E145" s="491"/>
      <c r="F145" s="223"/>
      <c r="G145" s="223"/>
      <c r="H145" s="223"/>
      <c r="I145" s="223"/>
      <c r="J145" s="223"/>
      <c r="K145" s="223"/>
      <c r="L145" s="223"/>
      <c r="M145" s="223"/>
      <c r="N145" s="223"/>
      <c r="O145" s="223"/>
      <c r="P145" s="223"/>
      <c r="Q145" s="223"/>
      <c r="R145" s="223"/>
      <c r="S145" s="223"/>
      <c r="T145" s="223"/>
      <c r="U145" s="223"/>
      <c r="V145" s="223"/>
      <c r="W145" s="223"/>
      <c r="X145" s="223"/>
      <c r="Y145" s="223"/>
      <c r="Z145" s="223"/>
      <c r="AA145" s="223"/>
      <c r="AB145" s="223"/>
      <c r="AC145" s="223"/>
      <c r="AD145" s="223"/>
      <c r="AE145" s="223"/>
      <c r="AF145" s="223"/>
      <c r="AG145" s="223"/>
      <c r="AH145" s="370">
        <f t="shared" si="40"/>
        <v>0</v>
      </c>
      <c r="AI145" s="373">
        <f>'สาย 3'!AI159</f>
        <v>0</v>
      </c>
      <c r="AJ145" s="369">
        <f t="shared" si="41"/>
        <v>0</v>
      </c>
      <c r="AL145" s="379">
        <v>159</v>
      </c>
      <c r="AM145" s="380">
        <f t="shared" si="42"/>
        <v>4</v>
      </c>
    </row>
    <row r="146" spans="1:39" s="79" customFormat="1" ht="15" customHeight="1" thickBot="1">
      <c r="A146" s="356">
        <v>40</v>
      </c>
      <c r="B146" s="225"/>
      <c r="C146" s="492"/>
      <c r="D146" s="492"/>
      <c r="E146" s="492"/>
      <c r="F146" s="223"/>
      <c r="G146" s="223"/>
      <c r="H146" s="223"/>
      <c r="I146" s="223"/>
      <c r="J146" s="223"/>
      <c r="K146" s="223"/>
      <c r="L146" s="223"/>
      <c r="M146" s="223"/>
      <c r="N146" s="223"/>
      <c r="O146" s="223"/>
      <c r="P146" s="223"/>
      <c r="Q146" s="223"/>
      <c r="R146" s="223"/>
      <c r="S146" s="223"/>
      <c r="T146" s="223"/>
      <c r="U146" s="223"/>
      <c r="V146" s="223"/>
      <c r="W146" s="223"/>
      <c r="X146" s="223"/>
      <c r="Y146" s="223"/>
      <c r="Z146" s="223"/>
      <c r="AA146" s="223"/>
      <c r="AB146" s="223"/>
      <c r="AC146" s="223"/>
      <c r="AD146" s="223"/>
      <c r="AE146" s="223"/>
      <c r="AF146" s="223"/>
      <c r="AG146" s="223"/>
      <c r="AH146" s="370">
        <f t="shared" si="40"/>
        <v>0</v>
      </c>
      <c r="AI146" s="373">
        <f>'สาย 3'!AI163</f>
        <v>0</v>
      </c>
      <c r="AJ146" s="369">
        <f t="shared" si="41"/>
        <v>0</v>
      </c>
      <c r="AL146" s="381">
        <v>163</v>
      </c>
      <c r="AM146" s="382">
        <f t="shared" si="42"/>
        <v>4</v>
      </c>
    </row>
    <row r="147" spans="1:39" s="79" customFormat="1" ht="24" customHeight="1" thickTop="1" thickBot="1">
      <c r="A147" s="366" t="s">
        <v>41</v>
      </c>
      <c r="B147" s="367"/>
      <c r="C147" s="368">
        <f>SUM(C107:C146)</f>
        <v>157</v>
      </c>
      <c r="D147" s="368">
        <f>SUM(D107:D146)</f>
        <v>163</v>
      </c>
      <c r="E147" s="368">
        <f>SUM(E107:E146)</f>
        <v>288</v>
      </c>
      <c r="F147" s="368">
        <f>SUM(F107:F146)</f>
        <v>0</v>
      </c>
      <c r="G147" s="368">
        <f t="shared" ref="G147" si="43">SUM(G107:G146)</f>
        <v>0</v>
      </c>
      <c r="H147" s="368">
        <f t="shared" ref="H147" si="44">SUM(H107:H146)</f>
        <v>0</v>
      </c>
      <c r="I147" s="368">
        <f t="shared" ref="I147" si="45">SUM(I107:I146)</f>
        <v>0</v>
      </c>
      <c r="J147" s="368">
        <f t="shared" ref="J147" si="46">SUM(J107:J146)</f>
        <v>0</v>
      </c>
      <c r="K147" s="368">
        <f t="shared" ref="K147" si="47">SUM(K107:K146)</f>
        <v>0</v>
      </c>
      <c r="L147" s="368">
        <f t="shared" ref="L147" si="48">SUM(L107:L146)</f>
        <v>0</v>
      </c>
      <c r="M147" s="368">
        <f t="shared" ref="M147" si="49">SUM(M107:M146)</f>
        <v>0</v>
      </c>
      <c r="N147" s="368">
        <f t="shared" ref="N147" si="50">SUM(N107:N146)</f>
        <v>0</v>
      </c>
      <c r="O147" s="368">
        <f t="shared" ref="O147" si="51">SUM(O107:O146)</f>
        <v>0</v>
      </c>
      <c r="P147" s="368">
        <f t="shared" ref="P147" si="52">SUM(P107:P146)</f>
        <v>0</v>
      </c>
      <c r="Q147" s="368">
        <f t="shared" ref="Q147" si="53">SUM(Q107:Q146)</f>
        <v>0</v>
      </c>
      <c r="R147" s="368">
        <f t="shared" ref="R147" si="54">SUM(R107:R146)</f>
        <v>0</v>
      </c>
      <c r="S147" s="368">
        <f t="shared" ref="S147" si="55">SUM(S107:S146)</f>
        <v>0</v>
      </c>
      <c r="T147" s="368">
        <f t="shared" ref="T147" si="56">SUM(T107:T146)</f>
        <v>0</v>
      </c>
      <c r="U147" s="368">
        <f t="shared" ref="U147" si="57">SUM(U107:U146)</f>
        <v>0</v>
      </c>
      <c r="V147" s="368">
        <f t="shared" ref="V147" si="58">SUM(V107:V146)</f>
        <v>0</v>
      </c>
      <c r="W147" s="368">
        <f t="shared" ref="W147" si="59">SUM(W107:W146)</f>
        <v>0</v>
      </c>
      <c r="X147" s="368">
        <f t="shared" ref="X147" si="60">SUM(X107:X146)</f>
        <v>0</v>
      </c>
      <c r="Y147" s="368">
        <f t="shared" ref="Y147" si="61">SUM(Y107:Y146)</f>
        <v>0</v>
      </c>
      <c r="Z147" s="368">
        <f t="shared" ref="Z147" si="62">SUM(Z107:Z146)</f>
        <v>0</v>
      </c>
      <c r="AA147" s="368">
        <f t="shared" ref="AA147" si="63">SUM(AA107:AA146)</f>
        <v>0</v>
      </c>
      <c r="AB147" s="368">
        <f t="shared" ref="AB147" si="64">SUM(AB107:AB146)</f>
        <v>0</v>
      </c>
      <c r="AC147" s="368">
        <f t="shared" ref="AC147" si="65">SUM(AC107:AC146)</f>
        <v>0</v>
      </c>
      <c r="AD147" s="368">
        <f t="shared" ref="AD147" si="66">SUM(AD107:AD146)</f>
        <v>0</v>
      </c>
      <c r="AE147" s="368">
        <f t="shared" ref="AE147" si="67">SUM(AE107:AE146)</f>
        <v>0</v>
      </c>
      <c r="AF147" s="368">
        <f t="shared" ref="AF147" si="68">SUM(AF107:AF146)</f>
        <v>0</v>
      </c>
      <c r="AG147" s="368">
        <f t="shared" ref="AG147" si="69">SUM(AG107:AG146)</f>
        <v>0</v>
      </c>
      <c r="AH147" s="368">
        <f t="shared" ref="AH147" si="70">SUM(AH107:AH146)</f>
        <v>608</v>
      </c>
      <c r="AI147" s="374">
        <f t="shared" ref="AI147" si="71">SUM(AI107:AI146)</f>
        <v>608</v>
      </c>
      <c r="AJ147" s="368">
        <f t="shared" ref="AJ147" si="72">SUM(AJ107:AJ146)</f>
        <v>0</v>
      </c>
      <c r="AL147" s="25"/>
      <c r="AM147" s="25"/>
    </row>
    <row r="148" spans="1:39" s="79" customFormat="1" ht="15.6" thickTop="1" thickBot="1">
      <c r="AH148" s="79" t="s">
        <v>73</v>
      </c>
      <c r="AI148" s="375">
        <f>'สาย 3'!AI167</f>
        <v>608</v>
      </c>
      <c r="AJ148" s="376">
        <f>AI147-AI148</f>
        <v>0</v>
      </c>
    </row>
    <row r="149" spans="1:39" s="79" customFormat="1"/>
    <row r="152" spans="1:39" s="79" customFormat="1" ht="18">
      <c r="B152" s="359" t="s">
        <v>303</v>
      </c>
    </row>
    <row r="153" spans="1:39" s="79" customFormat="1" ht="18">
      <c r="B153" s="359" t="s">
        <v>320</v>
      </c>
    </row>
    <row r="154" spans="1:39" s="79" customFormat="1" ht="18">
      <c r="B154" s="359" t="s">
        <v>111</v>
      </c>
    </row>
    <row r="155" spans="1:39" s="79" customFormat="1" ht="15" thickBot="1">
      <c r="B155" s="217"/>
      <c r="C155" s="217"/>
      <c r="D155" s="217"/>
      <c r="E155" s="217"/>
      <c r="F155" s="217"/>
    </row>
    <row r="156" spans="1:39" s="79" customFormat="1" ht="21" customHeight="1" thickTop="1">
      <c r="A156" s="575" t="s">
        <v>99</v>
      </c>
      <c r="B156" s="357" t="s">
        <v>1</v>
      </c>
      <c r="C156" s="568">
        <v>1</v>
      </c>
      <c r="D156" s="568">
        <v>2</v>
      </c>
      <c r="E156" s="568">
        <v>3</v>
      </c>
      <c r="F156" s="568">
        <v>4</v>
      </c>
      <c r="G156" s="568">
        <v>5</v>
      </c>
      <c r="H156" s="568">
        <v>6</v>
      </c>
      <c r="I156" s="568">
        <v>7</v>
      </c>
      <c r="J156" s="568">
        <v>8</v>
      </c>
      <c r="K156" s="568">
        <v>9</v>
      </c>
      <c r="L156" s="568">
        <v>10</v>
      </c>
      <c r="M156" s="568">
        <v>11</v>
      </c>
      <c r="N156" s="568">
        <v>12</v>
      </c>
      <c r="O156" s="568">
        <v>13</v>
      </c>
      <c r="P156" s="568">
        <v>14</v>
      </c>
      <c r="Q156" s="568">
        <v>15</v>
      </c>
      <c r="R156" s="568">
        <v>16</v>
      </c>
      <c r="S156" s="568">
        <v>17</v>
      </c>
      <c r="T156" s="568">
        <v>18</v>
      </c>
      <c r="U156" s="568">
        <v>19</v>
      </c>
      <c r="V156" s="568">
        <v>20</v>
      </c>
      <c r="W156" s="568">
        <v>21</v>
      </c>
      <c r="X156" s="568">
        <v>22</v>
      </c>
      <c r="Y156" s="568">
        <v>23</v>
      </c>
      <c r="Z156" s="568">
        <v>24</v>
      </c>
      <c r="AA156" s="568">
        <v>25</v>
      </c>
      <c r="AB156" s="568">
        <v>26</v>
      </c>
      <c r="AC156" s="568">
        <v>27</v>
      </c>
      <c r="AD156" s="568">
        <v>28</v>
      </c>
      <c r="AE156" s="568">
        <v>29</v>
      </c>
      <c r="AF156" s="568">
        <v>30</v>
      </c>
      <c r="AG156" s="568">
        <v>31</v>
      </c>
      <c r="AH156" s="570" t="s">
        <v>41</v>
      </c>
      <c r="AI156" s="371" t="s">
        <v>233</v>
      </c>
      <c r="AJ156" s="572" t="s">
        <v>44</v>
      </c>
    </row>
    <row r="157" spans="1:39" s="79" customFormat="1" ht="24.75" customHeight="1" thickBot="1">
      <c r="A157" s="576"/>
      <c r="B157" s="358" t="s">
        <v>0</v>
      </c>
      <c r="C157" s="574"/>
      <c r="D157" s="574"/>
      <c r="E157" s="574"/>
      <c r="F157" s="574"/>
      <c r="G157" s="574"/>
      <c r="H157" s="574"/>
      <c r="I157" s="574"/>
      <c r="J157" s="574"/>
      <c r="K157" s="574"/>
      <c r="L157" s="574"/>
      <c r="M157" s="574"/>
      <c r="N157" s="574"/>
      <c r="O157" s="574"/>
      <c r="P157" s="574"/>
      <c r="Q157" s="574"/>
      <c r="R157" s="574"/>
      <c r="S157" s="574"/>
      <c r="T157" s="574"/>
      <c r="U157" s="574"/>
      <c r="V157" s="574"/>
      <c r="W157" s="574"/>
      <c r="X157" s="574"/>
      <c r="Y157" s="574"/>
      <c r="Z157" s="574"/>
      <c r="AA157" s="574"/>
      <c r="AB157" s="574"/>
      <c r="AC157" s="574"/>
      <c r="AD157" s="574"/>
      <c r="AE157" s="574"/>
      <c r="AF157" s="574"/>
      <c r="AG157" s="574"/>
      <c r="AH157" s="571"/>
      <c r="AI157" s="372" t="s">
        <v>237</v>
      </c>
      <c r="AJ157" s="573"/>
      <c r="AL157" s="352" t="s">
        <v>246</v>
      </c>
    </row>
    <row r="158" spans="1:39" s="79" customFormat="1" ht="15" customHeight="1" thickTop="1">
      <c r="A158" s="355">
        <v>1</v>
      </c>
      <c r="B158" s="364" t="s">
        <v>53</v>
      </c>
      <c r="C158" s="491">
        <v>4</v>
      </c>
      <c r="D158" s="491">
        <v>6</v>
      </c>
      <c r="E158" s="491">
        <v>5</v>
      </c>
      <c r="F158" s="346"/>
      <c r="G158" s="346"/>
      <c r="H158" s="346"/>
      <c r="I158" s="223"/>
      <c r="J158" s="346"/>
      <c r="K158" s="346"/>
      <c r="L158" s="346"/>
      <c r="M158" s="346"/>
      <c r="N158" s="346"/>
      <c r="O158" s="346"/>
      <c r="P158" s="223"/>
      <c r="Q158" s="346"/>
      <c r="R158" s="346"/>
      <c r="S158" s="346"/>
      <c r="T158" s="346"/>
      <c r="U158" s="346"/>
      <c r="V158" s="346"/>
      <c r="W158" s="223"/>
      <c r="X158" s="346"/>
      <c r="Y158" s="346"/>
      <c r="Z158" s="346"/>
      <c r="AA158" s="346"/>
      <c r="AB158" s="346"/>
      <c r="AC158" s="346"/>
      <c r="AD158" s="223"/>
      <c r="AE158" s="346"/>
      <c r="AF158" s="346"/>
      <c r="AG158" s="223"/>
      <c r="AH158" s="370">
        <f>SUM(C158:AG158)</f>
        <v>15</v>
      </c>
      <c r="AI158" s="373">
        <f>'สาย 4'!AI7</f>
        <v>15</v>
      </c>
      <c r="AJ158" s="369">
        <f>AH158-AI158</f>
        <v>0</v>
      </c>
      <c r="AL158" s="377">
        <v>7</v>
      </c>
      <c r="AM158" s="378"/>
    </row>
    <row r="159" spans="1:39" s="79" customFormat="1" ht="15" customHeight="1">
      <c r="A159" s="351">
        <v>2</v>
      </c>
      <c r="B159" s="365" t="s">
        <v>54</v>
      </c>
      <c r="C159" s="491">
        <v>5</v>
      </c>
      <c r="D159" s="491">
        <v>8</v>
      </c>
      <c r="E159" s="491">
        <v>3</v>
      </c>
      <c r="F159" s="346"/>
      <c r="G159" s="346"/>
      <c r="H159" s="346"/>
      <c r="I159" s="223"/>
      <c r="J159" s="346"/>
      <c r="K159" s="346"/>
      <c r="L159" s="346"/>
      <c r="M159" s="346"/>
      <c r="N159" s="346"/>
      <c r="O159" s="346"/>
      <c r="P159" s="223"/>
      <c r="Q159" s="346"/>
      <c r="R159" s="346"/>
      <c r="S159" s="346"/>
      <c r="T159" s="346"/>
      <c r="U159" s="346"/>
      <c r="V159" s="346"/>
      <c r="W159" s="223"/>
      <c r="X159" s="346"/>
      <c r="Y159" s="346"/>
      <c r="Z159" s="346"/>
      <c r="AA159" s="346"/>
      <c r="AB159" s="346"/>
      <c r="AC159" s="346"/>
      <c r="AD159" s="223"/>
      <c r="AE159" s="346"/>
      <c r="AF159" s="346"/>
      <c r="AG159" s="223"/>
      <c r="AH159" s="370">
        <f t="shared" ref="AH159:AH197" si="73">SUM(C159:AG159)</f>
        <v>16</v>
      </c>
      <c r="AI159" s="373">
        <f>'สาย 4'!AI11</f>
        <v>16</v>
      </c>
      <c r="AJ159" s="369">
        <f t="shared" ref="AJ159:AJ197" si="74">AH159-AI159</f>
        <v>0</v>
      </c>
      <c r="AL159" s="379">
        <v>11</v>
      </c>
      <c r="AM159" s="380">
        <f>AL159-AL158</f>
        <v>4</v>
      </c>
    </row>
    <row r="160" spans="1:39" s="79" customFormat="1" ht="15" customHeight="1">
      <c r="A160" s="351">
        <v>3</v>
      </c>
      <c r="B160" s="365" t="s">
        <v>55</v>
      </c>
      <c r="C160" s="491">
        <v>7</v>
      </c>
      <c r="D160" s="491">
        <v>8</v>
      </c>
      <c r="E160" s="491">
        <v>5</v>
      </c>
      <c r="F160" s="346"/>
      <c r="G160" s="346"/>
      <c r="H160" s="346"/>
      <c r="I160" s="223"/>
      <c r="J160" s="346"/>
      <c r="K160" s="346"/>
      <c r="L160" s="346"/>
      <c r="M160" s="346"/>
      <c r="N160" s="346"/>
      <c r="O160" s="346"/>
      <c r="P160" s="223"/>
      <c r="Q160" s="346"/>
      <c r="R160" s="346"/>
      <c r="S160" s="346"/>
      <c r="T160" s="346"/>
      <c r="U160" s="346"/>
      <c r="V160" s="346"/>
      <c r="W160" s="223"/>
      <c r="X160" s="346"/>
      <c r="Y160" s="346"/>
      <c r="Z160" s="346"/>
      <c r="AA160" s="346"/>
      <c r="AB160" s="346"/>
      <c r="AC160" s="346"/>
      <c r="AD160" s="223"/>
      <c r="AE160" s="346"/>
      <c r="AF160" s="346"/>
      <c r="AG160" s="223"/>
      <c r="AH160" s="370">
        <f t="shared" si="73"/>
        <v>20</v>
      </c>
      <c r="AI160" s="373">
        <f>'สาย 4'!AI15</f>
        <v>20</v>
      </c>
      <c r="AJ160" s="369">
        <f t="shared" si="74"/>
        <v>0</v>
      </c>
      <c r="AL160" s="379">
        <v>15</v>
      </c>
      <c r="AM160" s="380">
        <f t="shared" ref="AM160:AM197" si="75">AL160-AL159</f>
        <v>4</v>
      </c>
    </row>
    <row r="161" spans="1:39" s="79" customFormat="1" ht="15" customHeight="1">
      <c r="A161" s="351">
        <v>4</v>
      </c>
      <c r="B161" s="365" t="s">
        <v>56</v>
      </c>
      <c r="C161" s="491">
        <v>5</v>
      </c>
      <c r="D161" s="491">
        <v>5</v>
      </c>
      <c r="E161" s="491">
        <v>5</v>
      </c>
      <c r="F161" s="346"/>
      <c r="G161" s="346"/>
      <c r="H161" s="346"/>
      <c r="I161" s="223"/>
      <c r="J161" s="346"/>
      <c r="K161" s="346"/>
      <c r="L161" s="346"/>
      <c r="M161" s="346"/>
      <c r="N161" s="346"/>
      <c r="O161" s="346"/>
      <c r="P161" s="223"/>
      <c r="Q161" s="346"/>
      <c r="R161" s="346"/>
      <c r="S161" s="346"/>
      <c r="T161" s="346"/>
      <c r="U161" s="346"/>
      <c r="V161" s="346"/>
      <c r="W161" s="223"/>
      <c r="X161" s="346"/>
      <c r="Y161" s="346"/>
      <c r="Z161" s="346"/>
      <c r="AA161" s="346"/>
      <c r="AB161" s="346"/>
      <c r="AC161" s="346"/>
      <c r="AD161" s="223"/>
      <c r="AE161" s="346"/>
      <c r="AF161" s="346"/>
      <c r="AG161" s="223"/>
      <c r="AH161" s="370">
        <f t="shared" si="73"/>
        <v>15</v>
      </c>
      <c r="AI161" s="373">
        <f>'สาย 4'!AI19</f>
        <v>15</v>
      </c>
      <c r="AJ161" s="369">
        <f t="shared" si="74"/>
        <v>0</v>
      </c>
      <c r="AL161" s="379">
        <v>19</v>
      </c>
      <c r="AM161" s="380">
        <f t="shared" si="75"/>
        <v>4</v>
      </c>
    </row>
    <row r="162" spans="1:39" s="79" customFormat="1" ht="15" customHeight="1">
      <c r="A162" s="351">
        <v>5</v>
      </c>
      <c r="B162" s="365" t="s">
        <v>57</v>
      </c>
      <c r="C162" s="491">
        <v>8</v>
      </c>
      <c r="D162" s="491">
        <v>2</v>
      </c>
      <c r="E162" s="491">
        <v>9</v>
      </c>
      <c r="F162" s="346"/>
      <c r="G162" s="346"/>
      <c r="H162" s="346"/>
      <c r="I162" s="223"/>
      <c r="J162" s="346"/>
      <c r="K162" s="346"/>
      <c r="L162" s="346"/>
      <c r="M162" s="346"/>
      <c r="N162" s="346"/>
      <c r="O162" s="346"/>
      <c r="P162" s="223"/>
      <c r="Q162" s="346"/>
      <c r="R162" s="346"/>
      <c r="S162" s="346"/>
      <c r="T162" s="346"/>
      <c r="U162" s="346"/>
      <c r="V162" s="346"/>
      <c r="W162" s="223"/>
      <c r="X162" s="346"/>
      <c r="Y162" s="346"/>
      <c r="Z162" s="346"/>
      <c r="AA162" s="346"/>
      <c r="AB162" s="346"/>
      <c r="AC162" s="346"/>
      <c r="AD162" s="223"/>
      <c r="AE162" s="346"/>
      <c r="AF162" s="346"/>
      <c r="AG162" s="223"/>
      <c r="AH162" s="370">
        <f t="shared" si="73"/>
        <v>19</v>
      </c>
      <c r="AI162" s="373">
        <f>'สาย 4'!AI23</f>
        <v>19</v>
      </c>
      <c r="AJ162" s="369">
        <f t="shared" si="74"/>
        <v>0</v>
      </c>
      <c r="AL162" s="379">
        <v>23</v>
      </c>
      <c r="AM162" s="380">
        <f t="shared" si="75"/>
        <v>4</v>
      </c>
    </row>
    <row r="163" spans="1:39" s="79" customFormat="1" ht="15" customHeight="1">
      <c r="A163" s="351">
        <v>6</v>
      </c>
      <c r="B163" s="365" t="s">
        <v>58</v>
      </c>
      <c r="C163" s="491">
        <v>5</v>
      </c>
      <c r="D163" s="491">
        <v>5</v>
      </c>
      <c r="E163" s="491">
        <v>5</v>
      </c>
      <c r="F163" s="346"/>
      <c r="G163" s="346"/>
      <c r="H163" s="346"/>
      <c r="I163" s="223"/>
      <c r="J163" s="346"/>
      <c r="K163" s="346"/>
      <c r="L163" s="346"/>
      <c r="M163" s="346"/>
      <c r="N163" s="346"/>
      <c r="O163" s="346"/>
      <c r="P163" s="223"/>
      <c r="Q163" s="346"/>
      <c r="R163" s="346"/>
      <c r="S163" s="346"/>
      <c r="T163" s="346"/>
      <c r="U163" s="346"/>
      <c r="V163" s="346"/>
      <c r="W163" s="223"/>
      <c r="X163" s="346"/>
      <c r="Y163" s="346"/>
      <c r="Z163" s="346"/>
      <c r="AA163" s="346"/>
      <c r="AB163" s="346"/>
      <c r="AC163" s="346"/>
      <c r="AD163" s="223"/>
      <c r="AE163" s="346"/>
      <c r="AF163" s="346"/>
      <c r="AG163" s="223"/>
      <c r="AH163" s="370">
        <f t="shared" si="73"/>
        <v>15</v>
      </c>
      <c r="AI163" s="373">
        <f>'สาย 4'!AI27</f>
        <v>15</v>
      </c>
      <c r="AJ163" s="369">
        <f t="shared" si="74"/>
        <v>0</v>
      </c>
      <c r="AL163" s="379">
        <v>27</v>
      </c>
      <c r="AM163" s="380">
        <f t="shared" si="75"/>
        <v>4</v>
      </c>
    </row>
    <row r="164" spans="1:39" s="79" customFormat="1" ht="15" customHeight="1">
      <c r="A164" s="351">
        <v>7</v>
      </c>
      <c r="B164" s="365" t="s">
        <v>59</v>
      </c>
      <c r="C164" s="491">
        <v>4</v>
      </c>
      <c r="D164" s="491">
        <v>11</v>
      </c>
      <c r="E164" s="491">
        <v>4</v>
      </c>
      <c r="F164" s="346"/>
      <c r="G164" s="346"/>
      <c r="H164" s="346"/>
      <c r="I164" s="223"/>
      <c r="J164" s="346"/>
      <c r="K164" s="346"/>
      <c r="L164" s="346"/>
      <c r="M164" s="346"/>
      <c r="N164" s="346"/>
      <c r="O164" s="346"/>
      <c r="P164" s="223"/>
      <c r="Q164" s="346"/>
      <c r="R164" s="346"/>
      <c r="S164" s="346"/>
      <c r="T164" s="346"/>
      <c r="U164" s="346"/>
      <c r="V164" s="346"/>
      <c r="W164" s="223"/>
      <c r="X164" s="346"/>
      <c r="Y164" s="346"/>
      <c r="Z164" s="346"/>
      <c r="AA164" s="346"/>
      <c r="AB164" s="346"/>
      <c r="AC164" s="346"/>
      <c r="AD164" s="223"/>
      <c r="AE164" s="346"/>
      <c r="AF164" s="346"/>
      <c r="AG164" s="223"/>
      <c r="AH164" s="370">
        <f t="shared" si="73"/>
        <v>19</v>
      </c>
      <c r="AI164" s="373">
        <f>'สาย 4'!AI31</f>
        <v>19</v>
      </c>
      <c r="AJ164" s="369">
        <f t="shared" si="74"/>
        <v>0</v>
      </c>
      <c r="AL164" s="379">
        <v>31</v>
      </c>
      <c r="AM164" s="380">
        <f t="shared" si="75"/>
        <v>4</v>
      </c>
    </row>
    <row r="165" spans="1:39" s="79" customFormat="1" ht="15" customHeight="1">
      <c r="A165" s="351">
        <v>8</v>
      </c>
      <c r="B165" s="365" t="s">
        <v>32</v>
      </c>
      <c r="C165" s="491">
        <v>11</v>
      </c>
      <c r="D165" s="491">
        <v>14</v>
      </c>
      <c r="E165" s="491">
        <v>12</v>
      </c>
      <c r="F165" s="346"/>
      <c r="G165" s="346"/>
      <c r="H165" s="346"/>
      <c r="I165" s="223"/>
      <c r="J165" s="346"/>
      <c r="K165" s="346"/>
      <c r="L165" s="346"/>
      <c r="M165" s="346"/>
      <c r="N165" s="346"/>
      <c r="O165" s="346"/>
      <c r="P165" s="223"/>
      <c r="Q165" s="346"/>
      <c r="R165" s="346"/>
      <c r="S165" s="346"/>
      <c r="T165" s="346"/>
      <c r="U165" s="346"/>
      <c r="V165" s="346"/>
      <c r="W165" s="223"/>
      <c r="X165" s="346"/>
      <c r="Y165" s="346"/>
      <c r="Z165" s="346"/>
      <c r="AA165" s="346"/>
      <c r="AB165" s="346"/>
      <c r="AC165" s="346"/>
      <c r="AD165" s="223"/>
      <c r="AE165" s="346"/>
      <c r="AF165" s="346"/>
      <c r="AG165" s="223"/>
      <c r="AH165" s="370">
        <f t="shared" si="73"/>
        <v>37</v>
      </c>
      <c r="AI165" s="373">
        <f>'สาย 4'!AI35</f>
        <v>37</v>
      </c>
      <c r="AJ165" s="369">
        <f t="shared" si="74"/>
        <v>0</v>
      </c>
      <c r="AL165" s="379">
        <v>35</v>
      </c>
      <c r="AM165" s="380">
        <f t="shared" si="75"/>
        <v>4</v>
      </c>
    </row>
    <row r="166" spans="1:39" s="79" customFormat="1" ht="15" customHeight="1">
      <c r="A166" s="351">
        <v>9</v>
      </c>
      <c r="B166" s="365" t="s">
        <v>33</v>
      </c>
      <c r="C166" s="491">
        <v>10</v>
      </c>
      <c r="D166" s="491">
        <v>10</v>
      </c>
      <c r="E166" s="491">
        <v>5</v>
      </c>
      <c r="F166" s="346"/>
      <c r="G166" s="346"/>
      <c r="H166" s="346"/>
      <c r="I166" s="223"/>
      <c r="J166" s="346"/>
      <c r="K166" s="346"/>
      <c r="L166" s="346"/>
      <c r="M166" s="346"/>
      <c r="N166" s="346"/>
      <c r="O166" s="346"/>
      <c r="P166" s="223"/>
      <c r="Q166" s="346"/>
      <c r="R166" s="346"/>
      <c r="S166" s="346"/>
      <c r="T166" s="346"/>
      <c r="U166" s="346"/>
      <c r="V166" s="346"/>
      <c r="W166" s="223"/>
      <c r="X166" s="346"/>
      <c r="Y166" s="346"/>
      <c r="Z166" s="346"/>
      <c r="AA166" s="346"/>
      <c r="AB166" s="346"/>
      <c r="AC166" s="346"/>
      <c r="AD166" s="223"/>
      <c r="AE166" s="346"/>
      <c r="AF166" s="346"/>
      <c r="AG166" s="223"/>
      <c r="AH166" s="370">
        <f t="shared" si="73"/>
        <v>25</v>
      </c>
      <c r="AI166" s="373">
        <f>'สาย 4'!AI39</f>
        <v>25</v>
      </c>
      <c r="AJ166" s="369">
        <f t="shared" si="74"/>
        <v>0</v>
      </c>
      <c r="AL166" s="379">
        <v>39</v>
      </c>
      <c r="AM166" s="380">
        <f t="shared" si="75"/>
        <v>4</v>
      </c>
    </row>
    <row r="167" spans="1:39" s="79" customFormat="1" ht="15" customHeight="1">
      <c r="A167" s="351">
        <v>10</v>
      </c>
      <c r="B167" s="365" t="s">
        <v>34</v>
      </c>
      <c r="C167" s="491">
        <v>6</v>
      </c>
      <c r="D167" s="491">
        <v>3</v>
      </c>
      <c r="E167" s="491">
        <v>1</v>
      </c>
      <c r="F167" s="346"/>
      <c r="G167" s="346"/>
      <c r="H167" s="346"/>
      <c r="I167" s="223"/>
      <c r="J167" s="346"/>
      <c r="K167" s="346"/>
      <c r="L167" s="346"/>
      <c r="M167" s="346"/>
      <c r="N167" s="346"/>
      <c r="O167" s="346"/>
      <c r="P167" s="223"/>
      <c r="Q167" s="346"/>
      <c r="R167" s="346"/>
      <c r="S167" s="346"/>
      <c r="T167" s="346"/>
      <c r="U167" s="346"/>
      <c r="V167" s="346"/>
      <c r="W167" s="223"/>
      <c r="X167" s="346"/>
      <c r="Y167" s="346"/>
      <c r="Z167" s="346"/>
      <c r="AA167" s="346"/>
      <c r="AB167" s="346"/>
      <c r="AC167" s="346"/>
      <c r="AD167" s="223"/>
      <c r="AE167" s="346"/>
      <c r="AF167" s="346"/>
      <c r="AG167" s="223"/>
      <c r="AH167" s="370">
        <f t="shared" si="73"/>
        <v>10</v>
      </c>
      <c r="AI167" s="373">
        <f>'สาย 4'!AI43</f>
        <v>10</v>
      </c>
      <c r="AJ167" s="369">
        <f t="shared" si="74"/>
        <v>0</v>
      </c>
      <c r="AL167" s="379">
        <v>43</v>
      </c>
      <c r="AM167" s="380">
        <f t="shared" si="75"/>
        <v>4</v>
      </c>
    </row>
    <row r="168" spans="1:39" s="79" customFormat="1" ht="15" customHeight="1">
      <c r="A168" s="351">
        <v>11</v>
      </c>
      <c r="B168" s="365" t="s">
        <v>35</v>
      </c>
      <c r="C168" s="491">
        <v>6</v>
      </c>
      <c r="D168" s="491">
        <v>12</v>
      </c>
      <c r="E168" s="491">
        <v>4</v>
      </c>
      <c r="F168" s="346"/>
      <c r="G168" s="346"/>
      <c r="H168" s="346"/>
      <c r="I168" s="223"/>
      <c r="J168" s="346"/>
      <c r="K168" s="346"/>
      <c r="L168" s="346"/>
      <c r="M168" s="346"/>
      <c r="N168" s="346"/>
      <c r="O168" s="346"/>
      <c r="P168" s="223"/>
      <c r="Q168" s="346"/>
      <c r="R168" s="346"/>
      <c r="S168" s="346"/>
      <c r="T168" s="346"/>
      <c r="U168" s="346"/>
      <c r="V168" s="346"/>
      <c r="W168" s="223"/>
      <c r="X168" s="346"/>
      <c r="Y168" s="346"/>
      <c r="Z168" s="346"/>
      <c r="AA168" s="346"/>
      <c r="AB168" s="346"/>
      <c r="AC168" s="346"/>
      <c r="AD168" s="223"/>
      <c r="AE168" s="346"/>
      <c r="AF168" s="346"/>
      <c r="AG168" s="223"/>
      <c r="AH168" s="370">
        <f t="shared" si="73"/>
        <v>22</v>
      </c>
      <c r="AI168" s="373">
        <f>'สาย 4'!AI47</f>
        <v>22</v>
      </c>
      <c r="AJ168" s="369">
        <f t="shared" si="74"/>
        <v>0</v>
      </c>
      <c r="AL168" s="379">
        <v>47</v>
      </c>
      <c r="AM168" s="380">
        <f t="shared" si="75"/>
        <v>4</v>
      </c>
    </row>
    <row r="169" spans="1:39" s="79" customFormat="1" ht="15" customHeight="1">
      <c r="A169" s="351">
        <v>12</v>
      </c>
      <c r="B169" s="365" t="s">
        <v>60</v>
      </c>
      <c r="C169" s="491">
        <v>6</v>
      </c>
      <c r="D169" s="491">
        <v>9</v>
      </c>
      <c r="E169" s="491">
        <v>3</v>
      </c>
      <c r="F169" s="346"/>
      <c r="G169" s="346"/>
      <c r="H169" s="346"/>
      <c r="I169" s="223"/>
      <c r="J169" s="346"/>
      <c r="K169" s="346"/>
      <c r="L169" s="346"/>
      <c r="M169" s="346"/>
      <c r="N169" s="346"/>
      <c r="O169" s="346"/>
      <c r="P169" s="223"/>
      <c r="Q169" s="346"/>
      <c r="R169" s="346"/>
      <c r="S169" s="346"/>
      <c r="T169" s="346"/>
      <c r="U169" s="346"/>
      <c r="V169" s="346"/>
      <c r="W169" s="223"/>
      <c r="X169" s="346"/>
      <c r="Y169" s="346"/>
      <c r="Z169" s="346"/>
      <c r="AA169" s="346"/>
      <c r="AB169" s="346"/>
      <c r="AC169" s="346"/>
      <c r="AD169" s="223"/>
      <c r="AE169" s="346"/>
      <c r="AF169" s="346"/>
      <c r="AG169" s="223"/>
      <c r="AH169" s="370">
        <f t="shared" si="73"/>
        <v>18</v>
      </c>
      <c r="AI169" s="373">
        <f>'สาย 4'!AI51</f>
        <v>18</v>
      </c>
      <c r="AJ169" s="369">
        <f t="shared" si="74"/>
        <v>0</v>
      </c>
      <c r="AL169" s="379">
        <v>51</v>
      </c>
      <c r="AM169" s="380">
        <f t="shared" si="75"/>
        <v>4</v>
      </c>
    </row>
    <row r="170" spans="1:39" s="79" customFormat="1" ht="15" customHeight="1">
      <c r="A170" s="351">
        <v>13</v>
      </c>
      <c r="B170" s="365" t="s">
        <v>61</v>
      </c>
      <c r="C170" s="491">
        <v>2</v>
      </c>
      <c r="D170" s="491">
        <v>7</v>
      </c>
      <c r="E170" s="491">
        <v>11</v>
      </c>
      <c r="F170" s="346"/>
      <c r="G170" s="346"/>
      <c r="H170" s="346"/>
      <c r="I170" s="223"/>
      <c r="J170" s="346"/>
      <c r="K170" s="346"/>
      <c r="L170" s="346"/>
      <c r="M170" s="346"/>
      <c r="N170" s="346"/>
      <c r="O170" s="346"/>
      <c r="P170" s="223"/>
      <c r="Q170" s="346"/>
      <c r="R170" s="346"/>
      <c r="S170" s="346"/>
      <c r="T170" s="346"/>
      <c r="U170" s="346"/>
      <c r="V170" s="346"/>
      <c r="W170" s="223"/>
      <c r="X170" s="346"/>
      <c r="Y170" s="346"/>
      <c r="Z170" s="346"/>
      <c r="AA170" s="346"/>
      <c r="AB170" s="346"/>
      <c r="AC170" s="346"/>
      <c r="AD170" s="223"/>
      <c r="AE170" s="346"/>
      <c r="AF170" s="346"/>
      <c r="AG170" s="223"/>
      <c r="AH170" s="370">
        <f t="shared" si="73"/>
        <v>20</v>
      </c>
      <c r="AI170" s="373">
        <f>'สาย 4'!AI55</f>
        <v>20</v>
      </c>
      <c r="AJ170" s="369">
        <f t="shared" si="74"/>
        <v>0</v>
      </c>
      <c r="AL170" s="379">
        <v>55</v>
      </c>
      <c r="AM170" s="380">
        <f t="shared" si="75"/>
        <v>4</v>
      </c>
    </row>
    <row r="171" spans="1:39" s="79" customFormat="1" ht="15" customHeight="1">
      <c r="A171" s="351">
        <v>14</v>
      </c>
      <c r="B171" s="365" t="s">
        <v>62</v>
      </c>
      <c r="C171" s="491">
        <v>13</v>
      </c>
      <c r="D171" s="491">
        <v>12</v>
      </c>
      <c r="E171" s="491">
        <v>15</v>
      </c>
      <c r="F171" s="346"/>
      <c r="G171" s="346"/>
      <c r="H171" s="346"/>
      <c r="I171" s="223"/>
      <c r="J171" s="346"/>
      <c r="K171" s="346"/>
      <c r="L171" s="346"/>
      <c r="M171" s="346"/>
      <c r="N171" s="346"/>
      <c r="O171" s="346"/>
      <c r="P171" s="223"/>
      <c r="Q171" s="346"/>
      <c r="R171" s="346"/>
      <c r="S171" s="346"/>
      <c r="T171" s="346"/>
      <c r="U171" s="346"/>
      <c r="V171" s="346"/>
      <c r="W171" s="223"/>
      <c r="X171" s="346"/>
      <c r="Y171" s="346"/>
      <c r="Z171" s="346"/>
      <c r="AA171" s="346"/>
      <c r="AB171" s="346"/>
      <c r="AC171" s="346"/>
      <c r="AD171" s="223"/>
      <c r="AE171" s="346"/>
      <c r="AF171" s="346"/>
      <c r="AG171" s="223"/>
      <c r="AH171" s="370">
        <f t="shared" si="73"/>
        <v>40</v>
      </c>
      <c r="AI171" s="373">
        <f>'สาย 4'!AI59</f>
        <v>40</v>
      </c>
      <c r="AJ171" s="369">
        <f t="shared" si="74"/>
        <v>0</v>
      </c>
      <c r="AL171" s="379">
        <v>59</v>
      </c>
      <c r="AM171" s="380">
        <f t="shared" si="75"/>
        <v>4</v>
      </c>
    </row>
    <row r="172" spans="1:39" s="79" customFormat="1" ht="15" customHeight="1">
      <c r="A172" s="351">
        <v>15</v>
      </c>
      <c r="B172" s="365" t="s">
        <v>63</v>
      </c>
      <c r="C172" s="491">
        <v>14</v>
      </c>
      <c r="D172" s="491">
        <v>10</v>
      </c>
      <c r="E172" s="491">
        <v>10</v>
      </c>
      <c r="F172" s="346"/>
      <c r="G172" s="346"/>
      <c r="H172" s="346"/>
      <c r="I172" s="223"/>
      <c r="J172" s="346"/>
      <c r="K172" s="346"/>
      <c r="L172" s="346"/>
      <c r="M172" s="346"/>
      <c r="N172" s="346"/>
      <c r="O172" s="346"/>
      <c r="P172" s="223"/>
      <c r="Q172" s="346"/>
      <c r="R172" s="346"/>
      <c r="S172" s="346"/>
      <c r="T172" s="346"/>
      <c r="U172" s="346"/>
      <c r="V172" s="346"/>
      <c r="W172" s="223"/>
      <c r="X172" s="346"/>
      <c r="Y172" s="346"/>
      <c r="Z172" s="346"/>
      <c r="AA172" s="346"/>
      <c r="AB172" s="346"/>
      <c r="AC172" s="346"/>
      <c r="AD172" s="223"/>
      <c r="AE172" s="346"/>
      <c r="AF172" s="346"/>
      <c r="AG172" s="223"/>
      <c r="AH172" s="370">
        <f t="shared" si="73"/>
        <v>34</v>
      </c>
      <c r="AI172" s="373">
        <f>'สาย 4'!AI63</f>
        <v>34</v>
      </c>
      <c r="AJ172" s="369">
        <f t="shared" si="74"/>
        <v>0</v>
      </c>
      <c r="AL172" s="379">
        <v>63</v>
      </c>
      <c r="AM172" s="380">
        <f t="shared" si="75"/>
        <v>4</v>
      </c>
    </row>
    <row r="173" spans="1:39" s="79" customFormat="1" ht="15" customHeight="1">
      <c r="A173" s="351">
        <v>16</v>
      </c>
      <c r="B173" s="365" t="s">
        <v>36</v>
      </c>
      <c r="C173" s="491"/>
      <c r="D173" s="491"/>
      <c r="E173" s="491"/>
      <c r="F173" s="346"/>
      <c r="G173" s="346"/>
      <c r="H173" s="346"/>
      <c r="I173" s="223"/>
      <c r="J173" s="346"/>
      <c r="K173" s="346"/>
      <c r="L173" s="346"/>
      <c r="M173" s="346"/>
      <c r="N173" s="346"/>
      <c r="O173" s="346"/>
      <c r="P173" s="223"/>
      <c r="Q173" s="346"/>
      <c r="R173" s="346"/>
      <c r="S173" s="346"/>
      <c r="T173" s="346"/>
      <c r="U173" s="346"/>
      <c r="V173" s="346"/>
      <c r="W173" s="223"/>
      <c r="X173" s="346"/>
      <c r="Y173" s="346"/>
      <c r="Z173" s="346"/>
      <c r="AA173" s="346"/>
      <c r="AB173" s="346"/>
      <c r="AC173" s="346"/>
      <c r="AD173" s="223"/>
      <c r="AE173" s="346"/>
      <c r="AF173" s="346"/>
      <c r="AG173" s="223"/>
      <c r="AH173" s="370">
        <f t="shared" si="73"/>
        <v>0</v>
      </c>
      <c r="AI173" s="373">
        <f>'สาย 4'!AI67</f>
        <v>0</v>
      </c>
      <c r="AJ173" s="369">
        <f t="shared" si="74"/>
        <v>0</v>
      </c>
      <c r="AL173" s="379">
        <v>67</v>
      </c>
      <c r="AM173" s="380">
        <f t="shared" si="75"/>
        <v>4</v>
      </c>
    </row>
    <row r="174" spans="1:39" s="79" customFormat="1" ht="15" customHeight="1">
      <c r="A174" s="351">
        <v>17</v>
      </c>
      <c r="B174" s="365" t="s">
        <v>37</v>
      </c>
      <c r="C174" s="491">
        <v>3</v>
      </c>
      <c r="D174" s="491">
        <v>4</v>
      </c>
      <c r="E174" s="491">
        <v>3</v>
      </c>
      <c r="F174" s="346"/>
      <c r="G174" s="346"/>
      <c r="H174" s="346"/>
      <c r="I174" s="223"/>
      <c r="J174" s="346"/>
      <c r="K174" s="346"/>
      <c r="L174" s="346"/>
      <c r="M174" s="346"/>
      <c r="N174" s="346"/>
      <c r="O174" s="346"/>
      <c r="P174" s="223"/>
      <c r="Q174" s="346"/>
      <c r="R174" s="346"/>
      <c r="S174" s="346"/>
      <c r="T174" s="346"/>
      <c r="U174" s="346"/>
      <c r="V174" s="346"/>
      <c r="W174" s="223"/>
      <c r="X174" s="346"/>
      <c r="Y174" s="346"/>
      <c r="Z174" s="346"/>
      <c r="AA174" s="346"/>
      <c r="AB174" s="346"/>
      <c r="AC174" s="346"/>
      <c r="AD174" s="223"/>
      <c r="AE174" s="346"/>
      <c r="AF174" s="346"/>
      <c r="AG174" s="223"/>
      <c r="AH174" s="370">
        <f t="shared" si="73"/>
        <v>10</v>
      </c>
      <c r="AI174" s="373">
        <f>'สาย 4'!AI71</f>
        <v>10</v>
      </c>
      <c r="AJ174" s="369">
        <f t="shared" si="74"/>
        <v>0</v>
      </c>
      <c r="AL174" s="379">
        <v>71</v>
      </c>
      <c r="AM174" s="380">
        <f t="shared" si="75"/>
        <v>4</v>
      </c>
    </row>
    <row r="175" spans="1:39" s="79" customFormat="1" ht="15" customHeight="1">
      <c r="A175" s="351">
        <v>18</v>
      </c>
      <c r="B175" s="365" t="s">
        <v>48</v>
      </c>
      <c r="C175" s="491">
        <v>5</v>
      </c>
      <c r="D175" s="491">
        <v>8</v>
      </c>
      <c r="E175" s="491">
        <v>3</v>
      </c>
      <c r="F175" s="346"/>
      <c r="G175" s="346"/>
      <c r="H175" s="346"/>
      <c r="I175" s="223"/>
      <c r="J175" s="346"/>
      <c r="K175" s="346"/>
      <c r="L175" s="346"/>
      <c r="M175" s="346"/>
      <c r="N175" s="346"/>
      <c r="O175" s="346"/>
      <c r="P175" s="223"/>
      <c r="Q175" s="346"/>
      <c r="R175" s="346"/>
      <c r="S175" s="346"/>
      <c r="T175" s="346"/>
      <c r="U175" s="346"/>
      <c r="V175" s="346"/>
      <c r="W175" s="223"/>
      <c r="X175" s="346"/>
      <c r="Y175" s="346"/>
      <c r="Z175" s="346"/>
      <c r="AA175" s="346"/>
      <c r="AB175" s="346"/>
      <c r="AC175" s="346"/>
      <c r="AD175" s="223"/>
      <c r="AE175" s="346"/>
      <c r="AF175" s="346"/>
      <c r="AG175" s="223"/>
      <c r="AH175" s="370">
        <f t="shared" si="73"/>
        <v>16</v>
      </c>
      <c r="AI175" s="373">
        <f>'สาย 4'!AI75</f>
        <v>16</v>
      </c>
      <c r="AJ175" s="369">
        <f t="shared" si="74"/>
        <v>0</v>
      </c>
      <c r="AL175" s="379">
        <v>75</v>
      </c>
      <c r="AM175" s="380">
        <f t="shared" si="75"/>
        <v>4</v>
      </c>
    </row>
    <row r="176" spans="1:39" s="79" customFormat="1" ht="15" customHeight="1">
      <c r="A176" s="351">
        <v>19</v>
      </c>
      <c r="B176" s="365" t="s">
        <v>64</v>
      </c>
      <c r="C176" s="491">
        <v>4</v>
      </c>
      <c r="D176" s="491">
        <v>3</v>
      </c>
      <c r="E176" s="491"/>
      <c r="F176" s="346"/>
      <c r="G176" s="346"/>
      <c r="H176" s="346"/>
      <c r="I176" s="223"/>
      <c r="J176" s="346"/>
      <c r="K176" s="346"/>
      <c r="L176" s="346"/>
      <c r="M176" s="346"/>
      <c r="N176" s="346"/>
      <c r="O176" s="346"/>
      <c r="P176" s="223"/>
      <c r="Q176" s="346"/>
      <c r="R176" s="346"/>
      <c r="S176" s="346"/>
      <c r="T176" s="346"/>
      <c r="U176" s="346"/>
      <c r="V176" s="346"/>
      <c r="W176" s="223"/>
      <c r="X176" s="346"/>
      <c r="Y176" s="346"/>
      <c r="Z176" s="346"/>
      <c r="AA176" s="346"/>
      <c r="AB176" s="346"/>
      <c r="AC176" s="346"/>
      <c r="AD176" s="223"/>
      <c r="AE176" s="346"/>
      <c r="AF176" s="346"/>
      <c r="AG176" s="223"/>
      <c r="AH176" s="370">
        <f t="shared" si="73"/>
        <v>7</v>
      </c>
      <c r="AI176" s="373">
        <f>'สาย 4'!AI79</f>
        <v>7</v>
      </c>
      <c r="AJ176" s="369">
        <f t="shared" si="74"/>
        <v>0</v>
      </c>
      <c r="AL176" s="379">
        <v>79</v>
      </c>
      <c r="AM176" s="380">
        <f t="shared" si="75"/>
        <v>4</v>
      </c>
    </row>
    <row r="177" spans="1:39" s="79" customFormat="1" ht="15" customHeight="1">
      <c r="A177" s="351">
        <v>20</v>
      </c>
      <c r="B177" s="365" t="s">
        <v>65</v>
      </c>
      <c r="C177" s="491">
        <v>2</v>
      </c>
      <c r="D177" s="491">
        <v>17</v>
      </c>
      <c r="E177" s="491">
        <v>4</v>
      </c>
      <c r="F177" s="346"/>
      <c r="G177" s="346"/>
      <c r="H177" s="346"/>
      <c r="I177" s="223"/>
      <c r="J177" s="346"/>
      <c r="K177" s="346"/>
      <c r="L177" s="346"/>
      <c r="M177" s="346"/>
      <c r="N177" s="346"/>
      <c r="O177" s="346"/>
      <c r="P177" s="223"/>
      <c r="Q177" s="346"/>
      <c r="R177" s="346"/>
      <c r="S177" s="346"/>
      <c r="T177" s="346"/>
      <c r="U177" s="346"/>
      <c r="V177" s="346"/>
      <c r="W177" s="223"/>
      <c r="X177" s="346"/>
      <c r="Y177" s="346"/>
      <c r="Z177" s="346"/>
      <c r="AA177" s="346"/>
      <c r="AB177" s="346"/>
      <c r="AC177" s="346"/>
      <c r="AD177" s="223"/>
      <c r="AE177" s="346"/>
      <c r="AF177" s="346"/>
      <c r="AG177" s="223"/>
      <c r="AH177" s="370">
        <f t="shared" si="73"/>
        <v>23</v>
      </c>
      <c r="AI177" s="373">
        <f>'สาย 4'!AI83</f>
        <v>23</v>
      </c>
      <c r="AJ177" s="369">
        <f t="shared" si="74"/>
        <v>0</v>
      </c>
      <c r="AL177" s="379">
        <v>83</v>
      </c>
      <c r="AM177" s="380">
        <f t="shared" si="75"/>
        <v>4</v>
      </c>
    </row>
    <row r="178" spans="1:39" s="79" customFormat="1" ht="15" customHeight="1">
      <c r="A178" s="351">
        <v>21</v>
      </c>
      <c r="B178" s="365" t="s">
        <v>66</v>
      </c>
      <c r="C178" s="491"/>
      <c r="D178" s="491"/>
      <c r="E178" s="491"/>
      <c r="F178" s="346"/>
      <c r="G178" s="346"/>
      <c r="H178" s="346"/>
      <c r="I178" s="223"/>
      <c r="J178" s="346"/>
      <c r="K178" s="346"/>
      <c r="L178" s="346"/>
      <c r="M178" s="346"/>
      <c r="N178" s="346"/>
      <c r="O178" s="346"/>
      <c r="P178" s="223"/>
      <c r="Q178" s="346"/>
      <c r="R178" s="346"/>
      <c r="S178" s="346"/>
      <c r="T178" s="346"/>
      <c r="U178" s="346"/>
      <c r="V178" s="346"/>
      <c r="W178" s="223"/>
      <c r="X178" s="346"/>
      <c r="Y178" s="346"/>
      <c r="Z178" s="346"/>
      <c r="AA178" s="346"/>
      <c r="AB178" s="346"/>
      <c r="AC178" s="346"/>
      <c r="AD178" s="223"/>
      <c r="AE178" s="346"/>
      <c r="AF178" s="346"/>
      <c r="AG178" s="223"/>
      <c r="AH178" s="370">
        <f t="shared" si="73"/>
        <v>0</v>
      </c>
      <c r="AI178" s="373">
        <f>'สาย 4'!AI87</f>
        <v>0</v>
      </c>
      <c r="AJ178" s="369">
        <f t="shared" si="74"/>
        <v>0</v>
      </c>
      <c r="AL178" s="379">
        <v>87</v>
      </c>
      <c r="AM178" s="380">
        <f t="shared" si="75"/>
        <v>4</v>
      </c>
    </row>
    <row r="179" spans="1:39" s="79" customFormat="1" ht="15" customHeight="1">
      <c r="A179" s="351">
        <v>22</v>
      </c>
      <c r="B179" s="365" t="s">
        <v>67</v>
      </c>
      <c r="C179" s="491"/>
      <c r="D179" s="491"/>
      <c r="E179" s="491"/>
      <c r="F179" s="346"/>
      <c r="G179" s="346"/>
      <c r="H179" s="346"/>
      <c r="I179" s="223"/>
      <c r="J179" s="346"/>
      <c r="K179" s="346"/>
      <c r="L179" s="346"/>
      <c r="M179" s="346"/>
      <c r="N179" s="346"/>
      <c r="O179" s="346"/>
      <c r="P179" s="223"/>
      <c r="Q179" s="346"/>
      <c r="R179" s="346"/>
      <c r="S179" s="346"/>
      <c r="T179" s="346"/>
      <c r="U179" s="346"/>
      <c r="V179" s="346"/>
      <c r="W179" s="223"/>
      <c r="X179" s="346"/>
      <c r="Y179" s="346"/>
      <c r="Z179" s="346"/>
      <c r="AA179" s="346"/>
      <c r="AB179" s="346"/>
      <c r="AC179" s="346"/>
      <c r="AD179" s="223"/>
      <c r="AE179" s="346"/>
      <c r="AF179" s="346"/>
      <c r="AG179" s="223"/>
      <c r="AH179" s="370">
        <f t="shared" si="73"/>
        <v>0</v>
      </c>
      <c r="AI179" s="373">
        <f>'สาย 4'!AI91</f>
        <v>0</v>
      </c>
      <c r="AJ179" s="369">
        <f t="shared" si="74"/>
        <v>0</v>
      </c>
      <c r="AL179" s="379">
        <v>91</v>
      </c>
      <c r="AM179" s="380">
        <f t="shared" si="75"/>
        <v>4</v>
      </c>
    </row>
    <row r="180" spans="1:39" s="79" customFormat="1" ht="15" customHeight="1">
      <c r="A180" s="351">
        <v>23</v>
      </c>
      <c r="B180" s="365" t="s">
        <v>49</v>
      </c>
      <c r="C180" s="491"/>
      <c r="D180" s="491"/>
      <c r="E180" s="491"/>
      <c r="F180" s="346"/>
      <c r="G180" s="346"/>
      <c r="H180" s="346"/>
      <c r="I180" s="223"/>
      <c r="J180" s="346"/>
      <c r="K180" s="346"/>
      <c r="L180" s="346"/>
      <c r="M180" s="346"/>
      <c r="N180" s="346"/>
      <c r="O180" s="346"/>
      <c r="P180" s="223"/>
      <c r="Q180" s="346"/>
      <c r="R180" s="346"/>
      <c r="S180" s="346"/>
      <c r="T180" s="346"/>
      <c r="U180" s="346"/>
      <c r="V180" s="346"/>
      <c r="W180" s="223"/>
      <c r="X180" s="346"/>
      <c r="Y180" s="346"/>
      <c r="Z180" s="346"/>
      <c r="AA180" s="346"/>
      <c r="AB180" s="346"/>
      <c r="AC180" s="346"/>
      <c r="AD180" s="223"/>
      <c r="AE180" s="346"/>
      <c r="AF180" s="346"/>
      <c r="AG180" s="223"/>
      <c r="AH180" s="370">
        <f t="shared" si="73"/>
        <v>0</v>
      </c>
      <c r="AI180" s="373">
        <f>'สาย 4'!AI95</f>
        <v>0</v>
      </c>
      <c r="AJ180" s="369">
        <f t="shared" si="74"/>
        <v>0</v>
      </c>
      <c r="AL180" s="379">
        <v>95</v>
      </c>
      <c r="AM180" s="380">
        <f t="shared" si="75"/>
        <v>4</v>
      </c>
    </row>
    <row r="181" spans="1:39" s="79" customFormat="1" ht="15" customHeight="1">
      <c r="A181" s="351">
        <v>24</v>
      </c>
      <c r="B181" s="365" t="s">
        <v>68</v>
      </c>
      <c r="C181" s="491">
        <v>1</v>
      </c>
      <c r="D181" s="491">
        <v>14</v>
      </c>
      <c r="E181" s="491">
        <v>7</v>
      </c>
      <c r="F181" s="346"/>
      <c r="G181" s="346"/>
      <c r="H181" s="346"/>
      <c r="I181" s="223"/>
      <c r="J181" s="346"/>
      <c r="K181" s="346"/>
      <c r="L181" s="346"/>
      <c r="M181" s="346"/>
      <c r="N181" s="346"/>
      <c r="O181" s="346"/>
      <c r="P181" s="223"/>
      <c r="Q181" s="346"/>
      <c r="R181" s="346"/>
      <c r="S181" s="346"/>
      <c r="T181" s="346"/>
      <c r="U181" s="346"/>
      <c r="V181" s="346"/>
      <c r="W181" s="223"/>
      <c r="X181" s="346"/>
      <c r="Y181" s="346"/>
      <c r="Z181" s="346"/>
      <c r="AA181" s="346"/>
      <c r="AB181" s="346"/>
      <c r="AC181" s="346"/>
      <c r="AD181" s="223"/>
      <c r="AE181" s="346"/>
      <c r="AF181" s="346"/>
      <c r="AG181" s="223"/>
      <c r="AH181" s="370">
        <f t="shared" si="73"/>
        <v>22</v>
      </c>
      <c r="AI181" s="373">
        <f>'สาย 4'!AI99</f>
        <v>22</v>
      </c>
      <c r="AJ181" s="369">
        <f t="shared" si="74"/>
        <v>0</v>
      </c>
      <c r="AL181" s="379">
        <v>99</v>
      </c>
      <c r="AM181" s="380">
        <f t="shared" si="75"/>
        <v>4</v>
      </c>
    </row>
    <row r="182" spans="1:39" s="79" customFormat="1" ht="15" customHeight="1">
      <c r="A182" s="351">
        <v>25</v>
      </c>
      <c r="B182" s="365" t="s">
        <v>69</v>
      </c>
      <c r="C182" s="491"/>
      <c r="D182" s="491"/>
      <c r="E182" s="491"/>
      <c r="F182" s="346"/>
      <c r="G182" s="346"/>
      <c r="H182" s="346"/>
      <c r="I182" s="223"/>
      <c r="J182" s="346"/>
      <c r="K182" s="346"/>
      <c r="L182" s="346"/>
      <c r="M182" s="346"/>
      <c r="N182" s="346"/>
      <c r="O182" s="346"/>
      <c r="P182" s="223"/>
      <c r="Q182" s="346"/>
      <c r="R182" s="346"/>
      <c r="S182" s="346"/>
      <c r="T182" s="346"/>
      <c r="U182" s="346"/>
      <c r="V182" s="346"/>
      <c r="W182" s="223"/>
      <c r="X182" s="346"/>
      <c r="Y182" s="346"/>
      <c r="Z182" s="346"/>
      <c r="AA182" s="346"/>
      <c r="AB182" s="346"/>
      <c r="AC182" s="346"/>
      <c r="AD182" s="223"/>
      <c r="AE182" s="346"/>
      <c r="AF182" s="346"/>
      <c r="AG182" s="223"/>
      <c r="AH182" s="370">
        <f t="shared" si="73"/>
        <v>0</v>
      </c>
      <c r="AI182" s="373">
        <f>'สาย 4'!AI103</f>
        <v>0</v>
      </c>
      <c r="AJ182" s="369">
        <f t="shared" si="74"/>
        <v>0</v>
      </c>
      <c r="AL182" s="379">
        <v>103</v>
      </c>
      <c r="AM182" s="380">
        <f t="shared" si="75"/>
        <v>4</v>
      </c>
    </row>
    <row r="183" spans="1:39" s="79" customFormat="1" ht="15" customHeight="1">
      <c r="A183" s="351">
        <v>26</v>
      </c>
      <c r="B183" s="365" t="s">
        <v>38</v>
      </c>
      <c r="C183" s="491"/>
      <c r="D183" s="491"/>
      <c r="E183" s="491"/>
      <c r="F183" s="346"/>
      <c r="G183" s="346"/>
      <c r="H183" s="346"/>
      <c r="I183" s="223"/>
      <c r="J183" s="346"/>
      <c r="K183" s="346"/>
      <c r="L183" s="346"/>
      <c r="M183" s="346"/>
      <c r="N183" s="346"/>
      <c r="O183" s="346"/>
      <c r="P183" s="223"/>
      <c r="Q183" s="346"/>
      <c r="R183" s="346"/>
      <c r="S183" s="346"/>
      <c r="T183" s="346"/>
      <c r="U183" s="346"/>
      <c r="V183" s="346"/>
      <c r="W183" s="223"/>
      <c r="X183" s="346"/>
      <c r="Y183" s="346"/>
      <c r="Z183" s="346"/>
      <c r="AA183" s="346"/>
      <c r="AB183" s="346"/>
      <c r="AC183" s="346"/>
      <c r="AD183" s="223"/>
      <c r="AE183" s="346"/>
      <c r="AF183" s="346"/>
      <c r="AG183" s="223"/>
      <c r="AH183" s="370">
        <f t="shared" si="73"/>
        <v>0</v>
      </c>
      <c r="AI183" s="373">
        <f>'สาย 4'!AI107</f>
        <v>0</v>
      </c>
      <c r="AJ183" s="369">
        <f t="shared" si="74"/>
        <v>0</v>
      </c>
      <c r="AL183" s="379">
        <v>107</v>
      </c>
      <c r="AM183" s="380">
        <f t="shared" si="75"/>
        <v>4</v>
      </c>
    </row>
    <row r="184" spans="1:39" s="79" customFormat="1" ht="15" customHeight="1">
      <c r="A184" s="351">
        <v>27</v>
      </c>
      <c r="B184" s="365" t="s">
        <v>70</v>
      </c>
      <c r="C184" s="491">
        <v>5</v>
      </c>
      <c r="D184" s="491">
        <v>3</v>
      </c>
      <c r="E184" s="491"/>
      <c r="F184" s="346"/>
      <c r="G184" s="346"/>
      <c r="H184" s="346"/>
      <c r="I184" s="223"/>
      <c r="J184" s="346"/>
      <c r="K184" s="346"/>
      <c r="L184" s="346"/>
      <c r="M184" s="346"/>
      <c r="N184" s="346"/>
      <c r="O184" s="346"/>
      <c r="P184" s="223"/>
      <c r="Q184" s="346"/>
      <c r="R184" s="346"/>
      <c r="S184" s="346"/>
      <c r="T184" s="346"/>
      <c r="U184" s="346"/>
      <c r="V184" s="346"/>
      <c r="W184" s="223"/>
      <c r="X184" s="346"/>
      <c r="Y184" s="346"/>
      <c r="Z184" s="346"/>
      <c r="AA184" s="346"/>
      <c r="AB184" s="346"/>
      <c r="AC184" s="346"/>
      <c r="AD184" s="223"/>
      <c r="AE184" s="346"/>
      <c r="AF184" s="346"/>
      <c r="AG184" s="223"/>
      <c r="AH184" s="370">
        <f t="shared" si="73"/>
        <v>8</v>
      </c>
      <c r="AI184" s="373">
        <f>'สาย 4'!AI111</f>
        <v>8</v>
      </c>
      <c r="AJ184" s="369">
        <f t="shared" si="74"/>
        <v>0</v>
      </c>
      <c r="AL184" s="379">
        <v>111</v>
      </c>
      <c r="AM184" s="380">
        <f t="shared" si="75"/>
        <v>4</v>
      </c>
    </row>
    <row r="185" spans="1:39" s="79" customFormat="1" ht="15" customHeight="1">
      <c r="A185" s="351">
        <v>28</v>
      </c>
      <c r="B185" s="365" t="s">
        <v>39</v>
      </c>
      <c r="C185" s="491"/>
      <c r="D185" s="491"/>
      <c r="E185" s="491"/>
      <c r="F185" s="346"/>
      <c r="G185" s="346"/>
      <c r="H185" s="346"/>
      <c r="I185" s="223"/>
      <c r="J185" s="346"/>
      <c r="K185" s="346"/>
      <c r="L185" s="346"/>
      <c r="M185" s="346"/>
      <c r="N185" s="346"/>
      <c r="O185" s="346"/>
      <c r="P185" s="223"/>
      <c r="Q185" s="346"/>
      <c r="R185" s="346"/>
      <c r="S185" s="346"/>
      <c r="T185" s="346"/>
      <c r="U185" s="346"/>
      <c r="V185" s="346"/>
      <c r="W185" s="223"/>
      <c r="X185" s="346"/>
      <c r="Y185" s="346"/>
      <c r="Z185" s="346"/>
      <c r="AA185" s="346"/>
      <c r="AB185" s="346"/>
      <c r="AC185" s="346"/>
      <c r="AD185" s="223"/>
      <c r="AE185" s="346"/>
      <c r="AF185" s="346"/>
      <c r="AG185" s="223"/>
      <c r="AH185" s="370">
        <f t="shared" si="73"/>
        <v>0</v>
      </c>
      <c r="AI185" s="373">
        <f>'สาย 4'!AI115</f>
        <v>0</v>
      </c>
      <c r="AJ185" s="369">
        <f t="shared" si="74"/>
        <v>0</v>
      </c>
      <c r="AL185" s="379">
        <v>115</v>
      </c>
      <c r="AM185" s="380">
        <f t="shared" si="75"/>
        <v>4</v>
      </c>
    </row>
    <row r="186" spans="1:39" s="79" customFormat="1" ht="15" customHeight="1">
      <c r="A186" s="351">
        <v>29</v>
      </c>
      <c r="B186" s="365" t="s">
        <v>40</v>
      </c>
      <c r="C186" s="491"/>
      <c r="D186" s="491"/>
      <c r="E186" s="491"/>
      <c r="F186" s="346"/>
      <c r="G186" s="346"/>
      <c r="H186" s="346"/>
      <c r="I186" s="223"/>
      <c r="J186" s="346"/>
      <c r="K186" s="346"/>
      <c r="L186" s="346"/>
      <c r="M186" s="346"/>
      <c r="N186" s="346"/>
      <c r="O186" s="346"/>
      <c r="P186" s="223"/>
      <c r="Q186" s="346"/>
      <c r="R186" s="346"/>
      <c r="S186" s="346"/>
      <c r="T186" s="346"/>
      <c r="U186" s="346"/>
      <c r="V186" s="346"/>
      <c r="W186" s="223"/>
      <c r="X186" s="346"/>
      <c r="Y186" s="346"/>
      <c r="Z186" s="346"/>
      <c r="AA186" s="346"/>
      <c r="AB186" s="346"/>
      <c r="AC186" s="346"/>
      <c r="AD186" s="223"/>
      <c r="AE186" s="346"/>
      <c r="AF186" s="346"/>
      <c r="AG186" s="223"/>
      <c r="AH186" s="370">
        <f t="shared" si="73"/>
        <v>0</v>
      </c>
      <c r="AI186" s="373">
        <f>'สาย 4'!AI119</f>
        <v>0</v>
      </c>
      <c r="AJ186" s="369">
        <f t="shared" si="74"/>
        <v>0</v>
      </c>
      <c r="AL186" s="379">
        <v>119</v>
      </c>
      <c r="AM186" s="380">
        <f t="shared" si="75"/>
        <v>4</v>
      </c>
    </row>
    <row r="187" spans="1:39" s="79" customFormat="1" ht="15" customHeight="1">
      <c r="A187" s="351">
        <v>30</v>
      </c>
      <c r="B187" s="365" t="s">
        <v>50</v>
      </c>
      <c r="C187" s="491">
        <v>3</v>
      </c>
      <c r="D187" s="491">
        <v>4</v>
      </c>
      <c r="E187" s="491">
        <v>2</v>
      </c>
      <c r="F187" s="347"/>
      <c r="G187" s="347"/>
      <c r="H187" s="347"/>
      <c r="I187" s="223"/>
      <c r="J187" s="347"/>
      <c r="K187" s="347"/>
      <c r="L187" s="347"/>
      <c r="M187" s="347"/>
      <c r="N187" s="347"/>
      <c r="O187" s="347"/>
      <c r="P187" s="223"/>
      <c r="Q187" s="347"/>
      <c r="R187" s="347"/>
      <c r="S187" s="347"/>
      <c r="T187" s="347"/>
      <c r="U187" s="347"/>
      <c r="V187" s="347"/>
      <c r="W187" s="223"/>
      <c r="X187" s="347"/>
      <c r="Y187" s="347"/>
      <c r="Z187" s="347"/>
      <c r="AA187" s="347"/>
      <c r="AB187" s="347"/>
      <c r="AC187" s="347"/>
      <c r="AD187" s="223"/>
      <c r="AE187" s="347"/>
      <c r="AF187" s="347"/>
      <c r="AG187" s="223"/>
      <c r="AH187" s="370">
        <f t="shared" si="73"/>
        <v>9</v>
      </c>
      <c r="AI187" s="373">
        <f>'สาย 4'!AI123</f>
        <v>9</v>
      </c>
      <c r="AJ187" s="369">
        <f t="shared" si="74"/>
        <v>0</v>
      </c>
      <c r="AL187" s="379">
        <v>123</v>
      </c>
      <c r="AM187" s="380">
        <f t="shared" si="75"/>
        <v>4</v>
      </c>
    </row>
    <row r="188" spans="1:39" s="79" customFormat="1" ht="15" customHeight="1">
      <c r="A188" s="351">
        <v>31</v>
      </c>
      <c r="B188" s="365" t="s">
        <v>51</v>
      </c>
      <c r="C188" s="491"/>
      <c r="D188" s="491"/>
      <c r="E188" s="491"/>
      <c r="F188" s="347"/>
      <c r="G188" s="347"/>
      <c r="H188" s="347"/>
      <c r="I188" s="223"/>
      <c r="J188" s="347"/>
      <c r="K188" s="347"/>
      <c r="L188" s="347"/>
      <c r="M188" s="347"/>
      <c r="N188" s="347"/>
      <c r="O188" s="347"/>
      <c r="P188" s="223"/>
      <c r="Q188" s="347"/>
      <c r="R188" s="347"/>
      <c r="S188" s="347"/>
      <c r="T188" s="347"/>
      <c r="U188" s="347"/>
      <c r="V188" s="347"/>
      <c r="W188" s="223"/>
      <c r="X188" s="347"/>
      <c r="Y188" s="347"/>
      <c r="Z188" s="347"/>
      <c r="AA188" s="347"/>
      <c r="AB188" s="347"/>
      <c r="AC188" s="347"/>
      <c r="AD188" s="223"/>
      <c r="AE188" s="347"/>
      <c r="AF188" s="347"/>
      <c r="AG188" s="223"/>
      <c r="AH188" s="370">
        <f t="shared" si="73"/>
        <v>0</v>
      </c>
      <c r="AI188" s="373">
        <f>'สาย 4'!AI127</f>
        <v>0</v>
      </c>
      <c r="AJ188" s="369">
        <f t="shared" si="74"/>
        <v>0</v>
      </c>
      <c r="AL188" s="379">
        <v>127</v>
      </c>
      <c r="AM188" s="380">
        <f t="shared" si="75"/>
        <v>4</v>
      </c>
    </row>
    <row r="189" spans="1:39" s="79" customFormat="1" ht="15" customHeight="1">
      <c r="A189" s="351">
        <v>32</v>
      </c>
      <c r="B189" s="365" t="s">
        <v>52</v>
      </c>
      <c r="C189" s="491">
        <v>2</v>
      </c>
      <c r="D189" s="491"/>
      <c r="E189" s="491"/>
      <c r="F189" s="223"/>
      <c r="G189" s="223"/>
      <c r="H189" s="347"/>
      <c r="I189" s="223"/>
      <c r="J189" s="223"/>
      <c r="K189" s="223"/>
      <c r="L189" s="347"/>
      <c r="M189" s="347"/>
      <c r="N189" s="347"/>
      <c r="O189" s="347"/>
      <c r="P189" s="223"/>
      <c r="Q189" s="347"/>
      <c r="R189" s="347"/>
      <c r="S189" s="347"/>
      <c r="T189" s="347"/>
      <c r="U189" s="347"/>
      <c r="V189" s="347"/>
      <c r="W189" s="223"/>
      <c r="X189" s="347"/>
      <c r="Y189" s="347"/>
      <c r="Z189" s="347"/>
      <c r="AA189" s="347"/>
      <c r="AB189" s="347"/>
      <c r="AC189" s="347"/>
      <c r="AD189" s="223"/>
      <c r="AE189" s="347"/>
      <c r="AF189" s="347"/>
      <c r="AG189" s="223"/>
      <c r="AH189" s="370">
        <f t="shared" si="73"/>
        <v>2</v>
      </c>
      <c r="AI189" s="373">
        <f>'สาย 4'!AI131</f>
        <v>2</v>
      </c>
      <c r="AJ189" s="369">
        <f t="shared" si="74"/>
        <v>0</v>
      </c>
      <c r="AL189" s="379">
        <v>131</v>
      </c>
      <c r="AM189" s="380">
        <f t="shared" si="75"/>
        <v>4</v>
      </c>
    </row>
    <row r="190" spans="1:39" s="79" customFormat="1" ht="15" customHeight="1">
      <c r="A190" s="351">
        <v>33</v>
      </c>
      <c r="B190" s="365"/>
      <c r="C190" s="491"/>
      <c r="D190" s="491"/>
      <c r="E190" s="491"/>
      <c r="F190" s="223"/>
      <c r="G190" s="223"/>
      <c r="H190" s="347"/>
      <c r="I190" s="223"/>
      <c r="J190" s="223"/>
      <c r="K190" s="223"/>
      <c r="L190" s="347"/>
      <c r="M190" s="347"/>
      <c r="N190" s="347"/>
      <c r="O190" s="347"/>
      <c r="P190" s="223"/>
      <c r="Q190" s="347"/>
      <c r="R190" s="347"/>
      <c r="S190" s="347"/>
      <c r="T190" s="347"/>
      <c r="U190" s="347"/>
      <c r="V190" s="347"/>
      <c r="W190" s="223"/>
      <c r="X190" s="347"/>
      <c r="Y190" s="347"/>
      <c r="Z190" s="347"/>
      <c r="AA190" s="347"/>
      <c r="AB190" s="347"/>
      <c r="AC190" s="347"/>
      <c r="AD190" s="223"/>
      <c r="AE190" s="347"/>
      <c r="AF190" s="347"/>
      <c r="AG190" s="223"/>
      <c r="AH190" s="370">
        <f t="shared" si="73"/>
        <v>0</v>
      </c>
      <c r="AI190" s="373">
        <f>'สาย 4'!AI139</f>
        <v>0</v>
      </c>
      <c r="AJ190" s="369">
        <f t="shared" si="74"/>
        <v>0</v>
      </c>
      <c r="AL190" s="379">
        <v>135</v>
      </c>
      <c r="AM190" s="380">
        <f t="shared" si="75"/>
        <v>4</v>
      </c>
    </row>
    <row r="191" spans="1:39" s="79" customFormat="1" ht="15" customHeight="1">
      <c r="A191" s="351">
        <v>34</v>
      </c>
      <c r="B191" s="208"/>
      <c r="C191" s="491"/>
      <c r="D191" s="491"/>
      <c r="E191" s="491"/>
      <c r="F191" s="223"/>
      <c r="G191" s="223"/>
      <c r="H191" s="347"/>
      <c r="I191" s="223"/>
      <c r="J191" s="223"/>
      <c r="K191" s="223"/>
      <c r="L191" s="347"/>
      <c r="M191" s="347"/>
      <c r="N191" s="347"/>
      <c r="O191" s="347"/>
      <c r="P191" s="223"/>
      <c r="Q191" s="347"/>
      <c r="R191" s="347"/>
      <c r="S191" s="347"/>
      <c r="T191" s="347"/>
      <c r="U191" s="347"/>
      <c r="V191" s="347"/>
      <c r="W191" s="223"/>
      <c r="X191" s="347"/>
      <c r="Y191" s="347"/>
      <c r="Z191" s="347"/>
      <c r="AA191" s="347"/>
      <c r="AB191" s="347"/>
      <c r="AC191" s="347"/>
      <c r="AD191" s="223"/>
      <c r="AE191" s="347"/>
      <c r="AF191" s="347"/>
      <c r="AG191" s="223"/>
      <c r="AH191" s="370">
        <f t="shared" si="73"/>
        <v>0</v>
      </c>
      <c r="AI191" s="373">
        <f>'สาย 4'!AI139</f>
        <v>0</v>
      </c>
      <c r="AJ191" s="369">
        <f t="shared" si="74"/>
        <v>0</v>
      </c>
      <c r="AL191" s="379">
        <v>139</v>
      </c>
      <c r="AM191" s="380">
        <f t="shared" si="75"/>
        <v>4</v>
      </c>
    </row>
    <row r="192" spans="1:39" s="79" customFormat="1" ht="15" customHeight="1">
      <c r="A192" s="351">
        <v>35</v>
      </c>
      <c r="B192" s="208"/>
      <c r="C192" s="491"/>
      <c r="D192" s="491"/>
      <c r="E192" s="491"/>
      <c r="F192" s="223"/>
      <c r="G192" s="223"/>
      <c r="H192" s="347"/>
      <c r="I192" s="223"/>
      <c r="J192" s="223"/>
      <c r="K192" s="223"/>
      <c r="L192" s="347"/>
      <c r="M192" s="347"/>
      <c r="N192" s="347"/>
      <c r="O192" s="347"/>
      <c r="P192" s="223"/>
      <c r="Q192" s="347"/>
      <c r="R192" s="347"/>
      <c r="S192" s="347"/>
      <c r="T192" s="347"/>
      <c r="U192" s="347"/>
      <c r="V192" s="347"/>
      <c r="W192" s="223"/>
      <c r="X192" s="347"/>
      <c r="Y192" s="347"/>
      <c r="Z192" s="223"/>
      <c r="AA192" s="347"/>
      <c r="AB192" s="347"/>
      <c r="AC192" s="347"/>
      <c r="AD192" s="223"/>
      <c r="AE192" s="347"/>
      <c r="AF192" s="347"/>
      <c r="AG192" s="223"/>
      <c r="AH192" s="370">
        <f t="shared" si="73"/>
        <v>0</v>
      </c>
      <c r="AI192" s="373">
        <f>'สาย 4'!AI143</f>
        <v>0</v>
      </c>
      <c r="AJ192" s="369">
        <f t="shared" si="74"/>
        <v>0</v>
      </c>
      <c r="AL192" s="379">
        <v>143</v>
      </c>
      <c r="AM192" s="380">
        <f t="shared" si="75"/>
        <v>4</v>
      </c>
    </row>
    <row r="193" spans="1:39" s="79" customFormat="1" ht="15" customHeight="1">
      <c r="A193" s="351">
        <v>36</v>
      </c>
      <c r="B193" s="208"/>
      <c r="C193" s="491"/>
      <c r="D193" s="491"/>
      <c r="E193" s="491"/>
      <c r="F193" s="223"/>
      <c r="G193" s="223"/>
      <c r="H193" s="223"/>
      <c r="I193" s="223"/>
      <c r="J193" s="223"/>
      <c r="K193" s="223"/>
      <c r="L193" s="223"/>
      <c r="M193" s="223"/>
      <c r="N193" s="223"/>
      <c r="O193" s="223"/>
      <c r="P193" s="223"/>
      <c r="Q193" s="223"/>
      <c r="R193" s="223"/>
      <c r="S193" s="223"/>
      <c r="T193" s="223"/>
      <c r="U193" s="223"/>
      <c r="V193" s="223"/>
      <c r="W193" s="223"/>
      <c r="X193" s="223"/>
      <c r="Y193" s="223"/>
      <c r="Z193" s="223"/>
      <c r="AA193" s="223"/>
      <c r="AB193" s="223"/>
      <c r="AC193" s="223"/>
      <c r="AD193" s="223"/>
      <c r="AE193" s="223"/>
      <c r="AF193" s="223"/>
      <c r="AG193" s="223"/>
      <c r="AH193" s="370">
        <f t="shared" si="73"/>
        <v>0</v>
      </c>
      <c r="AI193" s="373">
        <f>'สาย 4'!AI147</f>
        <v>0</v>
      </c>
      <c r="AJ193" s="369">
        <f t="shared" si="74"/>
        <v>0</v>
      </c>
      <c r="AL193" s="379">
        <v>147</v>
      </c>
      <c r="AM193" s="380">
        <f t="shared" si="75"/>
        <v>4</v>
      </c>
    </row>
    <row r="194" spans="1:39" s="79" customFormat="1" ht="15" customHeight="1">
      <c r="A194" s="351">
        <v>37</v>
      </c>
      <c r="B194" s="208"/>
      <c r="C194" s="491"/>
      <c r="D194" s="491"/>
      <c r="E194" s="491"/>
      <c r="F194" s="223"/>
      <c r="G194" s="223"/>
      <c r="H194" s="223"/>
      <c r="I194" s="223"/>
      <c r="J194" s="223"/>
      <c r="K194" s="223"/>
      <c r="L194" s="223"/>
      <c r="M194" s="223"/>
      <c r="N194" s="223"/>
      <c r="O194" s="223"/>
      <c r="P194" s="223"/>
      <c r="Q194" s="223"/>
      <c r="R194" s="223"/>
      <c r="S194" s="223"/>
      <c r="T194" s="223"/>
      <c r="U194" s="223"/>
      <c r="V194" s="223"/>
      <c r="W194" s="223"/>
      <c r="X194" s="223"/>
      <c r="Y194" s="223"/>
      <c r="Z194" s="223"/>
      <c r="AA194" s="223"/>
      <c r="AB194" s="223"/>
      <c r="AC194" s="223"/>
      <c r="AD194" s="223"/>
      <c r="AE194" s="223"/>
      <c r="AF194" s="223"/>
      <c r="AG194" s="223"/>
      <c r="AH194" s="370">
        <f t="shared" si="73"/>
        <v>0</v>
      </c>
      <c r="AI194" s="373">
        <f>'สาย 4'!AI151</f>
        <v>0</v>
      </c>
      <c r="AJ194" s="369">
        <f t="shared" si="74"/>
        <v>0</v>
      </c>
      <c r="AL194" s="379">
        <v>151</v>
      </c>
      <c r="AM194" s="380">
        <f t="shared" si="75"/>
        <v>4</v>
      </c>
    </row>
    <row r="195" spans="1:39" s="79" customFormat="1" ht="15" customHeight="1">
      <c r="A195" s="351">
        <v>38</v>
      </c>
      <c r="B195" s="208"/>
      <c r="C195" s="491"/>
      <c r="D195" s="491"/>
      <c r="E195" s="491"/>
      <c r="F195" s="223"/>
      <c r="G195" s="223"/>
      <c r="H195" s="223"/>
      <c r="I195" s="223"/>
      <c r="J195" s="223"/>
      <c r="K195" s="223"/>
      <c r="L195" s="223"/>
      <c r="M195" s="223"/>
      <c r="N195" s="223"/>
      <c r="O195" s="223"/>
      <c r="P195" s="223"/>
      <c r="Q195" s="223"/>
      <c r="R195" s="223"/>
      <c r="S195" s="223"/>
      <c r="T195" s="223"/>
      <c r="U195" s="223"/>
      <c r="V195" s="223"/>
      <c r="W195" s="223"/>
      <c r="X195" s="223"/>
      <c r="Y195" s="223"/>
      <c r="Z195" s="223"/>
      <c r="AA195" s="223"/>
      <c r="AB195" s="223"/>
      <c r="AC195" s="223"/>
      <c r="AD195" s="223"/>
      <c r="AE195" s="223"/>
      <c r="AF195" s="223"/>
      <c r="AG195" s="223"/>
      <c r="AH195" s="370">
        <f t="shared" si="73"/>
        <v>0</v>
      </c>
      <c r="AI195" s="373">
        <f>'สาย 4'!AI155</f>
        <v>0</v>
      </c>
      <c r="AJ195" s="369">
        <f t="shared" si="74"/>
        <v>0</v>
      </c>
      <c r="AL195" s="379">
        <v>155</v>
      </c>
      <c r="AM195" s="380">
        <f t="shared" si="75"/>
        <v>4</v>
      </c>
    </row>
    <row r="196" spans="1:39" s="79" customFormat="1" ht="15" customHeight="1">
      <c r="A196" s="351">
        <v>39</v>
      </c>
      <c r="B196" s="208"/>
      <c r="C196" s="491"/>
      <c r="D196" s="491"/>
      <c r="E196" s="491"/>
      <c r="F196" s="223"/>
      <c r="G196" s="223"/>
      <c r="H196" s="223"/>
      <c r="I196" s="223"/>
      <c r="J196" s="223"/>
      <c r="K196" s="223"/>
      <c r="L196" s="223"/>
      <c r="M196" s="223"/>
      <c r="N196" s="223"/>
      <c r="O196" s="223"/>
      <c r="P196" s="223"/>
      <c r="Q196" s="223"/>
      <c r="R196" s="223"/>
      <c r="S196" s="223"/>
      <c r="T196" s="223"/>
      <c r="U196" s="223"/>
      <c r="V196" s="223"/>
      <c r="W196" s="223"/>
      <c r="X196" s="223"/>
      <c r="Y196" s="223"/>
      <c r="Z196" s="223"/>
      <c r="AA196" s="223"/>
      <c r="AB196" s="223"/>
      <c r="AC196" s="223"/>
      <c r="AD196" s="223"/>
      <c r="AE196" s="223"/>
      <c r="AF196" s="223"/>
      <c r="AG196" s="223"/>
      <c r="AH196" s="370">
        <f t="shared" si="73"/>
        <v>0</v>
      </c>
      <c r="AI196" s="373">
        <f>'สาย 4'!AI159</f>
        <v>0</v>
      </c>
      <c r="AJ196" s="369">
        <f t="shared" si="74"/>
        <v>0</v>
      </c>
      <c r="AL196" s="379">
        <v>159</v>
      </c>
      <c r="AM196" s="380">
        <f t="shared" si="75"/>
        <v>4</v>
      </c>
    </row>
    <row r="197" spans="1:39" s="79" customFormat="1" ht="15" customHeight="1" thickBot="1">
      <c r="A197" s="356">
        <v>40</v>
      </c>
      <c r="B197" s="225"/>
      <c r="C197" s="492"/>
      <c r="D197" s="492"/>
      <c r="E197" s="492"/>
      <c r="F197" s="223"/>
      <c r="G197" s="223"/>
      <c r="H197" s="223"/>
      <c r="I197" s="223"/>
      <c r="J197" s="223"/>
      <c r="K197" s="223"/>
      <c r="L197" s="223"/>
      <c r="M197" s="223"/>
      <c r="N197" s="223"/>
      <c r="O197" s="223"/>
      <c r="P197" s="223"/>
      <c r="Q197" s="223"/>
      <c r="R197" s="223"/>
      <c r="S197" s="223"/>
      <c r="T197" s="223"/>
      <c r="U197" s="223"/>
      <c r="V197" s="223"/>
      <c r="W197" s="223"/>
      <c r="X197" s="223"/>
      <c r="Y197" s="223"/>
      <c r="Z197" s="223"/>
      <c r="AA197" s="223"/>
      <c r="AB197" s="223"/>
      <c r="AC197" s="223"/>
      <c r="AD197" s="223"/>
      <c r="AE197" s="223"/>
      <c r="AF197" s="223"/>
      <c r="AG197" s="223"/>
      <c r="AH197" s="370">
        <f t="shared" si="73"/>
        <v>0</v>
      </c>
      <c r="AI197" s="373">
        <f>'สาย 4'!AI163</f>
        <v>0</v>
      </c>
      <c r="AJ197" s="369">
        <f t="shared" si="74"/>
        <v>0</v>
      </c>
      <c r="AL197" s="381">
        <v>163</v>
      </c>
      <c r="AM197" s="382">
        <f t="shared" si="75"/>
        <v>4</v>
      </c>
    </row>
    <row r="198" spans="1:39" s="79" customFormat="1" ht="24" customHeight="1" thickTop="1" thickBot="1">
      <c r="A198" s="366" t="s">
        <v>41</v>
      </c>
      <c r="B198" s="367"/>
      <c r="C198" s="368">
        <f>SUM(C158:C197)</f>
        <v>131</v>
      </c>
      <c r="D198" s="368">
        <f>SUM(D158:D197)</f>
        <v>175</v>
      </c>
      <c r="E198" s="368">
        <f>SUM(E158:E197)</f>
        <v>116</v>
      </c>
      <c r="F198" s="368">
        <f>SUM(F158:F197)</f>
        <v>0</v>
      </c>
      <c r="G198" s="368">
        <f t="shared" ref="G198" si="76">SUM(G158:G197)</f>
        <v>0</v>
      </c>
      <c r="H198" s="368">
        <f t="shared" ref="H198" si="77">SUM(H158:H197)</f>
        <v>0</v>
      </c>
      <c r="I198" s="368">
        <f t="shared" ref="I198" si="78">SUM(I158:I197)</f>
        <v>0</v>
      </c>
      <c r="J198" s="368">
        <f t="shared" ref="J198" si="79">SUM(J158:J197)</f>
        <v>0</v>
      </c>
      <c r="K198" s="368">
        <f t="shared" ref="K198" si="80">SUM(K158:K197)</f>
        <v>0</v>
      </c>
      <c r="L198" s="368">
        <f t="shared" ref="L198" si="81">SUM(L158:L197)</f>
        <v>0</v>
      </c>
      <c r="M198" s="368">
        <f t="shared" ref="M198" si="82">SUM(M158:M197)</f>
        <v>0</v>
      </c>
      <c r="N198" s="368">
        <f t="shared" ref="N198" si="83">SUM(N158:N197)</f>
        <v>0</v>
      </c>
      <c r="O198" s="368">
        <f t="shared" ref="O198" si="84">SUM(O158:O197)</f>
        <v>0</v>
      </c>
      <c r="P198" s="368">
        <f t="shared" ref="P198" si="85">SUM(P158:P197)</f>
        <v>0</v>
      </c>
      <c r="Q198" s="368">
        <f t="shared" ref="Q198" si="86">SUM(Q158:Q197)</f>
        <v>0</v>
      </c>
      <c r="R198" s="368">
        <f t="shared" ref="R198" si="87">SUM(R158:R197)</f>
        <v>0</v>
      </c>
      <c r="S198" s="368">
        <f t="shared" ref="S198" si="88">SUM(S158:S197)</f>
        <v>0</v>
      </c>
      <c r="T198" s="368">
        <f t="shared" ref="T198" si="89">SUM(T158:T197)</f>
        <v>0</v>
      </c>
      <c r="U198" s="368">
        <f t="shared" ref="U198" si="90">SUM(U158:U197)</f>
        <v>0</v>
      </c>
      <c r="V198" s="368">
        <f t="shared" ref="V198" si="91">SUM(V158:V197)</f>
        <v>0</v>
      </c>
      <c r="W198" s="368">
        <f t="shared" ref="W198" si="92">SUM(W158:W197)</f>
        <v>0</v>
      </c>
      <c r="X198" s="368">
        <f t="shared" ref="X198" si="93">SUM(X158:X197)</f>
        <v>0</v>
      </c>
      <c r="Y198" s="368">
        <f t="shared" ref="Y198" si="94">SUM(Y158:Y197)</f>
        <v>0</v>
      </c>
      <c r="Z198" s="368">
        <f t="shared" ref="Z198" si="95">SUM(Z158:Z197)</f>
        <v>0</v>
      </c>
      <c r="AA198" s="368">
        <f t="shared" ref="AA198" si="96">SUM(AA158:AA197)</f>
        <v>0</v>
      </c>
      <c r="AB198" s="368">
        <f t="shared" ref="AB198" si="97">SUM(AB158:AB197)</f>
        <v>0</v>
      </c>
      <c r="AC198" s="368">
        <f t="shared" ref="AC198" si="98">SUM(AC158:AC197)</f>
        <v>0</v>
      </c>
      <c r="AD198" s="368">
        <f t="shared" ref="AD198" si="99">SUM(AD158:AD197)</f>
        <v>0</v>
      </c>
      <c r="AE198" s="368">
        <f t="shared" ref="AE198" si="100">SUM(AE158:AE197)</f>
        <v>0</v>
      </c>
      <c r="AF198" s="368">
        <f t="shared" ref="AF198" si="101">SUM(AF158:AF197)</f>
        <v>0</v>
      </c>
      <c r="AG198" s="368">
        <f t="shared" ref="AG198" si="102">SUM(AG158:AG197)</f>
        <v>0</v>
      </c>
      <c r="AH198" s="368">
        <f t="shared" ref="AH198" si="103">SUM(AH158:AH197)</f>
        <v>422</v>
      </c>
      <c r="AI198" s="374">
        <f t="shared" ref="AI198" si="104">SUM(AI158:AI197)</f>
        <v>422</v>
      </c>
      <c r="AJ198" s="368">
        <f t="shared" ref="AJ198" si="105">SUM(AJ158:AJ197)</f>
        <v>0</v>
      </c>
    </row>
    <row r="199" spans="1:39" s="79" customFormat="1" ht="15.6" thickTop="1" thickBot="1">
      <c r="AH199" s="79" t="s">
        <v>73</v>
      </c>
      <c r="AI199" s="375">
        <f>'สาย 4'!AI167</f>
        <v>422</v>
      </c>
      <c r="AJ199" s="376">
        <f>AI198-AI199</f>
        <v>0</v>
      </c>
    </row>
    <row r="200" spans="1:39" s="79" customFormat="1"/>
    <row r="203" spans="1:39" s="79" customFormat="1" ht="18">
      <c r="B203" s="359" t="s">
        <v>303</v>
      </c>
    </row>
    <row r="204" spans="1:39" s="79" customFormat="1" ht="18">
      <c r="B204" s="359" t="s">
        <v>320</v>
      </c>
    </row>
    <row r="205" spans="1:39" s="79" customFormat="1" ht="18">
      <c r="B205" s="359" t="s">
        <v>112</v>
      </c>
    </row>
    <row r="206" spans="1:39" s="79" customFormat="1" ht="15" thickBot="1">
      <c r="B206" s="217"/>
      <c r="C206" s="217"/>
      <c r="D206" s="217"/>
      <c r="E206" s="217"/>
      <c r="F206" s="217"/>
    </row>
    <row r="207" spans="1:39" s="79" customFormat="1" ht="21" customHeight="1" thickTop="1">
      <c r="A207" s="575" t="s">
        <v>99</v>
      </c>
      <c r="B207" s="357" t="s">
        <v>1</v>
      </c>
      <c r="C207" s="568">
        <v>1</v>
      </c>
      <c r="D207" s="568">
        <v>2</v>
      </c>
      <c r="E207" s="568">
        <v>3</v>
      </c>
      <c r="F207" s="568">
        <v>4</v>
      </c>
      <c r="G207" s="568">
        <v>5</v>
      </c>
      <c r="H207" s="568">
        <v>6</v>
      </c>
      <c r="I207" s="568">
        <v>7</v>
      </c>
      <c r="J207" s="568">
        <v>8</v>
      </c>
      <c r="K207" s="568">
        <v>9</v>
      </c>
      <c r="L207" s="568">
        <v>10</v>
      </c>
      <c r="M207" s="568">
        <v>11</v>
      </c>
      <c r="N207" s="568">
        <v>12</v>
      </c>
      <c r="O207" s="568">
        <v>13</v>
      </c>
      <c r="P207" s="568">
        <v>14</v>
      </c>
      <c r="Q207" s="568">
        <v>15</v>
      </c>
      <c r="R207" s="568">
        <v>16</v>
      </c>
      <c r="S207" s="568">
        <v>17</v>
      </c>
      <c r="T207" s="568">
        <v>18</v>
      </c>
      <c r="U207" s="568">
        <v>19</v>
      </c>
      <c r="V207" s="568">
        <v>20</v>
      </c>
      <c r="W207" s="568">
        <v>21</v>
      </c>
      <c r="X207" s="568">
        <v>22</v>
      </c>
      <c r="Y207" s="568">
        <v>23</v>
      </c>
      <c r="Z207" s="568">
        <v>24</v>
      </c>
      <c r="AA207" s="568">
        <v>25</v>
      </c>
      <c r="AB207" s="568">
        <v>26</v>
      </c>
      <c r="AC207" s="568">
        <v>27</v>
      </c>
      <c r="AD207" s="568">
        <v>28</v>
      </c>
      <c r="AE207" s="568">
        <v>29</v>
      </c>
      <c r="AF207" s="568">
        <v>30</v>
      </c>
      <c r="AG207" s="568">
        <v>31</v>
      </c>
      <c r="AH207" s="570" t="s">
        <v>41</v>
      </c>
      <c r="AI207" s="371" t="s">
        <v>233</v>
      </c>
      <c r="AJ207" s="572" t="s">
        <v>44</v>
      </c>
    </row>
    <row r="208" spans="1:39" s="79" customFormat="1" ht="24.75" customHeight="1" thickBot="1">
      <c r="A208" s="576"/>
      <c r="B208" s="358" t="s">
        <v>0</v>
      </c>
      <c r="C208" s="574"/>
      <c r="D208" s="574"/>
      <c r="E208" s="574"/>
      <c r="F208" s="574"/>
      <c r="G208" s="574"/>
      <c r="H208" s="574"/>
      <c r="I208" s="574"/>
      <c r="J208" s="574"/>
      <c r="K208" s="574"/>
      <c r="L208" s="574"/>
      <c r="M208" s="574"/>
      <c r="N208" s="574"/>
      <c r="O208" s="574"/>
      <c r="P208" s="574"/>
      <c r="Q208" s="574"/>
      <c r="R208" s="574"/>
      <c r="S208" s="574"/>
      <c r="T208" s="574"/>
      <c r="U208" s="574"/>
      <c r="V208" s="574"/>
      <c r="W208" s="574"/>
      <c r="X208" s="574"/>
      <c r="Y208" s="574"/>
      <c r="Z208" s="574"/>
      <c r="AA208" s="574"/>
      <c r="AB208" s="574"/>
      <c r="AC208" s="574"/>
      <c r="AD208" s="574"/>
      <c r="AE208" s="574"/>
      <c r="AF208" s="574"/>
      <c r="AG208" s="574"/>
      <c r="AH208" s="571"/>
      <c r="AI208" s="372" t="s">
        <v>238</v>
      </c>
      <c r="AJ208" s="573"/>
      <c r="AL208" s="352" t="s">
        <v>246</v>
      </c>
    </row>
    <row r="209" spans="1:39" s="79" customFormat="1" ht="15" customHeight="1" thickTop="1">
      <c r="A209" s="355">
        <v>1</v>
      </c>
      <c r="B209" s="364" t="s">
        <v>53</v>
      </c>
      <c r="C209" s="491">
        <v>1</v>
      </c>
      <c r="D209" s="491">
        <v>2</v>
      </c>
      <c r="E209" s="491">
        <v>1</v>
      </c>
      <c r="F209" s="346"/>
      <c r="G209" s="346"/>
      <c r="H209" s="346"/>
      <c r="I209" s="223"/>
      <c r="J209" s="346"/>
      <c r="K209" s="346"/>
      <c r="L209" s="346"/>
      <c r="M209" s="346"/>
      <c r="N209" s="346"/>
      <c r="O209" s="346"/>
      <c r="P209" s="223"/>
      <c r="Q209" s="346"/>
      <c r="R209" s="346"/>
      <c r="S209" s="346"/>
      <c r="T209" s="346"/>
      <c r="U209" s="346"/>
      <c r="V209" s="346"/>
      <c r="W209" s="223"/>
      <c r="X209" s="346"/>
      <c r="Y209" s="346"/>
      <c r="Z209" s="346"/>
      <c r="AA209" s="346"/>
      <c r="AB209" s="346"/>
      <c r="AC209" s="346"/>
      <c r="AD209" s="223"/>
      <c r="AE209" s="346"/>
      <c r="AF209" s="346"/>
      <c r="AG209" s="223"/>
      <c r="AH209" s="370">
        <f>SUM(C209:AG209)</f>
        <v>4</v>
      </c>
      <c r="AI209" s="373">
        <f>'สาย 5'!AI7</f>
        <v>4</v>
      </c>
      <c r="AJ209" s="369">
        <f>AH209-AI209</f>
        <v>0</v>
      </c>
      <c r="AL209" s="377">
        <v>7</v>
      </c>
      <c r="AM209" s="378"/>
    </row>
    <row r="210" spans="1:39" s="79" customFormat="1" ht="15" customHeight="1">
      <c r="A210" s="351">
        <v>2</v>
      </c>
      <c r="B210" s="365" t="s">
        <v>54</v>
      </c>
      <c r="C210" s="491">
        <v>2</v>
      </c>
      <c r="D210" s="491">
        <v>0</v>
      </c>
      <c r="E210" s="491">
        <v>11</v>
      </c>
      <c r="F210" s="346"/>
      <c r="G210" s="346"/>
      <c r="H210" s="346"/>
      <c r="I210" s="223"/>
      <c r="J210" s="346"/>
      <c r="K210" s="346"/>
      <c r="L210" s="346"/>
      <c r="M210" s="346"/>
      <c r="N210" s="346"/>
      <c r="O210" s="346"/>
      <c r="P210" s="223"/>
      <c r="Q210" s="346"/>
      <c r="R210" s="346"/>
      <c r="S210" s="346"/>
      <c r="T210" s="346"/>
      <c r="U210" s="346"/>
      <c r="V210" s="346"/>
      <c r="W210" s="223"/>
      <c r="X210" s="346"/>
      <c r="Y210" s="346"/>
      <c r="Z210" s="346"/>
      <c r="AA210" s="346"/>
      <c r="AB210" s="346"/>
      <c r="AC210" s="346"/>
      <c r="AD210" s="223"/>
      <c r="AE210" s="346"/>
      <c r="AF210" s="346"/>
      <c r="AG210" s="223"/>
      <c r="AH210" s="370">
        <f t="shared" ref="AH210:AH248" si="106">SUM(C210:AG210)</f>
        <v>13</v>
      </c>
      <c r="AI210" s="373">
        <f>'สาย 5'!AI11</f>
        <v>13</v>
      </c>
      <c r="AJ210" s="369">
        <f t="shared" ref="AJ210:AJ248" si="107">AH210-AI210</f>
        <v>0</v>
      </c>
      <c r="AL210" s="379">
        <v>11</v>
      </c>
      <c r="AM210" s="380">
        <f>AL210-AL209</f>
        <v>4</v>
      </c>
    </row>
    <row r="211" spans="1:39" s="79" customFormat="1" ht="15" customHeight="1">
      <c r="A211" s="351">
        <v>3</v>
      </c>
      <c r="B211" s="365" t="s">
        <v>55</v>
      </c>
      <c r="C211" s="491">
        <v>3</v>
      </c>
      <c r="D211" s="491">
        <v>1</v>
      </c>
      <c r="E211" s="491">
        <v>6</v>
      </c>
      <c r="F211" s="346"/>
      <c r="G211" s="346"/>
      <c r="H211" s="346"/>
      <c r="I211" s="223"/>
      <c r="J211" s="346"/>
      <c r="K211" s="346"/>
      <c r="L211" s="346"/>
      <c r="M211" s="346"/>
      <c r="N211" s="346"/>
      <c r="O211" s="346"/>
      <c r="P211" s="223"/>
      <c r="Q211" s="346"/>
      <c r="R211" s="346"/>
      <c r="S211" s="346"/>
      <c r="T211" s="346"/>
      <c r="U211" s="346"/>
      <c r="V211" s="346"/>
      <c r="W211" s="223"/>
      <c r="X211" s="346"/>
      <c r="Y211" s="346"/>
      <c r="Z211" s="346"/>
      <c r="AA211" s="346"/>
      <c r="AB211" s="346"/>
      <c r="AC211" s="346"/>
      <c r="AD211" s="223"/>
      <c r="AE211" s="346"/>
      <c r="AF211" s="346"/>
      <c r="AG211" s="223"/>
      <c r="AH211" s="370">
        <f t="shared" si="106"/>
        <v>10</v>
      </c>
      <c r="AI211" s="373">
        <f>'สาย 5'!AI15</f>
        <v>10</v>
      </c>
      <c r="AJ211" s="369">
        <f t="shared" si="107"/>
        <v>0</v>
      </c>
      <c r="AL211" s="379">
        <v>15</v>
      </c>
      <c r="AM211" s="380">
        <f t="shared" ref="AM211:AM248" si="108">AL211-AL210</f>
        <v>4</v>
      </c>
    </row>
    <row r="212" spans="1:39" s="79" customFormat="1" ht="15" customHeight="1">
      <c r="A212" s="351">
        <v>4</v>
      </c>
      <c r="B212" s="365" t="s">
        <v>56</v>
      </c>
      <c r="C212" s="491">
        <v>2</v>
      </c>
      <c r="D212" s="491">
        <v>4</v>
      </c>
      <c r="E212" s="491">
        <v>1</v>
      </c>
      <c r="F212" s="346"/>
      <c r="G212" s="346"/>
      <c r="H212" s="346"/>
      <c r="I212" s="223"/>
      <c r="J212" s="346"/>
      <c r="K212" s="346"/>
      <c r="L212" s="346"/>
      <c r="M212" s="346"/>
      <c r="N212" s="346"/>
      <c r="O212" s="346"/>
      <c r="P212" s="223"/>
      <c r="Q212" s="346"/>
      <c r="R212" s="346"/>
      <c r="S212" s="346"/>
      <c r="T212" s="346"/>
      <c r="U212" s="346"/>
      <c r="V212" s="346"/>
      <c r="W212" s="223"/>
      <c r="X212" s="346"/>
      <c r="Y212" s="346"/>
      <c r="Z212" s="346"/>
      <c r="AA212" s="346"/>
      <c r="AB212" s="346"/>
      <c r="AC212" s="346"/>
      <c r="AD212" s="223"/>
      <c r="AE212" s="346"/>
      <c r="AF212" s="346"/>
      <c r="AG212" s="223"/>
      <c r="AH212" s="370">
        <f t="shared" si="106"/>
        <v>7</v>
      </c>
      <c r="AI212" s="373">
        <f>'สาย 5'!AI19</f>
        <v>7</v>
      </c>
      <c r="AJ212" s="369">
        <f t="shared" si="107"/>
        <v>0</v>
      </c>
      <c r="AL212" s="379">
        <v>19</v>
      </c>
      <c r="AM212" s="380">
        <f t="shared" si="108"/>
        <v>4</v>
      </c>
    </row>
    <row r="213" spans="1:39" s="79" customFormat="1" ht="15" customHeight="1">
      <c r="A213" s="351">
        <v>5</v>
      </c>
      <c r="B213" s="365" t="s">
        <v>57</v>
      </c>
      <c r="C213" s="491">
        <v>1</v>
      </c>
      <c r="D213" s="491">
        <v>2</v>
      </c>
      <c r="E213" s="491">
        <v>3</v>
      </c>
      <c r="F213" s="346"/>
      <c r="G213" s="346"/>
      <c r="H213" s="346"/>
      <c r="I213" s="223"/>
      <c r="J213" s="346"/>
      <c r="K213" s="346"/>
      <c r="L213" s="346"/>
      <c r="M213" s="346"/>
      <c r="N213" s="346"/>
      <c r="O213" s="346"/>
      <c r="P213" s="223"/>
      <c r="Q213" s="346"/>
      <c r="R213" s="346"/>
      <c r="S213" s="346"/>
      <c r="T213" s="346"/>
      <c r="U213" s="346"/>
      <c r="V213" s="346"/>
      <c r="W213" s="223"/>
      <c r="X213" s="346"/>
      <c r="Y213" s="346"/>
      <c r="Z213" s="346"/>
      <c r="AA213" s="346"/>
      <c r="AB213" s="346"/>
      <c r="AC213" s="346"/>
      <c r="AD213" s="223"/>
      <c r="AE213" s="346"/>
      <c r="AF213" s="346"/>
      <c r="AG213" s="223"/>
      <c r="AH213" s="370">
        <f t="shared" si="106"/>
        <v>6</v>
      </c>
      <c r="AI213" s="373">
        <f>'สาย 5'!AI23</f>
        <v>6</v>
      </c>
      <c r="AJ213" s="369">
        <f t="shared" si="107"/>
        <v>0</v>
      </c>
      <c r="AL213" s="379">
        <v>23</v>
      </c>
      <c r="AM213" s="380">
        <f t="shared" si="108"/>
        <v>4</v>
      </c>
    </row>
    <row r="214" spans="1:39" s="79" customFormat="1" ht="15" customHeight="1">
      <c r="A214" s="351">
        <v>6</v>
      </c>
      <c r="B214" s="365" t="s">
        <v>58</v>
      </c>
      <c r="C214" s="491">
        <v>6</v>
      </c>
      <c r="D214" s="491">
        <v>5</v>
      </c>
      <c r="E214" s="491">
        <v>6</v>
      </c>
      <c r="F214" s="346"/>
      <c r="G214" s="346"/>
      <c r="H214" s="346"/>
      <c r="I214" s="223"/>
      <c r="J214" s="346"/>
      <c r="K214" s="346"/>
      <c r="L214" s="346"/>
      <c r="M214" s="346"/>
      <c r="N214" s="346"/>
      <c r="O214" s="346"/>
      <c r="P214" s="223"/>
      <c r="Q214" s="346"/>
      <c r="R214" s="346"/>
      <c r="S214" s="346"/>
      <c r="T214" s="346"/>
      <c r="U214" s="346"/>
      <c r="V214" s="346"/>
      <c r="W214" s="223"/>
      <c r="X214" s="346"/>
      <c r="Y214" s="346"/>
      <c r="Z214" s="346"/>
      <c r="AA214" s="346"/>
      <c r="AB214" s="346"/>
      <c r="AC214" s="346"/>
      <c r="AD214" s="223"/>
      <c r="AE214" s="346"/>
      <c r="AF214" s="346"/>
      <c r="AG214" s="223"/>
      <c r="AH214" s="370">
        <f t="shared" si="106"/>
        <v>17</v>
      </c>
      <c r="AI214" s="373">
        <f>'สาย 5'!AI27</f>
        <v>17</v>
      </c>
      <c r="AJ214" s="369">
        <f t="shared" si="107"/>
        <v>0</v>
      </c>
      <c r="AL214" s="379">
        <v>27</v>
      </c>
      <c r="AM214" s="380">
        <f t="shared" si="108"/>
        <v>4</v>
      </c>
    </row>
    <row r="215" spans="1:39" s="79" customFormat="1" ht="15" customHeight="1">
      <c r="A215" s="351">
        <v>7</v>
      </c>
      <c r="B215" s="365" t="s">
        <v>59</v>
      </c>
      <c r="C215" s="491">
        <v>5</v>
      </c>
      <c r="D215" s="491">
        <v>2</v>
      </c>
      <c r="E215" s="491">
        <v>2</v>
      </c>
      <c r="F215" s="346"/>
      <c r="G215" s="346"/>
      <c r="H215" s="346"/>
      <c r="I215" s="223"/>
      <c r="J215" s="346"/>
      <c r="K215" s="346"/>
      <c r="L215" s="346"/>
      <c r="M215" s="346"/>
      <c r="N215" s="346"/>
      <c r="O215" s="346"/>
      <c r="P215" s="223"/>
      <c r="Q215" s="346"/>
      <c r="R215" s="346"/>
      <c r="S215" s="346"/>
      <c r="T215" s="346"/>
      <c r="U215" s="346"/>
      <c r="V215" s="346"/>
      <c r="W215" s="223"/>
      <c r="X215" s="346"/>
      <c r="Y215" s="346"/>
      <c r="Z215" s="346"/>
      <c r="AA215" s="346"/>
      <c r="AB215" s="346"/>
      <c r="AC215" s="346"/>
      <c r="AD215" s="223"/>
      <c r="AE215" s="346"/>
      <c r="AF215" s="346"/>
      <c r="AG215" s="223"/>
      <c r="AH215" s="370">
        <f t="shared" si="106"/>
        <v>9</v>
      </c>
      <c r="AI215" s="373">
        <f>'สาย 5'!AI31</f>
        <v>9</v>
      </c>
      <c r="AJ215" s="369">
        <f t="shared" si="107"/>
        <v>0</v>
      </c>
      <c r="AL215" s="379">
        <v>31</v>
      </c>
      <c r="AM215" s="380">
        <f t="shared" si="108"/>
        <v>4</v>
      </c>
    </row>
    <row r="216" spans="1:39" s="79" customFormat="1" ht="15" customHeight="1">
      <c r="A216" s="351">
        <v>8</v>
      </c>
      <c r="B216" s="365" t="s">
        <v>32</v>
      </c>
      <c r="C216" s="491">
        <v>11</v>
      </c>
      <c r="D216" s="491">
        <v>4</v>
      </c>
      <c r="E216" s="491">
        <v>14</v>
      </c>
      <c r="F216" s="346"/>
      <c r="G216" s="346"/>
      <c r="H216" s="346"/>
      <c r="I216" s="223"/>
      <c r="J216" s="346"/>
      <c r="K216" s="346"/>
      <c r="L216" s="346"/>
      <c r="M216" s="346"/>
      <c r="N216" s="346"/>
      <c r="O216" s="346"/>
      <c r="P216" s="223"/>
      <c r="Q216" s="346"/>
      <c r="R216" s="346"/>
      <c r="S216" s="346"/>
      <c r="T216" s="346"/>
      <c r="U216" s="346"/>
      <c r="V216" s="346"/>
      <c r="W216" s="223"/>
      <c r="X216" s="346"/>
      <c r="Y216" s="346"/>
      <c r="Z216" s="346"/>
      <c r="AA216" s="346"/>
      <c r="AB216" s="346"/>
      <c r="AC216" s="346"/>
      <c r="AD216" s="223"/>
      <c r="AE216" s="346"/>
      <c r="AF216" s="346"/>
      <c r="AG216" s="223"/>
      <c r="AH216" s="370">
        <f t="shared" si="106"/>
        <v>29</v>
      </c>
      <c r="AI216" s="373">
        <f>'สาย 5'!AI35</f>
        <v>29</v>
      </c>
      <c r="AJ216" s="369">
        <f t="shared" si="107"/>
        <v>0</v>
      </c>
      <c r="AL216" s="379">
        <v>35</v>
      </c>
      <c r="AM216" s="380">
        <f t="shared" si="108"/>
        <v>4</v>
      </c>
    </row>
    <row r="217" spans="1:39" s="79" customFormat="1" ht="15" customHeight="1">
      <c r="A217" s="351">
        <v>9</v>
      </c>
      <c r="B217" s="365" t="s">
        <v>33</v>
      </c>
      <c r="C217" s="491">
        <v>6</v>
      </c>
      <c r="D217" s="491">
        <v>2</v>
      </c>
      <c r="E217" s="491">
        <v>8</v>
      </c>
      <c r="F217" s="346"/>
      <c r="G217" s="346"/>
      <c r="H217" s="346"/>
      <c r="I217" s="223"/>
      <c r="J217" s="346"/>
      <c r="K217" s="346"/>
      <c r="L217" s="346"/>
      <c r="M217" s="346"/>
      <c r="N217" s="346"/>
      <c r="O217" s="346"/>
      <c r="P217" s="223"/>
      <c r="Q217" s="346"/>
      <c r="R217" s="346"/>
      <c r="S217" s="346"/>
      <c r="T217" s="346"/>
      <c r="U217" s="346"/>
      <c r="V217" s="346"/>
      <c r="W217" s="223"/>
      <c r="X217" s="346"/>
      <c r="Y217" s="346"/>
      <c r="Z217" s="346"/>
      <c r="AA217" s="346"/>
      <c r="AB217" s="346"/>
      <c r="AC217" s="346"/>
      <c r="AD217" s="223"/>
      <c r="AE217" s="346"/>
      <c r="AF217" s="346"/>
      <c r="AG217" s="223"/>
      <c r="AH217" s="370">
        <f t="shared" si="106"/>
        <v>16</v>
      </c>
      <c r="AI217" s="373">
        <f>'สาย 5'!AI39</f>
        <v>16</v>
      </c>
      <c r="AJ217" s="369">
        <f t="shared" si="107"/>
        <v>0</v>
      </c>
      <c r="AL217" s="379">
        <v>39</v>
      </c>
      <c r="AM217" s="380">
        <f t="shared" si="108"/>
        <v>4</v>
      </c>
    </row>
    <row r="218" spans="1:39" s="79" customFormat="1" ht="15" customHeight="1">
      <c r="A218" s="351">
        <v>10</v>
      </c>
      <c r="B218" s="365" t="s">
        <v>34</v>
      </c>
      <c r="C218" s="491">
        <v>4</v>
      </c>
      <c r="D218" s="491">
        <v>1</v>
      </c>
      <c r="E218" s="491">
        <v>0</v>
      </c>
      <c r="F218" s="346"/>
      <c r="G218" s="346"/>
      <c r="H218" s="346"/>
      <c r="I218" s="223"/>
      <c r="J218" s="346"/>
      <c r="K218" s="346"/>
      <c r="L218" s="346"/>
      <c r="M218" s="346"/>
      <c r="N218" s="346"/>
      <c r="O218" s="346"/>
      <c r="P218" s="223"/>
      <c r="Q218" s="346"/>
      <c r="R218" s="346"/>
      <c r="S218" s="346"/>
      <c r="T218" s="346"/>
      <c r="U218" s="346"/>
      <c r="V218" s="346"/>
      <c r="W218" s="223"/>
      <c r="X218" s="346"/>
      <c r="Y218" s="346"/>
      <c r="Z218" s="346"/>
      <c r="AA218" s="346"/>
      <c r="AB218" s="346"/>
      <c r="AC218" s="346"/>
      <c r="AD218" s="223"/>
      <c r="AE218" s="346"/>
      <c r="AF218" s="346"/>
      <c r="AG218" s="223"/>
      <c r="AH218" s="370">
        <f t="shared" si="106"/>
        <v>5</v>
      </c>
      <c r="AI218" s="373">
        <f>'สาย 5'!AI43</f>
        <v>5</v>
      </c>
      <c r="AJ218" s="369">
        <f t="shared" si="107"/>
        <v>0</v>
      </c>
      <c r="AL218" s="379">
        <v>43</v>
      </c>
      <c r="AM218" s="380">
        <f t="shared" si="108"/>
        <v>4</v>
      </c>
    </row>
    <row r="219" spans="1:39" s="79" customFormat="1" ht="15" customHeight="1">
      <c r="A219" s="351">
        <v>11</v>
      </c>
      <c r="B219" s="365" t="s">
        <v>35</v>
      </c>
      <c r="C219" s="491">
        <v>11</v>
      </c>
      <c r="D219" s="491">
        <v>4</v>
      </c>
      <c r="E219" s="491">
        <v>7</v>
      </c>
      <c r="F219" s="346"/>
      <c r="G219" s="346"/>
      <c r="H219" s="346"/>
      <c r="I219" s="223"/>
      <c r="J219" s="346"/>
      <c r="K219" s="346"/>
      <c r="L219" s="346"/>
      <c r="M219" s="346"/>
      <c r="N219" s="346"/>
      <c r="O219" s="346"/>
      <c r="P219" s="223"/>
      <c r="Q219" s="346"/>
      <c r="R219" s="346"/>
      <c r="S219" s="346"/>
      <c r="T219" s="346"/>
      <c r="U219" s="346"/>
      <c r="V219" s="346"/>
      <c r="W219" s="223"/>
      <c r="X219" s="346"/>
      <c r="Y219" s="346"/>
      <c r="Z219" s="346"/>
      <c r="AA219" s="346"/>
      <c r="AB219" s="346"/>
      <c r="AC219" s="346"/>
      <c r="AD219" s="223"/>
      <c r="AE219" s="346"/>
      <c r="AF219" s="346"/>
      <c r="AG219" s="223"/>
      <c r="AH219" s="370">
        <f t="shared" si="106"/>
        <v>22</v>
      </c>
      <c r="AI219" s="373">
        <f>'สาย 5'!AI47</f>
        <v>22</v>
      </c>
      <c r="AJ219" s="369">
        <f t="shared" si="107"/>
        <v>0</v>
      </c>
      <c r="AL219" s="379">
        <v>47</v>
      </c>
      <c r="AM219" s="380">
        <f t="shared" si="108"/>
        <v>4</v>
      </c>
    </row>
    <row r="220" spans="1:39" s="79" customFormat="1" ht="15" customHeight="1">
      <c r="A220" s="351">
        <v>12</v>
      </c>
      <c r="B220" s="365" t="s">
        <v>60</v>
      </c>
      <c r="C220" s="491">
        <v>6</v>
      </c>
      <c r="D220" s="491">
        <v>1</v>
      </c>
      <c r="E220" s="491">
        <v>4</v>
      </c>
      <c r="F220" s="346"/>
      <c r="G220" s="346"/>
      <c r="H220" s="346"/>
      <c r="I220" s="223"/>
      <c r="J220" s="346"/>
      <c r="K220" s="346"/>
      <c r="L220" s="346"/>
      <c r="M220" s="346"/>
      <c r="N220" s="346"/>
      <c r="O220" s="346"/>
      <c r="P220" s="223"/>
      <c r="Q220" s="346"/>
      <c r="R220" s="346"/>
      <c r="S220" s="346"/>
      <c r="T220" s="346"/>
      <c r="U220" s="346"/>
      <c r="V220" s="346"/>
      <c r="W220" s="223"/>
      <c r="X220" s="346"/>
      <c r="Y220" s="346"/>
      <c r="Z220" s="346"/>
      <c r="AA220" s="346"/>
      <c r="AB220" s="346"/>
      <c r="AC220" s="346"/>
      <c r="AD220" s="223"/>
      <c r="AE220" s="346"/>
      <c r="AF220" s="346"/>
      <c r="AG220" s="223"/>
      <c r="AH220" s="370">
        <f t="shared" si="106"/>
        <v>11</v>
      </c>
      <c r="AI220" s="373">
        <f>'สาย 5'!AI51</f>
        <v>11</v>
      </c>
      <c r="AJ220" s="369">
        <f t="shared" si="107"/>
        <v>0</v>
      </c>
      <c r="AL220" s="379">
        <v>51</v>
      </c>
      <c r="AM220" s="380">
        <f t="shared" si="108"/>
        <v>4</v>
      </c>
    </row>
    <row r="221" spans="1:39" s="79" customFormat="1" ht="15" customHeight="1">
      <c r="A221" s="351">
        <v>13</v>
      </c>
      <c r="B221" s="365" t="s">
        <v>61</v>
      </c>
      <c r="C221" s="491">
        <v>4</v>
      </c>
      <c r="D221" s="491">
        <v>0</v>
      </c>
      <c r="E221" s="491">
        <v>9</v>
      </c>
      <c r="F221" s="346"/>
      <c r="G221" s="346"/>
      <c r="H221" s="346"/>
      <c r="I221" s="223"/>
      <c r="J221" s="346"/>
      <c r="K221" s="346"/>
      <c r="L221" s="346"/>
      <c r="M221" s="346"/>
      <c r="N221" s="346"/>
      <c r="O221" s="346"/>
      <c r="P221" s="223"/>
      <c r="Q221" s="346"/>
      <c r="R221" s="346"/>
      <c r="S221" s="346"/>
      <c r="T221" s="346"/>
      <c r="U221" s="346"/>
      <c r="V221" s="346"/>
      <c r="W221" s="223"/>
      <c r="X221" s="346"/>
      <c r="Y221" s="346"/>
      <c r="Z221" s="346"/>
      <c r="AA221" s="346"/>
      <c r="AB221" s="346"/>
      <c r="AC221" s="346"/>
      <c r="AD221" s="223"/>
      <c r="AE221" s="346"/>
      <c r="AF221" s="346"/>
      <c r="AG221" s="223"/>
      <c r="AH221" s="370">
        <f t="shared" si="106"/>
        <v>13</v>
      </c>
      <c r="AI221" s="373">
        <f>'สาย 5'!AI55</f>
        <v>13</v>
      </c>
      <c r="AJ221" s="369">
        <f t="shared" si="107"/>
        <v>0</v>
      </c>
      <c r="AL221" s="379">
        <v>55</v>
      </c>
      <c r="AM221" s="380">
        <f t="shared" si="108"/>
        <v>4</v>
      </c>
    </row>
    <row r="222" spans="1:39" s="79" customFormat="1" ht="15" customHeight="1">
      <c r="A222" s="351">
        <v>14</v>
      </c>
      <c r="B222" s="365" t="s">
        <v>62</v>
      </c>
      <c r="C222" s="491">
        <v>14</v>
      </c>
      <c r="D222" s="491">
        <v>6</v>
      </c>
      <c r="E222" s="491">
        <v>5</v>
      </c>
      <c r="F222" s="346"/>
      <c r="G222" s="346"/>
      <c r="H222" s="346"/>
      <c r="I222" s="223"/>
      <c r="J222" s="346"/>
      <c r="K222" s="346"/>
      <c r="L222" s="346"/>
      <c r="M222" s="346"/>
      <c r="N222" s="346"/>
      <c r="O222" s="346"/>
      <c r="P222" s="223"/>
      <c r="Q222" s="346"/>
      <c r="R222" s="346"/>
      <c r="S222" s="346"/>
      <c r="T222" s="346"/>
      <c r="U222" s="346"/>
      <c r="V222" s="346"/>
      <c r="W222" s="223"/>
      <c r="X222" s="346"/>
      <c r="Y222" s="346"/>
      <c r="Z222" s="346"/>
      <c r="AA222" s="346"/>
      <c r="AB222" s="346"/>
      <c r="AC222" s="346"/>
      <c r="AD222" s="223"/>
      <c r="AE222" s="346"/>
      <c r="AF222" s="346"/>
      <c r="AG222" s="223"/>
      <c r="AH222" s="370">
        <f t="shared" si="106"/>
        <v>25</v>
      </c>
      <c r="AI222" s="373">
        <f>'สาย 5'!AI59</f>
        <v>25</v>
      </c>
      <c r="AJ222" s="369">
        <f t="shared" si="107"/>
        <v>0</v>
      </c>
      <c r="AL222" s="379">
        <v>59</v>
      </c>
      <c r="AM222" s="380">
        <f t="shared" si="108"/>
        <v>4</v>
      </c>
    </row>
    <row r="223" spans="1:39" s="79" customFormat="1" ht="15" customHeight="1">
      <c r="A223" s="351">
        <v>15</v>
      </c>
      <c r="B223" s="365" t="s">
        <v>63</v>
      </c>
      <c r="C223" s="491">
        <v>17</v>
      </c>
      <c r="D223" s="491">
        <v>4</v>
      </c>
      <c r="E223" s="491">
        <v>11</v>
      </c>
      <c r="F223" s="346"/>
      <c r="G223" s="346"/>
      <c r="H223" s="346"/>
      <c r="I223" s="223"/>
      <c r="J223" s="346"/>
      <c r="K223" s="346"/>
      <c r="L223" s="346"/>
      <c r="M223" s="346"/>
      <c r="N223" s="346"/>
      <c r="O223" s="346"/>
      <c r="P223" s="223"/>
      <c r="Q223" s="346"/>
      <c r="R223" s="346"/>
      <c r="S223" s="346"/>
      <c r="T223" s="346"/>
      <c r="U223" s="346"/>
      <c r="V223" s="346"/>
      <c r="W223" s="223"/>
      <c r="X223" s="346"/>
      <c r="Y223" s="346"/>
      <c r="Z223" s="346"/>
      <c r="AA223" s="346"/>
      <c r="AB223" s="346"/>
      <c r="AC223" s="346"/>
      <c r="AD223" s="223"/>
      <c r="AE223" s="346"/>
      <c r="AF223" s="346"/>
      <c r="AG223" s="223"/>
      <c r="AH223" s="370">
        <f t="shared" si="106"/>
        <v>32</v>
      </c>
      <c r="AI223" s="373">
        <f>'สาย 5'!AI63</f>
        <v>32</v>
      </c>
      <c r="AJ223" s="369">
        <f t="shared" si="107"/>
        <v>0</v>
      </c>
      <c r="AL223" s="379">
        <v>63</v>
      </c>
      <c r="AM223" s="380">
        <f t="shared" si="108"/>
        <v>4</v>
      </c>
    </row>
    <row r="224" spans="1:39" s="79" customFormat="1" ht="15" customHeight="1">
      <c r="A224" s="351">
        <v>16</v>
      </c>
      <c r="B224" s="365" t="s">
        <v>36</v>
      </c>
      <c r="C224" s="491">
        <v>0</v>
      </c>
      <c r="D224" s="491">
        <v>0</v>
      </c>
      <c r="E224" s="491">
        <v>0</v>
      </c>
      <c r="F224" s="346"/>
      <c r="G224" s="346"/>
      <c r="H224" s="346"/>
      <c r="I224" s="223"/>
      <c r="J224" s="346"/>
      <c r="K224" s="346"/>
      <c r="L224" s="346"/>
      <c r="M224" s="346"/>
      <c r="N224" s="346"/>
      <c r="O224" s="346"/>
      <c r="P224" s="223"/>
      <c r="Q224" s="346"/>
      <c r="R224" s="346"/>
      <c r="S224" s="346"/>
      <c r="T224" s="346"/>
      <c r="U224" s="346"/>
      <c r="V224" s="346"/>
      <c r="W224" s="223"/>
      <c r="X224" s="346"/>
      <c r="Y224" s="346"/>
      <c r="Z224" s="346"/>
      <c r="AA224" s="346"/>
      <c r="AB224" s="346"/>
      <c r="AC224" s="346"/>
      <c r="AD224" s="223"/>
      <c r="AE224" s="346"/>
      <c r="AF224" s="346"/>
      <c r="AG224" s="223"/>
      <c r="AH224" s="370">
        <f t="shared" si="106"/>
        <v>0</v>
      </c>
      <c r="AI224" s="373">
        <f>'สาย 5'!AI67</f>
        <v>0</v>
      </c>
      <c r="AJ224" s="369">
        <f t="shared" si="107"/>
        <v>0</v>
      </c>
      <c r="AL224" s="379">
        <v>67</v>
      </c>
      <c r="AM224" s="380">
        <f t="shared" si="108"/>
        <v>4</v>
      </c>
    </row>
    <row r="225" spans="1:39" s="79" customFormat="1" ht="15" customHeight="1">
      <c r="A225" s="351">
        <v>17</v>
      </c>
      <c r="B225" s="365" t="s">
        <v>37</v>
      </c>
      <c r="C225" s="491">
        <v>2</v>
      </c>
      <c r="D225" s="491">
        <v>1</v>
      </c>
      <c r="E225" s="491">
        <v>2</v>
      </c>
      <c r="F225" s="346"/>
      <c r="G225" s="346"/>
      <c r="H225" s="346"/>
      <c r="I225" s="223"/>
      <c r="J225" s="346"/>
      <c r="K225" s="346"/>
      <c r="L225" s="346"/>
      <c r="M225" s="346"/>
      <c r="N225" s="346"/>
      <c r="O225" s="346"/>
      <c r="P225" s="223"/>
      <c r="Q225" s="346"/>
      <c r="R225" s="346"/>
      <c r="S225" s="346"/>
      <c r="T225" s="346"/>
      <c r="U225" s="346"/>
      <c r="V225" s="346"/>
      <c r="W225" s="223"/>
      <c r="X225" s="346"/>
      <c r="Y225" s="346"/>
      <c r="Z225" s="346"/>
      <c r="AA225" s="346"/>
      <c r="AB225" s="346"/>
      <c r="AC225" s="346"/>
      <c r="AD225" s="223"/>
      <c r="AE225" s="346"/>
      <c r="AF225" s="346"/>
      <c r="AG225" s="223"/>
      <c r="AH225" s="370">
        <f t="shared" si="106"/>
        <v>5</v>
      </c>
      <c r="AI225" s="373">
        <f>'สาย 5'!AI71</f>
        <v>5</v>
      </c>
      <c r="AJ225" s="369">
        <f t="shared" si="107"/>
        <v>0</v>
      </c>
      <c r="AL225" s="379">
        <v>71</v>
      </c>
      <c r="AM225" s="380">
        <f t="shared" si="108"/>
        <v>4</v>
      </c>
    </row>
    <row r="226" spans="1:39" s="79" customFormat="1" ht="15" customHeight="1">
      <c r="A226" s="351">
        <v>18</v>
      </c>
      <c r="B226" s="365" t="s">
        <v>48</v>
      </c>
      <c r="C226" s="491">
        <v>2</v>
      </c>
      <c r="D226" s="491">
        <v>3</v>
      </c>
      <c r="E226" s="491">
        <v>1</v>
      </c>
      <c r="F226" s="346"/>
      <c r="G226" s="346"/>
      <c r="H226" s="346"/>
      <c r="I226" s="223"/>
      <c r="J226" s="346"/>
      <c r="K226" s="346"/>
      <c r="L226" s="346"/>
      <c r="M226" s="346"/>
      <c r="N226" s="346"/>
      <c r="O226" s="346"/>
      <c r="P226" s="223"/>
      <c r="Q226" s="346"/>
      <c r="R226" s="346"/>
      <c r="S226" s="346"/>
      <c r="T226" s="346"/>
      <c r="U226" s="346"/>
      <c r="V226" s="346"/>
      <c r="W226" s="223"/>
      <c r="X226" s="346"/>
      <c r="Y226" s="346"/>
      <c r="Z226" s="346"/>
      <c r="AA226" s="346"/>
      <c r="AB226" s="346"/>
      <c r="AC226" s="346"/>
      <c r="AD226" s="223"/>
      <c r="AE226" s="346"/>
      <c r="AF226" s="346"/>
      <c r="AG226" s="223"/>
      <c r="AH226" s="370">
        <f t="shared" si="106"/>
        <v>6</v>
      </c>
      <c r="AI226" s="373">
        <f>'สาย 5'!AI75</f>
        <v>6</v>
      </c>
      <c r="AJ226" s="369">
        <f t="shared" si="107"/>
        <v>0</v>
      </c>
      <c r="AL226" s="379">
        <v>75</v>
      </c>
      <c r="AM226" s="380">
        <f t="shared" si="108"/>
        <v>4</v>
      </c>
    </row>
    <row r="227" spans="1:39" s="79" customFormat="1" ht="15" customHeight="1">
      <c r="A227" s="351">
        <v>19</v>
      </c>
      <c r="B227" s="365" t="s">
        <v>64</v>
      </c>
      <c r="C227" s="491">
        <v>3</v>
      </c>
      <c r="D227" s="491">
        <v>3</v>
      </c>
      <c r="E227" s="491">
        <v>1</v>
      </c>
      <c r="F227" s="346"/>
      <c r="G227" s="346"/>
      <c r="H227" s="346"/>
      <c r="I227" s="223"/>
      <c r="J227" s="346"/>
      <c r="K227" s="346"/>
      <c r="L227" s="346"/>
      <c r="M227" s="346"/>
      <c r="N227" s="346"/>
      <c r="O227" s="346"/>
      <c r="P227" s="223"/>
      <c r="Q227" s="346"/>
      <c r="R227" s="346"/>
      <c r="S227" s="346"/>
      <c r="T227" s="346"/>
      <c r="U227" s="346"/>
      <c r="V227" s="346"/>
      <c r="W227" s="223"/>
      <c r="X227" s="346"/>
      <c r="Y227" s="346"/>
      <c r="Z227" s="346"/>
      <c r="AA227" s="346"/>
      <c r="AB227" s="346"/>
      <c r="AC227" s="346"/>
      <c r="AD227" s="223"/>
      <c r="AE227" s="346"/>
      <c r="AF227" s="346"/>
      <c r="AG227" s="223"/>
      <c r="AH227" s="370">
        <f t="shared" si="106"/>
        <v>7</v>
      </c>
      <c r="AI227" s="373">
        <f>'สาย 5'!AI79</f>
        <v>7</v>
      </c>
      <c r="AJ227" s="369">
        <f t="shared" si="107"/>
        <v>0</v>
      </c>
      <c r="AL227" s="379">
        <v>79</v>
      </c>
      <c r="AM227" s="380">
        <f t="shared" si="108"/>
        <v>4</v>
      </c>
    </row>
    <row r="228" spans="1:39" s="79" customFormat="1" ht="15" customHeight="1">
      <c r="A228" s="351">
        <v>20</v>
      </c>
      <c r="B228" s="365" t="s">
        <v>65</v>
      </c>
      <c r="C228" s="491">
        <v>4</v>
      </c>
      <c r="D228" s="491">
        <v>4</v>
      </c>
      <c r="E228" s="491">
        <v>8</v>
      </c>
      <c r="F228" s="346"/>
      <c r="G228" s="346"/>
      <c r="H228" s="346"/>
      <c r="I228" s="223"/>
      <c r="J228" s="346"/>
      <c r="K228" s="346"/>
      <c r="L228" s="346"/>
      <c r="M228" s="346"/>
      <c r="N228" s="346"/>
      <c r="O228" s="346"/>
      <c r="P228" s="223"/>
      <c r="Q228" s="346"/>
      <c r="R228" s="346"/>
      <c r="S228" s="346"/>
      <c r="T228" s="346"/>
      <c r="U228" s="346"/>
      <c r="V228" s="346"/>
      <c r="W228" s="223"/>
      <c r="X228" s="346"/>
      <c r="Y228" s="346"/>
      <c r="Z228" s="346"/>
      <c r="AA228" s="346"/>
      <c r="AB228" s="346"/>
      <c r="AC228" s="346"/>
      <c r="AD228" s="223"/>
      <c r="AE228" s="346"/>
      <c r="AF228" s="346"/>
      <c r="AG228" s="223"/>
      <c r="AH228" s="370">
        <f t="shared" si="106"/>
        <v>16</v>
      </c>
      <c r="AI228" s="373">
        <f>'สาย 5'!AI83</f>
        <v>16</v>
      </c>
      <c r="AJ228" s="369">
        <f t="shared" si="107"/>
        <v>0</v>
      </c>
      <c r="AL228" s="379">
        <v>83</v>
      </c>
      <c r="AM228" s="380">
        <f t="shared" si="108"/>
        <v>4</v>
      </c>
    </row>
    <row r="229" spans="1:39" s="79" customFormat="1" ht="15" customHeight="1">
      <c r="A229" s="351">
        <v>21</v>
      </c>
      <c r="B229" s="365" t="s">
        <v>66</v>
      </c>
      <c r="C229" s="491"/>
      <c r="D229" s="491"/>
      <c r="E229" s="491"/>
      <c r="F229" s="346"/>
      <c r="G229" s="346"/>
      <c r="H229" s="346"/>
      <c r="I229" s="223"/>
      <c r="J229" s="346"/>
      <c r="K229" s="346"/>
      <c r="L229" s="346"/>
      <c r="M229" s="346"/>
      <c r="N229" s="346"/>
      <c r="O229" s="346"/>
      <c r="P229" s="223"/>
      <c r="Q229" s="346"/>
      <c r="R229" s="346"/>
      <c r="S229" s="346"/>
      <c r="T229" s="346"/>
      <c r="U229" s="346"/>
      <c r="V229" s="346"/>
      <c r="W229" s="223"/>
      <c r="X229" s="346"/>
      <c r="Y229" s="346"/>
      <c r="Z229" s="346"/>
      <c r="AA229" s="346"/>
      <c r="AB229" s="346"/>
      <c r="AC229" s="346"/>
      <c r="AD229" s="223"/>
      <c r="AE229" s="346"/>
      <c r="AF229" s="346"/>
      <c r="AG229" s="223"/>
      <c r="AH229" s="370">
        <f t="shared" si="106"/>
        <v>0</v>
      </c>
      <c r="AI229" s="373">
        <f>'สาย 5'!AI87</f>
        <v>0</v>
      </c>
      <c r="AJ229" s="369">
        <f t="shared" si="107"/>
        <v>0</v>
      </c>
      <c r="AL229" s="379">
        <v>87</v>
      </c>
      <c r="AM229" s="380">
        <f t="shared" si="108"/>
        <v>4</v>
      </c>
    </row>
    <row r="230" spans="1:39" s="79" customFormat="1" ht="15" customHeight="1">
      <c r="A230" s="351">
        <v>22</v>
      </c>
      <c r="B230" s="365" t="s">
        <v>67</v>
      </c>
      <c r="C230" s="491"/>
      <c r="D230" s="491"/>
      <c r="E230" s="491"/>
      <c r="F230" s="346"/>
      <c r="G230" s="346"/>
      <c r="H230" s="346"/>
      <c r="I230" s="223"/>
      <c r="J230" s="346"/>
      <c r="K230" s="346"/>
      <c r="L230" s="346"/>
      <c r="M230" s="346"/>
      <c r="N230" s="346"/>
      <c r="O230" s="346"/>
      <c r="P230" s="223"/>
      <c r="Q230" s="346"/>
      <c r="R230" s="346"/>
      <c r="S230" s="346"/>
      <c r="T230" s="346"/>
      <c r="U230" s="346"/>
      <c r="V230" s="346"/>
      <c r="W230" s="223"/>
      <c r="X230" s="346"/>
      <c r="Y230" s="346"/>
      <c r="Z230" s="346"/>
      <c r="AA230" s="346"/>
      <c r="AB230" s="346"/>
      <c r="AC230" s="346"/>
      <c r="AD230" s="223"/>
      <c r="AE230" s="346"/>
      <c r="AF230" s="346"/>
      <c r="AG230" s="223"/>
      <c r="AH230" s="370">
        <f t="shared" si="106"/>
        <v>0</v>
      </c>
      <c r="AI230" s="373">
        <f>'สาย 5'!AI91</f>
        <v>0</v>
      </c>
      <c r="AJ230" s="369">
        <f t="shared" si="107"/>
        <v>0</v>
      </c>
      <c r="AL230" s="379">
        <v>91</v>
      </c>
      <c r="AM230" s="380">
        <f t="shared" si="108"/>
        <v>4</v>
      </c>
    </row>
    <row r="231" spans="1:39" s="79" customFormat="1" ht="15" customHeight="1">
      <c r="A231" s="351">
        <v>23</v>
      </c>
      <c r="B231" s="365" t="s">
        <v>49</v>
      </c>
      <c r="C231" s="491"/>
      <c r="D231" s="491"/>
      <c r="E231" s="491"/>
      <c r="F231" s="346"/>
      <c r="G231" s="346"/>
      <c r="H231" s="346"/>
      <c r="I231" s="223"/>
      <c r="J231" s="346"/>
      <c r="K231" s="346"/>
      <c r="L231" s="346"/>
      <c r="M231" s="346"/>
      <c r="N231" s="346"/>
      <c r="O231" s="346"/>
      <c r="P231" s="223"/>
      <c r="Q231" s="346"/>
      <c r="R231" s="346"/>
      <c r="S231" s="346"/>
      <c r="T231" s="346"/>
      <c r="U231" s="346"/>
      <c r="V231" s="346"/>
      <c r="W231" s="223"/>
      <c r="X231" s="346"/>
      <c r="Y231" s="346"/>
      <c r="Z231" s="346"/>
      <c r="AA231" s="346"/>
      <c r="AB231" s="346"/>
      <c r="AC231" s="346"/>
      <c r="AD231" s="223"/>
      <c r="AE231" s="346"/>
      <c r="AF231" s="346"/>
      <c r="AG231" s="223"/>
      <c r="AH231" s="370">
        <f t="shared" si="106"/>
        <v>0</v>
      </c>
      <c r="AI231" s="373">
        <f>'สาย 5'!AI95</f>
        <v>0</v>
      </c>
      <c r="AJ231" s="369">
        <f t="shared" si="107"/>
        <v>0</v>
      </c>
      <c r="AL231" s="379">
        <v>95</v>
      </c>
      <c r="AM231" s="380">
        <f t="shared" si="108"/>
        <v>4</v>
      </c>
    </row>
    <row r="232" spans="1:39" s="79" customFormat="1" ht="15" customHeight="1">
      <c r="A232" s="351">
        <v>24</v>
      </c>
      <c r="B232" s="365" t="s">
        <v>68</v>
      </c>
      <c r="C232" s="491"/>
      <c r="D232" s="491">
        <v>7</v>
      </c>
      <c r="E232" s="491">
        <v>13</v>
      </c>
      <c r="F232" s="346"/>
      <c r="G232" s="346"/>
      <c r="H232" s="346"/>
      <c r="I232" s="223"/>
      <c r="J232" s="346"/>
      <c r="K232" s="346"/>
      <c r="L232" s="346"/>
      <c r="M232" s="346"/>
      <c r="N232" s="346"/>
      <c r="O232" s="346"/>
      <c r="P232" s="223"/>
      <c r="Q232" s="346"/>
      <c r="R232" s="346"/>
      <c r="S232" s="346"/>
      <c r="T232" s="346"/>
      <c r="U232" s="346"/>
      <c r="V232" s="346"/>
      <c r="W232" s="223"/>
      <c r="X232" s="346"/>
      <c r="Y232" s="346"/>
      <c r="Z232" s="346"/>
      <c r="AA232" s="346"/>
      <c r="AB232" s="346"/>
      <c r="AC232" s="346"/>
      <c r="AD232" s="223"/>
      <c r="AE232" s="346"/>
      <c r="AF232" s="346"/>
      <c r="AG232" s="223"/>
      <c r="AH232" s="370">
        <f t="shared" si="106"/>
        <v>20</v>
      </c>
      <c r="AI232" s="373">
        <f>'สาย 5'!AI99</f>
        <v>20</v>
      </c>
      <c r="AJ232" s="369">
        <f t="shared" si="107"/>
        <v>0</v>
      </c>
      <c r="AL232" s="379">
        <v>99</v>
      </c>
      <c r="AM232" s="380">
        <f t="shared" si="108"/>
        <v>4</v>
      </c>
    </row>
    <row r="233" spans="1:39" s="79" customFormat="1" ht="15" customHeight="1">
      <c r="A233" s="351">
        <v>25</v>
      </c>
      <c r="B233" s="365" t="s">
        <v>69</v>
      </c>
      <c r="C233" s="491"/>
      <c r="D233" s="491">
        <v>2</v>
      </c>
      <c r="E233" s="491">
        <v>0</v>
      </c>
      <c r="F233" s="346"/>
      <c r="G233" s="346"/>
      <c r="H233" s="346"/>
      <c r="I233" s="223"/>
      <c r="J233" s="346"/>
      <c r="K233" s="346"/>
      <c r="L233" s="346"/>
      <c r="M233" s="346"/>
      <c r="N233" s="346"/>
      <c r="O233" s="346"/>
      <c r="P233" s="223"/>
      <c r="Q233" s="346"/>
      <c r="R233" s="346"/>
      <c r="S233" s="346"/>
      <c r="T233" s="346"/>
      <c r="U233" s="346"/>
      <c r="V233" s="346"/>
      <c r="W233" s="223"/>
      <c r="X233" s="346"/>
      <c r="Y233" s="346"/>
      <c r="Z233" s="346"/>
      <c r="AA233" s="346"/>
      <c r="AB233" s="346"/>
      <c r="AC233" s="346"/>
      <c r="AD233" s="223"/>
      <c r="AE233" s="346"/>
      <c r="AF233" s="346"/>
      <c r="AG233" s="223"/>
      <c r="AH233" s="370">
        <f t="shared" si="106"/>
        <v>2</v>
      </c>
      <c r="AI233" s="373">
        <f>'สาย 5'!AI103</f>
        <v>2</v>
      </c>
      <c r="AJ233" s="369">
        <f t="shared" si="107"/>
        <v>0</v>
      </c>
      <c r="AL233" s="379">
        <v>103</v>
      </c>
      <c r="AM233" s="380">
        <f t="shared" si="108"/>
        <v>4</v>
      </c>
    </row>
    <row r="234" spans="1:39" s="79" customFormat="1" ht="15" customHeight="1">
      <c r="A234" s="351">
        <v>26</v>
      </c>
      <c r="B234" s="365" t="s">
        <v>38</v>
      </c>
      <c r="C234" s="491"/>
      <c r="D234" s="491"/>
      <c r="E234" s="491"/>
      <c r="F234" s="346"/>
      <c r="G234" s="346"/>
      <c r="H234" s="346"/>
      <c r="I234" s="223"/>
      <c r="J234" s="346"/>
      <c r="K234" s="346"/>
      <c r="L234" s="346"/>
      <c r="M234" s="346"/>
      <c r="N234" s="346"/>
      <c r="O234" s="346"/>
      <c r="P234" s="223"/>
      <c r="Q234" s="346"/>
      <c r="R234" s="346"/>
      <c r="S234" s="346"/>
      <c r="T234" s="346"/>
      <c r="U234" s="346"/>
      <c r="V234" s="346"/>
      <c r="W234" s="223"/>
      <c r="X234" s="346"/>
      <c r="Y234" s="346"/>
      <c r="Z234" s="346"/>
      <c r="AA234" s="346"/>
      <c r="AB234" s="346"/>
      <c r="AC234" s="346"/>
      <c r="AD234" s="223"/>
      <c r="AE234" s="346"/>
      <c r="AF234" s="346"/>
      <c r="AG234" s="223"/>
      <c r="AH234" s="370">
        <f t="shared" si="106"/>
        <v>0</v>
      </c>
      <c r="AI234" s="373">
        <f>'สาย 5'!AI107</f>
        <v>0</v>
      </c>
      <c r="AJ234" s="369">
        <f t="shared" si="107"/>
        <v>0</v>
      </c>
      <c r="AL234" s="379">
        <v>107</v>
      </c>
      <c r="AM234" s="380">
        <f t="shared" si="108"/>
        <v>4</v>
      </c>
    </row>
    <row r="235" spans="1:39" s="79" customFormat="1" ht="15" customHeight="1">
      <c r="A235" s="351">
        <v>27</v>
      </c>
      <c r="B235" s="365" t="s">
        <v>70</v>
      </c>
      <c r="C235" s="491"/>
      <c r="D235" s="491">
        <v>6</v>
      </c>
      <c r="E235" s="491">
        <v>1</v>
      </c>
      <c r="F235" s="346"/>
      <c r="G235" s="346"/>
      <c r="H235" s="346"/>
      <c r="I235" s="223"/>
      <c r="J235" s="346"/>
      <c r="K235" s="346"/>
      <c r="L235" s="346"/>
      <c r="M235" s="346"/>
      <c r="N235" s="346"/>
      <c r="O235" s="346"/>
      <c r="P235" s="223"/>
      <c r="Q235" s="346"/>
      <c r="R235" s="346"/>
      <c r="S235" s="346"/>
      <c r="T235" s="346"/>
      <c r="U235" s="346"/>
      <c r="V235" s="346"/>
      <c r="W235" s="223"/>
      <c r="X235" s="346"/>
      <c r="Y235" s="346"/>
      <c r="Z235" s="346"/>
      <c r="AA235" s="346"/>
      <c r="AB235" s="346"/>
      <c r="AC235" s="346"/>
      <c r="AD235" s="223"/>
      <c r="AE235" s="346"/>
      <c r="AF235" s="346"/>
      <c r="AG235" s="223"/>
      <c r="AH235" s="370">
        <f t="shared" si="106"/>
        <v>7</v>
      </c>
      <c r="AI235" s="373">
        <f>'สาย 5'!AI111</f>
        <v>7</v>
      </c>
      <c r="AJ235" s="369">
        <f t="shared" si="107"/>
        <v>0</v>
      </c>
      <c r="AL235" s="379">
        <v>111</v>
      </c>
      <c r="AM235" s="380">
        <f t="shared" si="108"/>
        <v>4</v>
      </c>
    </row>
    <row r="236" spans="1:39" s="79" customFormat="1" ht="15" customHeight="1">
      <c r="A236" s="351">
        <v>28</v>
      </c>
      <c r="B236" s="365" t="s">
        <v>39</v>
      </c>
      <c r="C236" s="491"/>
      <c r="D236" s="491"/>
      <c r="E236" s="491"/>
      <c r="F236" s="346"/>
      <c r="G236" s="346"/>
      <c r="H236" s="346"/>
      <c r="I236" s="223"/>
      <c r="J236" s="346"/>
      <c r="K236" s="346"/>
      <c r="L236" s="346"/>
      <c r="M236" s="346"/>
      <c r="N236" s="346"/>
      <c r="O236" s="346"/>
      <c r="P236" s="223"/>
      <c r="Q236" s="346"/>
      <c r="R236" s="346"/>
      <c r="S236" s="346"/>
      <c r="T236" s="346"/>
      <c r="U236" s="346"/>
      <c r="V236" s="346"/>
      <c r="W236" s="223"/>
      <c r="X236" s="346"/>
      <c r="Y236" s="346"/>
      <c r="Z236" s="346"/>
      <c r="AA236" s="346"/>
      <c r="AB236" s="346"/>
      <c r="AC236" s="346"/>
      <c r="AD236" s="223"/>
      <c r="AE236" s="346"/>
      <c r="AF236" s="346"/>
      <c r="AG236" s="223"/>
      <c r="AH236" s="370">
        <f t="shared" si="106"/>
        <v>0</v>
      </c>
      <c r="AI236" s="373">
        <f>'สาย 5'!AI115</f>
        <v>0</v>
      </c>
      <c r="AJ236" s="369">
        <f t="shared" si="107"/>
        <v>0</v>
      </c>
      <c r="AL236" s="379">
        <v>115</v>
      </c>
      <c r="AM236" s="380">
        <f t="shared" si="108"/>
        <v>4</v>
      </c>
    </row>
    <row r="237" spans="1:39" s="79" customFormat="1" ht="15" customHeight="1">
      <c r="A237" s="351">
        <v>29</v>
      </c>
      <c r="B237" s="365" t="s">
        <v>40</v>
      </c>
      <c r="C237" s="491"/>
      <c r="D237" s="491"/>
      <c r="E237" s="491"/>
      <c r="F237" s="346"/>
      <c r="G237" s="346"/>
      <c r="H237" s="346"/>
      <c r="I237" s="223"/>
      <c r="J237" s="346"/>
      <c r="K237" s="346"/>
      <c r="L237" s="346"/>
      <c r="M237" s="346"/>
      <c r="N237" s="346"/>
      <c r="O237" s="346"/>
      <c r="P237" s="223"/>
      <c r="Q237" s="346"/>
      <c r="R237" s="346"/>
      <c r="S237" s="346"/>
      <c r="T237" s="346"/>
      <c r="U237" s="346"/>
      <c r="V237" s="346"/>
      <c r="W237" s="223"/>
      <c r="X237" s="346"/>
      <c r="Y237" s="346"/>
      <c r="Z237" s="346"/>
      <c r="AA237" s="346"/>
      <c r="AB237" s="346"/>
      <c r="AC237" s="346"/>
      <c r="AD237" s="223"/>
      <c r="AE237" s="346"/>
      <c r="AF237" s="346"/>
      <c r="AG237" s="223"/>
      <c r="AH237" s="370">
        <f t="shared" si="106"/>
        <v>0</v>
      </c>
      <c r="AI237" s="373">
        <f>'สาย 5'!AI119</f>
        <v>0</v>
      </c>
      <c r="AJ237" s="369">
        <f t="shared" si="107"/>
        <v>0</v>
      </c>
      <c r="AL237" s="379">
        <v>119</v>
      </c>
      <c r="AM237" s="380">
        <f t="shared" si="108"/>
        <v>4</v>
      </c>
    </row>
    <row r="238" spans="1:39" s="79" customFormat="1" ht="15" customHeight="1">
      <c r="A238" s="351">
        <v>30</v>
      </c>
      <c r="B238" s="365" t="s">
        <v>50</v>
      </c>
      <c r="C238" s="491"/>
      <c r="D238" s="491">
        <v>8</v>
      </c>
      <c r="E238" s="491">
        <v>5</v>
      </c>
      <c r="F238" s="347"/>
      <c r="G238" s="347"/>
      <c r="H238" s="347"/>
      <c r="I238" s="223"/>
      <c r="J238" s="347"/>
      <c r="K238" s="347"/>
      <c r="L238" s="347"/>
      <c r="M238" s="347"/>
      <c r="N238" s="347"/>
      <c r="O238" s="347"/>
      <c r="P238" s="223"/>
      <c r="Q238" s="347"/>
      <c r="R238" s="347"/>
      <c r="S238" s="347"/>
      <c r="T238" s="347"/>
      <c r="U238" s="347"/>
      <c r="V238" s="347"/>
      <c r="W238" s="223"/>
      <c r="X238" s="347"/>
      <c r="Y238" s="347"/>
      <c r="Z238" s="347"/>
      <c r="AA238" s="347"/>
      <c r="AB238" s="347"/>
      <c r="AC238" s="347"/>
      <c r="AD238" s="223"/>
      <c r="AE238" s="347"/>
      <c r="AF238" s="347"/>
      <c r="AG238" s="223"/>
      <c r="AH238" s="370">
        <f t="shared" si="106"/>
        <v>13</v>
      </c>
      <c r="AI238" s="373">
        <f>'สาย 5'!AI123</f>
        <v>13</v>
      </c>
      <c r="AJ238" s="369">
        <f t="shared" si="107"/>
        <v>0</v>
      </c>
      <c r="AL238" s="379">
        <v>123</v>
      </c>
      <c r="AM238" s="380">
        <f t="shared" si="108"/>
        <v>4</v>
      </c>
    </row>
    <row r="239" spans="1:39" s="79" customFormat="1" ht="15" customHeight="1">
      <c r="A239" s="351">
        <v>31</v>
      </c>
      <c r="B239" s="365" t="s">
        <v>51</v>
      </c>
      <c r="C239" s="491"/>
      <c r="D239" s="491"/>
      <c r="E239" s="491"/>
      <c r="F239" s="347"/>
      <c r="G239" s="347"/>
      <c r="H239" s="347"/>
      <c r="I239" s="223"/>
      <c r="J239" s="347"/>
      <c r="K239" s="347"/>
      <c r="L239" s="347"/>
      <c r="M239" s="347"/>
      <c r="N239" s="347"/>
      <c r="O239" s="347"/>
      <c r="P239" s="223"/>
      <c r="Q239" s="347"/>
      <c r="R239" s="347"/>
      <c r="S239" s="347"/>
      <c r="T239" s="347"/>
      <c r="U239" s="347"/>
      <c r="V239" s="347"/>
      <c r="W239" s="223"/>
      <c r="X239" s="347"/>
      <c r="Y239" s="347"/>
      <c r="Z239" s="347"/>
      <c r="AA239" s="347"/>
      <c r="AB239" s="347"/>
      <c r="AC239" s="347"/>
      <c r="AD239" s="223"/>
      <c r="AE239" s="347"/>
      <c r="AF239" s="347"/>
      <c r="AG239" s="223"/>
      <c r="AH239" s="370">
        <f t="shared" si="106"/>
        <v>0</v>
      </c>
      <c r="AI239" s="373">
        <f>'สาย 5'!AI127</f>
        <v>0</v>
      </c>
      <c r="AJ239" s="369">
        <f t="shared" si="107"/>
        <v>0</v>
      </c>
      <c r="AL239" s="379">
        <v>127</v>
      </c>
      <c r="AM239" s="380">
        <f t="shared" si="108"/>
        <v>4</v>
      </c>
    </row>
    <row r="240" spans="1:39" s="79" customFormat="1" ht="15" customHeight="1">
      <c r="A240" s="351">
        <v>32</v>
      </c>
      <c r="B240" s="365" t="s">
        <v>52</v>
      </c>
      <c r="C240" s="491">
        <v>1</v>
      </c>
      <c r="D240" s="491"/>
      <c r="E240" s="491"/>
      <c r="F240" s="223"/>
      <c r="G240" s="223"/>
      <c r="H240" s="347"/>
      <c r="I240" s="223"/>
      <c r="J240" s="223"/>
      <c r="K240" s="347"/>
      <c r="L240" s="347"/>
      <c r="M240" s="347"/>
      <c r="N240" s="347"/>
      <c r="O240" s="347"/>
      <c r="P240" s="223"/>
      <c r="Q240" s="347"/>
      <c r="R240" s="347"/>
      <c r="S240" s="347"/>
      <c r="T240" s="347"/>
      <c r="U240" s="347"/>
      <c r="V240" s="347"/>
      <c r="W240" s="223"/>
      <c r="X240" s="347"/>
      <c r="Y240" s="347"/>
      <c r="Z240" s="347"/>
      <c r="AA240" s="347"/>
      <c r="AB240" s="347"/>
      <c r="AC240" s="347"/>
      <c r="AD240" s="223"/>
      <c r="AE240" s="347"/>
      <c r="AF240" s="347"/>
      <c r="AG240" s="223"/>
      <c r="AH240" s="370">
        <f t="shared" si="106"/>
        <v>1</v>
      </c>
      <c r="AI240" s="373">
        <f>'สาย 5'!AI131</f>
        <v>1</v>
      </c>
      <c r="AJ240" s="369">
        <f t="shared" si="107"/>
        <v>0</v>
      </c>
      <c r="AL240" s="379">
        <v>131</v>
      </c>
      <c r="AM240" s="380">
        <f t="shared" si="108"/>
        <v>4</v>
      </c>
    </row>
    <row r="241" spans="1:39" s="79" customFormat="1" ht="15" customHeight="1">
      <c r="A241" s="351">
        <v>33</v>
      </c>
      <c r="B241" s="365"/>
      <c r="C241" s="491"/>
      <c r="D241" s="491"/>
      <c r="E241" s="491"/>
      <c r="F241" s="223"/>
      <c r="G241" s="223"/>
      <c r="H241" s="347"/>
      <c r="I241" s="223"/>
      <c r="J241" s="223"/>
      <c r="K241" s="347"/>
      <c r="L241" s="223"/>
      <c r="M241" s="347"/>
      <c r="N241" s="347"/>
      <c r="O241" s="347"/>
      <c r="P241" s="223"/>
      <c r="Q241" s="347"/>
      <c r="R241" s="347"/>
      <c r="S241" s="347"/>
      <c r="T241" s="347"/>
      <c r="U241" s="347"/>
      <c r="V241" s="347"/>
      <c r="W241" s="223"/>
      <c r="X241" s="347"/>
      <c r="Y241" s="347"/>
      <c r="Z241" s="347"/>
      <c r="AA241" s="347"/>
      <c r="AB241" s="347"/>
      <c r="AC241" s="347"/>
      <c r="AD241" s="223"/>
      <c r="AE241" s="347"/>
      <c r="AF241" s="347"/>
      <c r="AG241" s="223"/>
      <c r="AH241" s="370">
        <f t="shared" si="106"/>
        <v>0</v>
      </c>
      <c r="AI241" s="373">
        <f>'สาย 5'!AI135</f>
        <v>0</v>
      </c>
      <c r="AJ241" s="369">
        <f t="shared" si="107"/>
        <v>0</v>
      </c>
      <c r="AL241" s="379">
        <v>135</v>
      </c>
      <c r="AM241" s="380">
        <f t="shared" si="108"/>
        <v>4</v>
      </c>
    </row>
    <row r="242" spans="1:39" s="79" customFormat="1" ht="15" customHeight="1">
      <c r="A242" s="351">
        <v>34</v>
      </c>
      <c r="B242" s="208"/>
      <c r="C242" s="491"/>
      <c r="D242" s="491"/>
      <c r="E242" s="491"/>
      <c r="F242" s="223"/>
      <c r="G242" s="223"/>
      <c r="H242" s="347"/>
      <c r="I242" s="223"/>
      <c r="J242" s="223"/>
      <c r="K242" s="347"/>
      <c r="L242" s="223"/>
      <c r="M242" s="347"/>
      <c r="N242" s="347"/>
      <c r="O242" s="347"/>
      <c r="P242" s="223"/>
      <c r="Q242" s="347"/>
      <c r="R242" s="347"/>
      <c r="S242" s="347"/>
      <c r="T242" s="347"/>
      <c r="U242" s="347"/>
      <c r="V242" s="347"/>
      <c r="W242" s="223"/>
      <c r="X242" s="347"/>
      <c r="Y242" s="347"/>
      <c r="Z242" s="347"/>
      <c r="AA242" s="347"/>
      <c r="AB242" s="347"/>
      <c r="AC242" s="347"/>
      <c r="AD242" s="223"/>
      <c r="AE242" s="347"/>
      <c r="AF242" s="347"/>
      <c r="AG242" s="223"/>
      <c r="AH242" s="370">
        <f t="shared" si="106"/>
        <v>0</v>
      </c>
      <c r="AI242" s="373">
        <f>'สาย 5'!AI139</f>
        <v>0</v>
      </c>
      <c r="AJ242" s="369">
        <f t="shared" si="107"/>
        <v>0</v>
      </c>
      <c r="AL242" s="379">
        <v>139</v>
      </c>
      <c r="AM242" s="380">
        <f t="shared" si="108"/>
        <v>4</v>
      </c>
    </row>
    <row r="243" spans="1:39" s="79" customFormat="1" ht="15" customHeight="1">
      <c r="A243" s="351">
        <v>35</v>
      </c>
      <c r="B243" s="208"/>
      <c r="C243" s="491"/>
      <c r="D243" s="491"/>
      <c r="E243" s="491"/>
      <c r="F243" s="223"/>
      <c r="G243" s="223"/>
      <c r="H243" s="347"/>
      <c r="I243" s="223"/>
      <c r="J243" s="223"/>
      <c r="K243" s="347"/>
      <c r="L243" s="223"/>
      <c r="M243" s="347"/>
      <c r="N243" s="347"/>
      <c r="O243" s="347"/>
      <c r="P243" s="223"/>
      <c r="Q243" s="347"/>
      <c r="R243" s="347"/>
      <c r="S243" s="347"/>
      <c r="T243" s="347"/>
      <c r="U243" s="347"/>
      <c r="V243" s="347"/>
      <c r="W243" s="223"/>
      <c r="X243" s="347"/>
      <c r="Y243" s="347"/>
      <c r="Z243" s="223"/>
      <c r="AA243" s="347"/>
      <c r="AB243" s="347"/>
      <c r="AC243" s="347"/>
      <c r="AD243" s="223"/>
      <c r="AE243" s="347"/>
      <c r="AF243" s="347"/>
      <c r="AG243" s="223"/>
      <c r="AH243" s="370">
        <f t="shared" si="106"/>
        <v>0</v>
      </c>
      <c r="AI243" s="373">
        <f>'สาย 5'!AI143</f>
        <v>0</v>
      </c>
      <c r="AJ243" s="369">
        <f t="shared" si="107"/>
        <v>0</v>
      </c>
      <c r="AL243" s="379">
        <v>143</v>
      </c>
      <c r="AM243" s="380">
        <f t="shared" si="108"/>
        <v>4</v>
      </c>
    </row>
    <row r="244" spans="1:39" s="79" customFormat="1" ht="15" customHeight="1">
      <c r="A244" s="351">
        <v>36</v>
      </c>
      <c r="B244" s="208"/>
      <c r="C244" s="491"/>
      <c r="D244" s="491"/>
      <c r="E244" s="491"/>
      <c r="F244" s="223"/>
      <c r="G244" s="223"/>
      <c r="H244" s="223"/>
      <c r="I244" s="223"/>
      <c r="J244" s="223"/>
      <c r="K244" s="223"/>
      <c r="L244" s="223"/>
      <c r="M244" s="223"/>
      <c r="N244" s="223"/>
      <c r="O244" s="223"/>
      <c r="P244" s="223"/>
      <c r="Q244" s="223"/>
      <c r="R244" s="223"/>
      <c r="S244" s="223"/>
      <c r="T244" s="223"/>
      <c r="U244" s="223"/>
      <c r="V244" s="223"/>
      <c r="W244" s="223"/>
      <c r="X244" s="223"/>
      <c r="Y244" s="223"/>
      <c r="Z244" s="223"/>
      <c r="AA244" s="223"/>
      <c r="AB244" s="223"/>
      <c r="AC244" s="223"/>
      <c r="AD244" s="223"/>
      <c r="AE244" s="223"/>
      <c r="AF244" s="223"/>
      <c r="AG244" s="223"/>
      <c r="AH244" s="370">
        <f t="shared" si="106"/>
        <v>0</v>
      </c>
      <c r="AI244" s="373">
        <f>'สาย 5'!AI147</f>
        <v>0</v>
      </c>
      <c r="AJ244" s="369">
        <f t="shared" si="107"/>
        <v>0</v>
      </c>
      <c r="AL244" s="379">
        <v>147</v>
      </c>
      <c r="AM244" s="380">
        <f t="shared" si="108"/>
        <v>4</v>
      </c>
    </row>
    <row r="245" spans="1:39" s="79" customFormat="1" ht="15" customHeight="1">
      <c r="A245" s="351">
        <v>37</v>
      </c>
      <c r="B245" s="208"/>
      <c r="C245" s="491"/>
      <c r="D245" s="491"/>
      <c r="E245" s="491"/>
      <c r="F245" s="223"/>
      <c r="G245" s="223"/>
      <c r="H245" s="223"/>
      <c r="I245" s="223"/>
      <c r="J245" s="223"/>
      <c r="K245" s="223"/>
      <c r="L245" s="223"/>
      <c r="M245" s="223"/>
      <c r="N245" s="223"/>
      <c r="O245" s="223"/>
      <c r="P245" s="223"/>
      <c r="Q245" s="223"/>
      <c r="R245" s="223"/>
      <c r="S245" s="223"/>
      <c r="T245" s="223"/>
      <c r="U245" s="223"/>
      <c r="V245" s="223"/>
      <c r="W245" s="223"/>
      <c r="X245" s="223"/>
      <c r="Y245" s="223"/>
      <c r="Z245" s="223"/>
      <c r="AA245" s="223"/>
      <c r="AB245" s="223"/>
      <c r="AC245" s="223"/>
      <c r="AD245" s="223"/>
      <c r="AE245" s="223"/>
      <c r="AF245" s="223"/>
      <c r="AG245" s="223"/>
      <c r="AH245" s="370">
        <f t="shared" si="106"/>
        <v>0</v>
      </c>
      <c r="AI245" s="373">
        <f>'สาย 5'!AI151</f>
        <v>0</v>
      </c>
      <c r="AJ245" s="369">
        <f t="shared" si="107"/>
        <v>0</v>
      </c>
      <c r="AL245" s="379">
        <v>151</v>
      </c>
      <c r="AM245" s="380">
        <f t="shared" si="108"/>
        <v>4</v>
      </c>
    </row>
    <row r="246" spans="1:39" s="79" customFormat="1" ht="15" customHeight="1">
      <c r="A246" s="351">
        <v>38</v>
      </c>
      <c r="B246" s="208"/>
      <c r="C246" s="491"/>
      <c r="D246" s="491"/>
      <c r="E246" s="491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  <c r="Z246" s="223"/>
      <c r="AA246" s="223"/>
      <c r="AB246" s="223"/>
      <c r="AC246" s="223"/>
      <c r="AD246" s="223"/>
      <c r="AE246" s="223"/>
      <c r="AF246" s="223"/>
      <c r="AG246" s="223"/>
      <c r="AH246" s="370">
        <f t="shared" si="106"/>
        <v>0</v>
      </c>
      <c r="AI246" s="373">
        <f>'สาย 5'!AI155</f>
        <v>0</v>
      </c>
      <c r="AJ246" s="369">
        <f t="shared" si="107"/>
        <v>0</v>
      </c>
      <c r="AL246" s="379">
        <v>155</v>
      </c>
      <c r="AM246" s="380">
        <f t="shared" si="108"/>
        <v>4</v>
      </c>
    </row>
    <row r="247" spans="1:39" s="79" customFormat="1" ht="15" customHeight="1">
      <c r="A247" s="351">
        <v>39</v>
      </c>
      <c r="B247" s="208"/>
      <c r="C247" s="491"/>
      <c r="D247" s="491"/>
      <c r="E247" s="491"/>
      <c r="F247" s="223"/>
      <c r="G247" s="223"/>
      <c r="H247" s="223"/>
      <c r="I247" s="223"/>
      <c r="J247" s="223"/>
      <c r="K247" s="223"/>
      <c r="L247" s="223"/>
      <c r="M247" s="223"/>
      <c r="N247" s="223"/>
      <c r="O247" s="223"/>
      <c r="P247" s="223"/>
      <c r="Q247" s="223"/>
      <c r="R247" s="223"/>
      <c r="S247" s="223"/>
      <c r="T247" s="223"/>
      <c r="U247" s="223"/>
      <c r="V247" s="223"/>
      <c r="W247" s="223"/>
      <c r="X247" s="223"/>
      <c r="Y247" s="223"/>
      <c r="Z247" s="223"/>
      <c r="AA247" s="223"/>
      <c r="AB247" s="223"/>
      <c r="AC247" s="223"/>
      <c r="AD247" s="223"/>
      <c r="AE247" s="223"/>
      <c r="AF247" s="223"/>
      <c r="AG247" s="223"/>
      <c r="AH247" s="370">
        <f t="shared" si="106"/>
        <v>0</v>
      </c>
      <c r="AI247" s="373">
        <f>'สาย 5'!AI159</f>
        <v>0</v>
      </c>
      <c r="AJ247" s="369">
        <f t="shared" si="107"/>
        <v>0</v>
      </c>
      <c r="AL247" s="379">
        <v>159</v>
      </c>
      <c r="AM247" s="380">
        <f t="shared" si="108"/>
        <v>4</v>
      </c>
    </row>
    <row r="248" spans="1:39" s="79" customFormat="1" ht="15" customHeight="1" thickBot="1">
      <c r="A248" s="356">
        <v>40</v>
      </c>
      <c r="B248" s="225"/>
      <c r="C248" s="492"/>
      <c r="D248" s="492"/>
      <c r="E248" s="492"/>
      <c r="F248" s="223"/>
      <c r="G248" s="223"/>
      <c r="H248" s="223"/>
      <c r="I248" s="223"/>
      <c r="J248" s="223"/>
      <c r="K248" s="223"/>
      <c r="L248" s="223"/>
      <c r="M248" s="223"/>
      <c r="N248" s="223"/>
      <c r="O248" s="223"/>
      <c r="P248" s="223"/>
      <c r="Q248" s="223"/>
      <c r="R248" s="223"/>
      <c r="S248" s="223"/>
      <c r="T248" s="223"/>
      <c r="U248" s="223"/>
      <c r="V248" s="223"/>
      <c r="W248" s="223"/>
      <c r="X248" s="223"/>
      <c r="Y248" s="223"/>
      <c r="Z248" s="223"/>
      <c r="AA248" s="223"/>
      <c r="AB248" s="223"/>
      <c r="AC248" s="223"/>
      <c r="AD248" s="223"/>
      <c r="AE248" s="223"/>
      <c r="AF248" s="223"/>
      <c r="AG248" s="223"/>
      <c r="AH248" s="370">
        <f t="shared" si="106"/>
        <v>0</v>
      </c>
      <c r="AI248" s="373">
        <f>'สาย 5'!AI163</f>
        <v>0</v>
      </c>
      <c r="AJ248" s="369">
        <f t="shared" si="107"/>
        <v>0</v>
      </c>
      <c r="AL248" s="381">
        <v>163</v>
      </c>
      <c r="AM248" s="382">
        <f t="shared" si="108"/>
        <v>4</v>
      </c>
    </row>
    <row r="249" spans="1:39" s="79" customFormat="1" ht="24" customHeight="1" thickTop="1" thickBot="1">
      <c r="A249" s="366" t="s">
        <v>41</v>
      </c>
      <c r="B249" s="367"/>
      <c r="C249" s="368">
        <f>SUM(C209:C248)</f>
        <v>105</v>
      </c>
      <c r="D249" s="368">
        <f>SUM(D209:D248)</f>
        <v>72</v>
      </c>
      <c r="E249" s="368">
        <f>SUM(E209:E248)</f>
        <v>119</v>
      </c>
      <c r="F249" s="368">
        <f>SUM(F209:F248)</f>
        <v>0</v>
      </c>
      <c r="G249" s="368">
        <f t="shared" ref="G249" si="109">SUM(G209:G248)</f>
        <v>0</v>
      </c>
      <c r="H249" s="368">
        <f t="shared" ref="H249" si="110">SUM(H209:H248)</f>
        <v>0</v>
      </c>
      <c r="I249" s="368">
        <f t="shared" ref="I249" si="111">SUM(I209:I248)</f>
        <v>0</v>
      </c>
      <c r="J249" s="368">
        <f t="shared" ref="J249" si="112">SUM(J209:J248)</f>
        <v>0</v>
      </c>
      <c r="K249" s="368">
        <f t="shared" ref="K249" si="113">SUM(K209:K248)</f>
        <v>0</v>
      </c>
      <c r="L249" s="368">
        <f t="shared" ref="L249" si="114">SUM(L209:L248)</f>
        <v>0</v>
      </c>
      <c r="M249" s="368">
        <f t="shared" ref="M249" si="115">SUM(M209:M248)</f>
        <v>0</v>
      </c>
      <c r="N249" s="368">
        <f t="shared" ref="N249" si="116">SUM(N209:N248)</f>
        <v>0</v>
      </c>
      <c r="O249" s="368">
        <f t="shared" ref="O249" si="117">SUM(O209:O248)</f>
        <v>0</v>
      </c>
      <c r="P249" s="368">
        <f t="shared" ref="P249" si="118">SUM(P209:P248)</f>
        <v>0</v>
      </c>
      <c r="Q249" s="368">
        <f t="shared" ref="Q249" si="119">SUM(Q209:Q248)</f>
        <v>0</v>
      </c>
      <c r="R249" s="368">
        <f t="shared" ref="R249" si="120">SUM(R209:R248)</f>
        <v>0</v>
      </c>
      <c r="S249" s="368">
        <f t="shared" ref="S249" si="121">SUM(S209:S248)</f>
        <v>0</v>
      </c>
      <c r="T249" s="368">
        <f t="shared" ref="T249" si="122">SUM(T209:T248)</f>
        <v>0</v>
      </c>
      <c r="U249" s="368">
        <f t="shared" ref="U249" si="123">SUM(U209:U248)</f>
        <v>0</v>
      </c>
      <c r="V249" s="368">
        <f t="shared" ref="V249" si="124">SUM(V209:V248)</f>
        <v>0</v>
      </c>
      <c r="W249" s="368">
        <f t="shared" ref="W249" si="125">SUM(W209:W248)</f>
        <v>0</v>
      </c>
      <c r="X249" s="368">
        <f t="shared" ref="X249" si="126">SUM(X209:X248)</f>
        <v>0</v>
      </c>
      <c r="Y249" s="368">
        <f t="shared" ref="Y249" si="127">SUM(Y209:Y248)</f>
        <v>0</v>
      </c>
      <c r="Z249" s="368">
        <f t="shared" ref="Z249" si="128">SUM(Z209:Z248)</f>
        <v>0</v>
      </c>
      <c r="AA249" s="368">
        <f t="shared" ref="AA249" si="129">SUM(AA209:AA248)</f>
        <v>0</v>
      </c>
      <c r="AB249" s="368">
        <f t="shared" ref="AB249" si="130">SUM(AB209:AB248)</f>
        <v>0</v>
      </c>
      <c r="AC249" s="368">
        <f t="shared" ref="AC249" si="131">SUM(AC209:AC248)</f>
        <v>0</v>
      </c>
      <c r="AD249" s="368">
        <f t="shared" ref="AD249" si="132">SUM(AD209:AD248)</f>
        <v>0</v>
      </c>
      <c r="AE249" s="368">
        <f t="shared" ref="AE249" si="133">SUM(AE209:AE248)</f>
        <v>0</v>
      </c>
      <c r="AF249" s="368">
        <f t="shared" ref="AF249" si="134">SUM(AF209:AF248)</f>
        <v>0</v>
      </c>
      <c r="AG249" s="368">
        <f t="shared" ref="AG249" si="135">SUM(AG209:AG248)</f>
        <v>0</v>
      </c>
      <c r="AH249" s="368">
        <f t="shared" ref="AH249" si="136">SUM(AH209:AH248)</f>
        <v>296</v>
      </c>
      <c r="AI249" s="374">
        <f t="shared" ref="AI249" si="137">SUM(AI209:AI248)</f>
        <v>296</v>
      </c>
      <c r="AJ249" s="368">
        <f t="shared" ref="AJ249" si="138">SUM(AJ209:AJ248)</f>
        <v>0</v>
      </c>
    </row>
    <row r="250" spans="1:39" s="79" customFormat="1" ht="15.6" thickTop="1" thickBot="1">
      <c r="AH250" s="79" t="s">
        <v>73</v>
      </c>
      <c r="AI250" s="375">
        <f>'สาย 5'!AI167</f>
        <v>296</v>
      </c>
      <c r="AJ250" s="376">
        <f>AI249-AI250</f>
        <v>0</v>
      </c>
    </row>
    <row r="251" spans="1:39" s="79" customFormat="1"/>
    <row r="254" spans="1:39" s="79" customFormat="1" ht="18">
      <c r="B254" s="359" t="s">
        <v>303</v>
      </c>
    </row>
    <row r="255" spans="1:39" s="79" customFormat="1" ht="18">
      <c r="B255" s="359" t="s">
        <v>320</v>
      </c>
    </row>
    <row r="256" spans="1:39" s="79" customFormat="1" ht="18">
      <c r="B256" s="359" t="s">
        <v>113</v>
      </c>
    </row>
    <row r="257" spans="1:39" s="79" customFormat="1" ht="15" thickBot="1">
      <c r="B257" s="217"/>
      <c r="C257" s="217"/>
      <c r="D257" s="217"/>
      <c r="E257" s="217"/>
      <c r="F257" s="217"/>
    </row>
    <row r="258" spans="1:39" s="79" customFormat="1" ht="21" customHeight="1" thickTop="1">
      <c r="A258" s="575" t="s">
        <v>99</v>
      </c>
      <c r="B258" s="357" t="s">
        <v>1</v>
      </c>
      <c r="C258" s="568">
        <v>1</v>
      </c>
      <c r="D258" s="568">
        <v>2</v>
      </c>
      <c r="E258" s="568">
        <v>3</v>
      </c>
      <c r="F258" s="568">
        <v>4</v>
      </c>
      <c r="G258" s="568">
        <v>5</v>
      </c>
      <c r="H258" s="568">
        <v>6</v>
      </c>
      <c r="I258" s="568">
        <v>7</v>
      </c>
      <c r="J258" s="568">
        <v>8</v>
      </c>
      <c r="K258" s="568">
        <v>9</v>
      </c>
      <c r="L258" s="568">
        <v>10</v>
      </c>
      <c r="M258" s="568">
        <v>11</v>
      </c>
      <c r="N258" s="568">
        <v>12</v>
      </c>
      <c r="O258" s="568">
        <v>13</v>
      </c>
      <c r="P258" s="568">
        <v>14</v>
      </c>
      <c r="Q258" s="568">
        <v>15</v>
      </c>
      <c r="R258" s="568">
        <v>16</v>
      </c>
      <c r="S258" s="568">
        <v>17</v>
      </c>
      <c r="T258" s="568">
        <v>18</v>
      </c>
      <c r="U258" s="568">
        <v>19</v>
      </c>
      <c r="V258" s="568">
        <v>20</v>
      </c>
      <c r="W258" s="568">
        <v>21</v>
      </c>
      <c r="X258" s="568">
        <v>22</v>
      </c>
      <c r="Y258" s="568">
        <v>23</v>
      </c>
      <c r="Z258" s="568">
        <v>24</v>
      </c>
      <c r="AA258" s="568">
        <v>25</v>
      </c>
      <c r="AB258" s="568">
        <v>26</v>
      </c>
      <c r="AC258" s="568">
        <v>27</v>
      </c>
      <c r="AD258" s="568">
        <v>28</v>
      </c>
      <c r="AE258" s="568">
        <v>29</v>
      </c>
      <c r="AF258" s="568">
        <v>30</v>
      </c>
      <c r="AG258" s="568">
        <v>31</v>
      </c>
      <c r="AH258" s="570" t="s">
        <v>41</v>
      </c>
      <c r="AI258" s="371" t="s">
        <v>233</v>
      </c>
      <c r="AJ258" s="572" t="s">
        <v>44</v>
      </c>
    </row>
    <row r="259" spans="1:39" s="79" customFormat="1" ht="24.75" customHeight="1" thickBot="1">
      <c r="A259" s="576"/>
      <c r="B259" s="358" t="s">
        <v>0</v>
      </c>
      <c r="C259" s="574"/>
      <c r="D259" s="574"/>
      <c r="E259" s="574"/>
      <c r="F259" s="574"/>
      <c r="G259" s="574"/>
      <c r="H259" s="574"/>
      <c r="I259" s="574"/>
      <c r="J259" s="574"/>
      <c r="K259" s="574"/>
      <c r="L259" s="574"/>
      <c r="M259" s="574"/>
      <c r="N259" s="574"/>
      <c r="O259" s="574"/>
      <c r="P259" s="574"/>
      <c r="Q259" s="574"/>
      <c r="R259" s="574"/>
      <c r="S259" s="574"/>
      <c r="T259" s="574"/>
      <c r="U259" s="574"/>
      <c r="V259" s="574"/>
      <c r="W259" s="574"/>
      <c r="X259" s="574"/>
      <c r="Y259" s="574"/>
      <c r="Z259" s="574"/>
      <c r="AA259" s="574"/>
      <c r="AB259" s="574"/>
      <c r="AC259" s="574"/>
      <c r="AD259" s="574"/>
      <c r="AE259" s="574"/>
      <c r="AF259" s="574"/>
      <c r="AG259" s="574"/>
      <c r="AH259" s="571"/>
      <c r="AI259" s="372" t="s">
        <v>239</v>
      </c>
      <c r="AJ259" s="573"/>
      <c r="AL259" s="352" t="s">
        <v>246</v>
      </c>
    </row>
    <row r="260" spans="1:39" s="79" customFormat="1" ht="15" customHeight="1" thickTop="1">
      <c r="A260" s="355">
        <v>1</v>
      </c>
      <c r="B260" s="364" t="s">
        <v>53</v>
      </c>
      <c r="C260" s="491">
        <v>6</v>
      </c>
      <c r="D260" s="491">
        <v>2</v>
      </c>
      <c r="E260" s="491">
        <v>4</v>
      </c>
      <c r="F260" s="346"/>
      <c r="G260" s="346"/>
      <c r="H260" s="346"/>
      <c r="I260" s="223"/>
      <c r="J260" s="346"/>
      <c r="K260" s="346"/>
      <c r="L260" s="346"/>
      <c r="M260" s="346"/>
      <c r="N260" s="346"/>
      <c r="O260" s="346"/>
      <c r="P260" s="223"/>
      <c r="Q260" s="346"/>
      <c r="R260" s="346"/>
      <c r="S260" s="346"/>
      <c r="T260" s="346"/>
      <c r="U260" s="346"/>
      <c r="V260" s="346"/>
      <c r="W260" s="223"/>
      <c r="X260" s="346"/>
      <c r="Y260" s="346"/>
      <c r="Z260" s="346"/>
      <c r="AA260" s="346"/>
      <c r="AB260" s="346"/>
      <c r="AC260" s="346"/>
      <c r="AD260" s="223"/>
      <c r="AE260" s="346"/>
      <c r="AF260" s="346"/>
      <c r="AG260" s="223"/>
      <c r="AH260" s="370">
        <f>SUM(C260:AG260)</f>
        <v>12</v>
      </c>
      <c r="AI260" s="373">
        <f>'สาย 6'!AI7</f>
        <v>12</v>
      </c>
      <c r="AJ260" s="369">
        <f>AH260-AI260</f>
        <v>0</v>
      </c>
      <c r="AL260" s="377">
        <v>7</v>
      </c>
      <c r="AM260" s="378"/>
    </row>
    <row r="261" spans="1:39" s="79" customFormat="1" ht="15" customHeight="1">
      <c r="A261" s="351">
        <v>2</v>
      </c>
      <c r="B261" s="365" t="s">
        <v>54</v>
      </c>
      <c r="C261" s="491">
        <v>6</v>
      </c>
      <c r="D261" s="491">
        <v>1</v>
      </c>
      <c r="E261" s="491">
        <v>6</v>
      </c>
      <c r="F261" s="346"/>
      <c r="G261" s="346"/>
      <c r="H261" s="346"/>
      <c r="I261" s="223"/>
      <c r="J261" s="346"/>
      <c r="K261" s="346"/>
      <c r="L261" s="346"/>
      <c r="M261" s="346"/>
      <c r="N261" s="346"/>
      <c r="O261" s="346"/>
      <c r="P261" s="223"/>
      <c r="Q261" s="346"/>
      <c r="R261" s="346"/>
      <c r="S261" s="346"/>
      <c r="T261" s="346"/>
      <c r="U261" s="346"/>
      <c r="V261" s="346"/>
      <c r="W261" s="223"/>
      <c r="X261" s="346"/>
      <c r="Y261" s="346"/>
      <c r="Z261" s="346"/>
      <c r="AA261" s="346"/>
      <c r="AB261" s="346"/>
      <c r="AC261" s="346"/>
      <c r="AD261" s="223"/>
      <c r="AE261" s="346"/>
      <c r="AF261" s="346"/>
      <c r="AG261" s="223"/>
      <c r="AH261" s="370">
        <f t="shared" ref="AH261:AH299" si="139">SUM(C261:AG261)</f>
        <v>13</v>
      </c>
      <c r="AI261" s="373">
        <f>'สาย 6'!AI11</f>
        <v>13</v>
      </c>
      <c r="AJ261" s="369">
        <f t="shared" ref="AJ261:AJ299" si="140">AH261-AI261</f>
        <v>0</v>
      </c>
      <c r="AL261" s="379">
        <v>11</v>
      </c>
      <c r="AM261" s="380">
        <f>AL261-AL260</f>
        <v>4</v>
      </c>
    </row>
    <row r="262" spans="1:39" s="79" customFormat="1" ht="15" customHeight="1">
      <c r="A262" s="351">
        <v>3</v>
      </c>
      <c r="B262" s="365" t="s">
        <v>55</v>
      </c>
      <c r="C262" s="491">
        <v>7</v>
      </c>
      <c r="D262" s="491">
        <v>2</v>
      </c>
      <c r="E262" s="491">
        <v>9</v>
      </c>
      <c r="F262" s="346"/>
      <c r="G262" s="346"/>
      <c r="H262" s="346"/>
      <c r="I262" s="223"/>
      <c r="J262" s="346"/>
      <c r="K262" s="346"/>
      <c r="L262" s="346"/>
      <c r="M262" s="346"/>
      <c r="N262" s="346"/>
      <c r="O262" s="346"/>
      <c r="P262" s="223"/>
      <c r="Q262" s="346"/>
      <c r="R262" s="346"/>
      <c r="S262" s="346"/>
      <c r="T262" s="346"/>
      <c r="U262" s="346"/>
      <c r="V262" s="346"/>
      <c r="W262" s="223"/>
      <c r="X262" s="346"/>
      <c r="Y262" s="346"/>
      <c r="Z262" s="346"/>
      <c r="AA262" s="346"/>
      <c r="AB262" s="346"/>
      <c r="AC262" s="346"/>
      <c r="AD262" s="223"/>
      <c r="AE262" s="346"/>
      <c r="AF262" s="346"/>
      <c r="AG262" s="223"/>
      <c r="AH262" s="370">
        <f t="shared" si="139"/>
        <v>18</v>
      </c>
      <c r="AI262" s="373">
        <f>'สาย 6'!AI15</f>
        <v>18</v>
      </c>
      <c r="AJ262" s="369">
        <f t="shared" si="140"/>
        <v>0</v>
      </c>
      <c r="AL262" s="379">
        <v>15</v>
      </c>
      <c r="AM262" s="380">
        <f t="shared" ref="AM262:AM299" si="141">AL262-AL261</f>
        <v>4</v>
      </c>
    </row>
    <row r="263" spans="1:39" s="79" customFormat="1" ht="15" customHeight="1">
      <c r="A263" s="351">
        <v>4</v>
      </c>
      <c r="B263" s="365" t="s">
        <v>56</v>
      </c>
      <c r="C263" s="491">
        <v>4</v>
      </c>
      <c r="D263" s="491">
        <v>3</v>
      </c>
      <c r="E263" s="491">
        <v>6</v>
      </c>
      <c r="F263" s="346"/>
      <c r="G263" s="346"/>
      <c r="H263" s="346"/>
      <c r="I263" s="223"/>
      <c r="J263" s="346"/>
      <c r="K263" s="346"/>
      <c r="L263" s="346"/>
      <c r="M263" s="346"/>
      <c r="N263" s="346"/>
      <c r="O263" s="346"/>
      <c r="P263" s="223"/>
      <c r="Q263" s="346"/>
      <c r="R263" s="346"/>
      <c r="S263" s="346"/>
      <c r="T263" s="346"/>
      <c r="U263" s="346"/>
      <c r="V263" s="346"/>
      <c r="W263" s="223"/>
      <c r="X263" s="346"/>
      <c r="Y263" s="346"/>
      <c r="Z263" s="346"/>
      <c r="AA263" s="346"/>
      <c r="AB263" s="346"/>
      <c r="AC263" s="346"/>
      <c r="AD263" s="223"/>
      <c r="AE263" s="346"/>
      <c r="AF263" s="346"/>
      <c r="AG263" s="223"/>
      <c r="AH263" s="370">
        <f t="shared" si="139"/>
        <v>13</v>
      </c>
      <c r="AI263" s="373">
        <f>'สาย 6'!AI19</f>
        <v>13</v>
      </c>
      <c r="AJ263" s="369">
        <f t="shared" si="140"/>
        <v>0</v>
      </c>
      <c r="AL263" s="379">
        <v>19</v>
      </c>
      <c r="AM263" s="380">
        <f t="shared" si="141"/>
        <v>4</v>
      </c>
    </row>
    <row r="264" spans="1:39" s="79" customFormat="1" ht="15" customHeight="1">
      <c r="A264" s="351">
        <v>5</v>
      </c>
      <c r="B264" s="365" t="s">
        <v>57</v>
      </c>
      <c r="C264" s="491">
        <v>5</v>
      </c>
      <c r="D264" s="491">
        <v>1</v>
      </c>
      <c r="E264" s="491">
        <v>0</v>
      </c>
      <c r="F264" s="346"/>
      <c r="G264" s="346"/>
      <c r="H264" s="346"/>
      <c r="I264" s="223"/>
      <c r="J264" s="346"/>
      <c r="K264" s="346"/>
      <c r="L264" s="346"/>
      <c r="M264" s="346"/>
      <c r="N264" s="346"/>
      <c r="O264" s="346"/>
      <c r="P264" s="223"/>
      <c r="Q264" s="346"/>
      <c r="R264" s="346"/>
      <c r="S264" s="346"/>
      <c r="T264" s="346"/>
      <c r="U264" s="346"/>
      <c r="V264" s="346"/>
      <c r="W264" s="223"/>
      <c r="X264" s="346"/>
      <c r="Y264" s="346"/>
      <c r="Z264" s="346"/>
      <c r="AA264" s="346"/>
      <c r="AB264" s="346"/>
      <c r="AC264" s="346"/>
      <c r="AD264" s="223"/>
      <c r="AE264" s="346"/>
      <c r="AF264" s="346"/>
      <c r="AG264" s="223"/>
      <c r="AH264" s="370">
        <f t="shared" si="139"/>
        <v>6</v>
      </c>
      <c r="AI264" s="373">
        <f>'สาย 6'!AI23</f>
        <v>6</v>
      </c>
      <c r="AJ264" s="369">
        <f t="shared" si="140"/>
        <v>0</v>
      </c>
      <c r="AL264" s="379">
        <v>23</v>
      </c>
      <c r="AM264" s="380">
        <f t="shared" si="141"/>
        <v>4</v>
      </c>
    </row>
    <row r="265" spans="1:39" s="79" customFormat="1" ht="15" customHeight="1">
      <c r="A265" s="351">
        <v>6</v>
      </c>
      <c r="B265" s="365" t="s">
        <v>58</v>
      </c>
      <c r="C265" s="491">
        <v>5</v>
      </c>
      <c r="D265" s="491">
        <v>3</v>
      </c>
      <c r="E265" s="491">
        <v>7</v>
      </c>
      <c r="F265" s="346"/>
      <c r="G265" s="346"/>
      <c r="H265" s="346"/>
      <c r="I265" s="223"/>
      <c r="J265" s="346"/>
      <c r="K265" s="346"/>
      <c r="L265" s="346"/>
      <c r="M265" s="346"/>
      <c r="N265" s="346"/>
      <c r="O265" s="346"/>
      <c r="P265" s="223"/>
      <c r="Q265" s="346"/>
      <c r="R265" s="346"/>
      <c r="S265" s="346"/>
      <c r="T265" s="346"/>
      <c r="U265" s="346"/>
      <c r="V265" s="346"/>
      <c r="W265" s="223"/>
      <c r="X265" s="346"/>
      <c r="Y265" s="346"/>
      <c r="Z265" s="346"/>
      <c r="AA265" s="346"/>
      <c r="AB265" s="346"/>
      <c r="AC265" s="346"/>
      <c r="AD265" s="223"/>
      <c r="AE265" s="346"/>
      <c r="AF265" s="346"/>
      <c r="AG265" s="223"/>
      <c r="AH265" s="370">
        <f t="shared" si="139"/>
        <v>15</v>
      </c>
      <c r="AI265" s="373">
        <f>'สาย 6'!AI27</f>
        <v>15</v>
      </c>
      <c r="AJ265" s="369">
        <f t="shared" si="140"/>
        <v>0</v>
      </c>
      <c r="AL265" s="379">
        <v>27</v>
      </c>
      <c r="AM265" s="380">
        <f t="shared" si="141"/>
        <v>4</v>
      </c>
    </row>
    <row r="266" spans="1:39" s="79" customFormat="1" ht="15" customHeight="1">
      <c r="A266" s="351">
        <v>7</v>
      </c>
      <c r="B266" s="365" t="s">
        <v>59</v>
      </c>
      <c r="C266" s="491">
        <v>6</v>
      </c>
      <c r="D266" s="491">
        <v>10</v>
      </c>
      <c r="E266" s="491">
        <v>11</v>
      </c>
      <c r="F266" s="346"/>
      <c r="G266" s="346"/>
      <c r="H266" s="346"/>
      <c r="I266" s="223"/>
      <c r="J266" s="346"/>
      <c r="K266" s="346"/>
      <c r="L266" s="346"/>
      <c r="M266" s="346"/>
      <c r="N266" s="346"/>
      <c r="O266" s="346"/>
      <c r="P266" s="223"/>
      <c r="Q266" s="346"/>
      <c r="R266" s="346"/>
      <c r="S266" s="346"/>
      <c r="T266" s="346"/>
      <c r="U266" s="346"/>
      <c r="V266" s="346"/>
      <c r="W266" s="223"/>
      <c r="X266" s="346"/>
      <c r="Y266" s="346"/>
      <c r="Z266" s="346"/>
      <c r="AA266" s="346"/>
      <c r="AB266" s="346"/>
      <c r="AC266" s="346"/>
      <c r="AD266" s="223"/>
      <c r="AE266" s="346"/>
      <c r="AF266" s="346"/>
      <c r="AG266" s="223"/>
      <c r="AH266" s="370">
        <f t="shared" si="139"/>
        <v>27</v>
      </c>
      <c r="AI266" s="373">
        <f>'สาย 6'!AI31</f>
        <v>27</v>
      </c>
      <c r="AJ266" s="369">
        <f t="shared" si="140"/>
        <v>0</v>
      </c>
      <c r="AL266" s="379">
        <v>31</v>
      </c>
      <c r="AM266" s="380">
        <f t="shared" si="141"/>
        <v>4</v>
      </c>
    </row>
    <row r="267" spans="1:39" s="79" customFormat="1" ht="15" customHeight="1">
      <c r="A267" s="351">
        <v>8</v>
      </c>
      <c r="B267" s="365" t="s">
        <v>32</v>
      </c>
      <c r="C267" s="491">
        <v>6</v>
      </c>
      <c r="D267" s="491">
        <v>12</v>
      </c>
      <c r="E267" s="491">
        <v>14</v>
      </c>
      <c r="F267" s="346"/>
      <c r="G267" s="346"/>
      <c r="H267" s="346"/>
      <c r="I267" s="223"/>
      <c r="J267" s="346"/>
      <c r="K267" s="346"/>
      <c r="L267" s="346"/>
      <c r="M267" s="346"/>
      <c r="N267" s="346"/>
      <c r="O267" s="346"/>
      <c r="P267" s="223"/>
      <c r="Q267" s="346"/>
      <c r="R267" s="346"/>
      <c r="S267" s="346"/>
      <c r="T267" s="346"/>
      <c r="U267" s="346"/>
      <c r="V267" s="346"/>
      <c r="W267" s="223"/>
      <c r="X267" s="346"/>
      <c r="Y267" s="346"/>
      <c r="Z267" s="346"/>
      <c r="AA267" s="346"/>
      <c r="AB267" s="346"/>
      <c r="AC267" s="346"/>
      <c r="AD267" s="223"/>
      <c r="AE267" s="346"/>
      <c r="AF267" s="346"/>
      <c r="AG267" s="223"/>
      <c r="AH267" s="370">
        <f t="shared" si="139"/>
        <v>32</v>
      </c>
      <c r="AI267" s="373">
        <f>'สาย 6'!AI35</f>
        <v>32</v>
      </c>
      <c r="AJ267" s="369">
        <f t="shared" si="140"/>
        <v>0</v>
      </c>
      <c r="AL267" s="379">
        <v>35</v>
      </c>
      <c r="AM267" s="380">
        <f t="shared" si="141"/>
        <v>4</v>
      </c>
    </row>
    <row r="268" spans="1:39" s="79" customFormat="1" ht="15" customHeight="1">
      <c r="A268" s="351">
        <v>9</v>
      </c>
      <c r="B268" s="365" t="s">
        <v>33</v>
      </c>
      <c r="C268" s="491">
        <v>10</v>
      </c>
      <c r="D268" s="491">
        <v>7</v>
      </c>
      <c r="E268" s="491">
        <v>7</v>
      </c>
      <c r="F268" s="346"/>
      <c r="G268" s="346"/>
      <c r="H268" s="346"/>
      <c r="I268" s="223"/>
      <c r="J268" s="346"/>
      <c r="K268" s="346"/>
      <c r="L268" s="346"/>
      <c r="M268" s="346"/>
      <c r="N268" s="346"/>
      <c r="O268" s="346"/>
      <c r="P268" s="223"/>
      <c r="Q268" s="346"/>
      <c r="R268" s="346"/>
      <c r="S268" s="346"/>
      <c r="T268" s="346"/>
      <c r="U268" s="346"/>
      <c r="V268" s="346"/>
      <c r="W268" s="223"/>
      <c r="X268" s="346"/>
      <c r="Y268" s="346"/>
      <c r="Z268" s="346"/>
      <c r="AA268" s="346"/>
      <c r="AB268" s="346"/>
      <c r="AC268" s="346"/>
      <c r="AD268" s="223"/>
      <c r="AE268" s="346"/>
      <c r="AF268" s="346"/>
      <c r="AG268" s="223"/>
      <c r="AH268" s="370">
        <f t="shared" si="139"/>
        <v>24</v>
      </c>
      <c r="AI268" s="373">
        <f>'สาย 6'!AI39</f>
        <v>24</v>
      </c>
      <c r="AJ268" s="369">
        <f t="shared" si="140"/>
        <v>0</v>
      </c>
      <c r="AL268" s="379">
        <v>39</v>
      </c>
      <c r="AM268" s="380">
        <f t="shared" si="141"/>
        <v>4</v>
      </c>
    </row>
    <row r="269" spans="1:39" s="79" customFormat="1" ht="15" customHeight="1">
      <c r="A269" s="351">
        <v>10</v>
      </c>
      <c r="B269" s="365" t="s">
        <v>34</v>
      </c>
      <c r="C269" s="491">
        <v>5</v>
      </c>
      <c r="D269" s="491">
        <v>7</v>
      </c>
      <c r="E269" s="491">
        <v>10</v>
      </c>
      <c r="F269" s="346"/>
      <c r="G269" s="346"/>
      <c r="H269" s="346"/>
      <c r="I269" s="223"/>
      <c r="J269" s="346"/>
      <c r="K269" s="346"/>
      <c r="L269" s="346"/>
      <c r="M269" s="346"/>
      <c r="N269" s="346"/>
      <c r="O269" s="346"/>
      <c r="P269" s="223"/>
      <c r="Q269" s="346"/>
      <c r="R269" s="346"/>
      <c r="S269" s="346"/>
      <c r="T269" s="346"/>
      <c r="U269" s="346"/>
      <c r="V269" s="346"/>
      <c r="W269" s="223"/>
      <c r="X269" s="346"/>
      <c r="Y269" s="346"/>
      <c r="Z269" s="346"/>
      <c r="AA269" s="346"/>
      <c r="AB269" s="346"/>
      <c r="AC269" s="346"/>
      <c r="AD269" s="223"/>
      <c r="AE269" s="346"/>
      <c r="AF269" s="346"/>
      <c r="AG269" s="223"/>
      <c r="AH269" s="370">
        <f t="shared" si="139"/>
        <v>22</v>
      </c>
      <c r="AI269" s="373">
        <f>'สาย 6'!AI43</f>
        <v>22</v>
      </c>
      <c r="AJ269" s="369">
        <f t="shared" si="140"/>
        <v>0</v>
      </c>
      <c r="AL269" s="379">
        <v>43</v>
      </c>
      <c r="AM269" s="380">
        <f t="shared" si="141"/>
        <v>4</v>
      </c>
    </row>
    <row r="270" spans="1:39" s="79" customFormat="1" ht="15" customHeight="1">
      <c r="A270" s="351">
        <v>11</v>
      </c>
      <c r="B270" s="365" t="s">
        <v>35</v>
      </c>
      <c r="C270" s="491">
        <v>11</v>
      </c>
      <c r="D270" s="491">
        <v>9</v>
      </c>
      <c r="E270" s="491">
        <v>10</v>
      </c>
      <c r="F270" s="346"/>
      <c r="G270" s="346"/>
      <c r="H270" s="346"/>
      <c r="I270" s="223"/>
      <c r="J270" s="346"/>
      <c r="K270" s="346"/>
      <c r="L270" s="346"/>
      <c r="M270" s="346"/>
      <c r="N270" s="346"/>
      <c r="O270" s="346"/>
      <c r="P270" s="223"/>
      <c r="Q270" s="346"/>
      <c r="R270" s="346"/>
      <c r="S270" s="346"/>
      <c r="T270" s="346"/>
      <c r="U270" s="346"/>
      <c r="V270" s="346"/>
      <c r="W270" s="223"/>
      <c r="X270" s="346"/>
      <c r="Y270" s="346"/>
      <c r="Z270" s="346"/>
      <c r="AA270" s="346"/>
      <c r="AB270" s="346"/>
      <c r="AC270" s="346"/>
      <c r="AD270" s="223"/>
      <c r="AE270" s="346"/>
      <c r="AF270" s="346"/>
      <c r="AG270" s="223"/>
      <c r="AH270" s="370">
        <f t="shared" si="139"/>
        <v>30</v>
      </c>
      <c r="AI270" s="373">
        <f>'สาย 6'!AI47</f>
        <v>30</v>
      </c>
      <c r="AJ270" s="369">
        <f t="shared" si="140"/>
        <v>0</v>
      </c>
      <c r="AL270" s="379">
        <v>47</v>
      </c>
      <c r="AM270" s="380">
        <f t="shared" si="141"/>
        <v>4</v>
      </c>
    </row>
    <row r="271" spans="1:39" s="79" customFormat="1" ht="15" customHeight="1">
      <c r="A271" s="351">
        <v>12</v>
      </c>
      <c r="B271" s="365" t="s">
        <v>60</v>
      </c>
      <c r="C271" s="491">
        <v>4</v>
      </c>
      <c r="D271" s="491">
        <v>12</v>
      </c>
      <c r="E271" s="491">
        <v>4</v>
      </c>
      <c r="F271" s="346"/>
      <c r="G271" s="346"/>
      <c r="H271" s="346"/>
      <c r="I271" s="223"/>
      <c r="J271" s="346"/>
      <c r="K271" s="346"/>
      <c r="L271" s="346"/>
      <c r="M271" s="346"/>
      <c r="N271" s="346"/>
      <c r="O271" s="346"/>
      <c r="P271" s="223"/>
      <c r="Q271" s="346"/>
      <c r="R271" s="346"/>
      <c r="S271" s="346"/>
      <c r="T271" s="346"/>
      <c r="U271" s="346"/>
      <c r="V271" s="346"/>
      <c r="W271" s="223"/>
      <c r="X271" s="346"/>
      <c r="Y271" s="346"/>
      <c r="Z271" s="346"/>
      <c r="AA271" s="346"/>
      <c r="AB271" s="346"/>
      <c r="AC271" s="346"/>
      <c r="AD271" s="223"/>
      <c r="AE271" s="346"/>
      <c r="AF271" s="346"/>
      <c r="AG271" s="223"/>
      <c r="AH271" s="370">
        <f t="shared" si="139"/>
        <v>20</v>
      </c>
      <c r="AI271" s="373">
        <f>'สาย 6'!AI51</f>
        <v>20</v>
      </c>
      <c r="AJ271" s="369">
        <f t="shared" si="140"/>
        <v>0</v>
      </c>
      <c r="AL271" s="379">
        <v>51</v>
      </c>
      <c r="AM271" s="380">
        <f t="shared" si="141"/>
        <v>4</v>
      </c>
    </row>
    <row r="272" spans="1:39" s="79" customFormat="1" ht="15" customHeight="1">
      <c r="A272" s="351">
        <v>13</v>
      </c>
      <c r="B272" s="365" t="s">
        <v>61</v>
      </c>
      <c r="C272" s="491">
        <v>3</v>
      </c>
      <c r="D272" s="491">
        <v>17</v>
      </c>
      <c r="E272" s="491">
        <v>8</v>
      </c>
      <c r="F272" s="346"/>
      <c r="G272" s="346"/>
      <c r="H272" s="346"/>
      <c r="I272" s="223"/>
      <c r="J272" s="346"/>
      <c r="K272" s="346"/>
      <c r="L272" s="346"/>
      <c r="M272" s="346"/>
      <c r="N272" s="346"/>
      <c r="O272" s="346"/>
      <c r="P272" s="223"/>
      <c r="Q272" s="346"/>
      <c r="R272" s="346"/>
      <c r="S272" s="346"/>
      <c r="T272" s="346"/>
      <c r="U272" s="346"/>
      <c r="V272" s="346"/>
      <c r="W272" s="223"/>
      <c r="X272" s="346"/>
      <c r="Y272" s="346"/>
      <c r="Z272" s="346"/>
      <c r="AA272" s="346"/>
      <c r="AB272" s="346"/>
      <c r="AC272" s="346"/>
      <c r="AD272" s="223"/>
      <c r="AE272" s="346"/>
      <c r="AF272" s="346"/>
      <c r="AG272" s="223"/>
      <c r="AH272" s="370">
        <f t="shared" si="139"/>
        <v>28</v>
      </c>
      <c r="AI272" s="373">
        <f>'สาย 6'!AI55</f>
        <v>28</v>
      </c>
      <c r="AJ272" s="369">
        <f t="shared" si="140"/>
        <v>0</v>
      </c>
      <c r="AL272" s="379">
        <v>55</v>
      </c>
      <c r="AM272" s="380">
        <f t="shared" si="141"/>
        <v>4</v>
      </c>
    </row>
    <row r="273" spans="1:39" s="79" customFormat="1" ht="15" customHeight="1">
      <c r="A273" s="351">
        <v>14</v>
      </c>
      <c r="B273" s="365" t="s">
        <v>62</v>
      </c>
      <c r="C273" s="491">
        <v>15</v>
      </c>
      <c r="D273" s="491">
        <v>14</v>
      </c>
      <c r="E273" s="491">
        <v>4</v>
      </c>
      <c r="F273" s="346"/>
      <c r="G273" s="346"/>
      <c r="H273" s="346"/>
      <c r="I273" s="223"/>
      <c r="J273" s="346"/>
      <c r="K273" s="346"/>
      <c r="L273" s="346"/>
      <c r="M273" s="346"/>
      <c r="N273" s="346"/>
      <c r="O273" s="346"/>
      <c r="P273" s="223"/>
      <c r="Q273" s="346"/>
      <c r="R273" s="346"/>
      <c r="S273" s="346"/>
      <c r="T273" s="346"/>
      <c r="U273" s="346"/>
      <c r="V273" s="346"/>
      <c r="W273" s="223"/>
      <c r="X273" s="346"/>
      <c r="Y273" s="346"/>
      <c r="Z273" s="346"/>
      <c r="AA273" s="346"/>
      <c r="AB273" s="346"/>
      <c r="AC273" s="346"/>
      <c r="AD273" s="223"/>
      <c r="AE273" s="346"/>
      <c r="AF273" s="346"/>
      <c r="AG273" s="223"/>
      <c r="AH273" s="370">
        <f t="shared" si="139"/>
        <v>33</v>
      </c>
      <c r="AI273" s="373">
        <f>'สาย 6'!AI59</f>
        <v>33</v>
      </c>
      <c r="AJ273" s="369">
        <f t="shared" si="140"/>
        <v>0</v>
      </c>
      <c r="AL273" s="379">
        <v>59</v>
      </c>
      <c r="AM273" s="380">
        <f t="shared" si="141"/>
        <v>4</v>
      </c>
    </row>
    <row r="274" spans="1:39" s="79" customFormat="1" ht="15" customHeight="1">
      <c r="A274" s="351">
        <v>15</v>
      </c>
      <c r="B274" s="365" t="s">
        <v>63</v>
      </c>
      <c r="C274" s="491">
        <v>10</v>
      </c>
      <c r="D274" s="491">
        <v>17</v>
      </c>
      <c r="E274" s="491">
        <v>13</v>
      </c>
      <c r="F274" s="346"/>
      <c r="G274" s="346"/>
      <c r="H274" s="346"/>
      <c r="I274" s="223"/>
      <c r="J274" s="346"/>
      <c r="K274" s="346"/>
      <c r="L274" s="346"/>
      <c r="M274" s="346"/>
      <c r="N274" s="346"/>
      <c r="O274" s="346"/>
      <c r="P274" s="223"/>
      <c r="Q274" s="346"/>
      <c r="R274" s="346"/>
      <c r="S274" s="346"/>
      <c r="T274" s="346"/>
      <c r="U274" s="346"/>
      <c r="V274" s="346"/>
      <c r="W274" s="223"/>
      <c r="X274" s="346"/>
      <c r="Y274" s="346"/>
      <c r="Z274" s="346"/>
      <c r="AA274" s="346"/>
      <c r="AB274" s="346"/>
      <c r="AC274" s="346"/>
      <c r="AD274" s="223"/>
      <c r="AE274" s="346"/>
      <c r="AF274" s="346"/>
      <c r="AG274" s="223"/>
      <c r="AH274" s="370">
        <f t="shared" si="139"/>
        <v>40</v>
      </c>
      <c r="AI274" s="373">
        <f>'สาย 6'!AI63</f>
        <v>40</v>
      </c>
      <c r="AJ274" s="369">
        <f t="shared" si="140"/>
        <v>0</v>
      </c>
      <c r="AL274" s="379">
        <v>63</v>
      </c>
      <c r="AM274" s="380">
        <f t="shared" si="141"/>
        <v>4</v>
      </c>
    </row>
    <row r="275" spans="1:39" s="79" customFormat="1" ht="15" customHeight="1">
      <c r="A275" s="351">
        <v>16</v>
      </c>
      <c r="B275" s="365" t="s">
        <v>36</v>
      </c>
      <c r="C275" s="491"/>
      <c r="D275" s="491"/>
      <c r="E275" s="491">
        <v>0</v>
      </c>
      <c r="F275" s="346"/>
      <c r="G275" s="346"/>
      <c r="H275" s="346"/>
      <c r="I275" s="223"/>
      <c r="J275" s="346"/>
      <c r="K275" s="346"/>
      <c r="L275" s="346"/>
      <c r="M275" s="346"/>
      <c r="N275" s="346"/>
      <c r="O275" s="346"/>
      <c r="P275" s="223"/>
      <c r="Q275" s="346"/>
      <c r="R275" s="346"/>
      <c r="S275" s="346"/>
      <c r="T275" s="346"/>
      <c r="U275" s="346"/>
      <c r="V275" s="346"/>
      <c r="W275" s="223"/>
      <c r="X275" s="346"/>
      <c r="Y275" s="346"/>
      <c r="Z275" s="346"/>
      <c r="AA275" s="346"/>
      <c r="AB275" s="346"/>
      <c r="AC275" s="346"/>
      <c r="AD275" s="223"/>
      <c r="AE275" s="346"/>
      <c r="AF275" s="346"/>
      <c r="AG275" s="223"/>
      <c r="AH275" s="370">
        <f t="shared" si="139"/>
        <v>0</v>
      </c>
      <c r="AI275" s="373">
        <f>'สาย 6'!AI67</f>
        <v>0</v>
      </c>
      <c r="AJ275" s="369">
        <f t="shared" si="140"/>
        <v>0</v>
      </c>
      <c r="AL275" s="379">
        <v>67</v>
      </c>
      <c r="AM275" s="380">
        <f t="shared" si="141"/>
        <v>4</v>
      </c>
    </row>
    <row r="276" spans="1:39" s="79" customFormat="1" ht="15" customHeight="1">
      <c r="A276" s="351">
        <v>17</v>
      </c>
      <c r="B276" s="365" t="s">
        <v>37</v>
      </c>
      <c r="C276" s="491">
        <v>3</v>
      </c>
      <c r="D276" s="491"/>
      <c r="E276" s="491">
        <v>2</v>
      </c>
      <c r="F276" s="346"/>
      <c r="G276" s="346"/>
      <c r="H276" s="346"/>
      <c r="I276" s="223"/>
      <c r="J276" s="346"/>
      <c r="K276" s="346"/>
      <c r="L276" s="346"/>
      <c r="M276" s="346"/>
      <c r="N276" s="346"/>
      <c r="O276" s="346"/>
      <c r="P276" s="223"/>
      <c r="Q276" s="346"/>
      <c r="R276" s="346"/>
      <c r="S276" s="346"/>
      <c r="T276" s="346"/>
      <c r="U276" s="346"/>
      <c r="V276" s="346"/>
      <c r="W276" s="223"/>
      <c r="X276" s="346"/>
      <c r="Y276" s="346"/>
      <c r="Z276" s="346"/>
      <c r="AA276" s="346"/>
      <c r="AB276" s="346"/>
      <c r="AC276" s="346"/>
      <c r="AD276" s="223"/>
      <c r="AE276" s="346"/>
      <c r="AF276" s="346"/>
      <c r="AG276" s="223"/>
      <c r="AH276" s="370">
        <f t="shared" si="139"/>
        <v>5</v>
      </c>
      <c r="AI276" s="373">
        <f>'สาย 6'!AI71</f>
        <v>5</v>
      </c>
      <c r="AJ276" s="369">
        <f t="shared" si="140"/>
        <v>0</v>
      </c>
      <c r="AL276" s="379">
        <v>71</v>
      </c>
      <c r="AM276" s="380">
        <f t="shared" si="141"/>
        <v>4</v>
      </c>
    </row>
    <row r="277" spans="1:39" s="79" customFormat="1" ht="15" customHeight="1">
      <c r="A277" s="351">
        <v>18</v>
      </c>
      <c r="B277" s="365" t="s">
        <v>48</v>
      </c>
      <c r="C277" s="491">
        <v>1</v>
      </c>
      <c r="D277" s="491">
        <v>1</v>
      </c>
      <c r="E277" s="491">
        <v>3</v>
      </c>
      <c r="F277" s="346"/>
      <c r="G277" s="346"/>
      <c r="H277" s="346"/>
      <c r="I277" s="223"/>
      <c r="J277" s="346"/>
      <c r="K277" s="346"/>
      <c r="L277" s="346"/>
      <c r="M277" s="346"/>
      <c r="N277" s="346"/>
      <c r="O277" s="346"/>
      <c r="P277" s="223"/>
      <c r="Q277" s="346"/>
      <c r="R277" s="346"/>
      <c r="S277" s="346"/>
      <c r="T277" s="346"/>
      <c r="U277" s="346"/>
      <c r="V277" s="346"/>
      <c r="W277" s="223"/>
      <c r="X277" s="346"/>
      <c r="Y277" s="346"/>
      <c r="Z277" s="346"/>
      <c r="AA277" s="346"/>
      <c r="AB277" s="346"/>
      <c r="AC277" s="346"/>
      <c r="AD277" s="223"/>
      <c r="AE277" s="346"/>
      <c r="AF277" s="346"/>
      <c r="AG277" s="223"/>
      <c r="AH277" s="370">
        <f t="shared" si="139"/>
        <v>5</v>
      </c>
      <c r="AI277" s="373">
        <f>'สาย 6'!AI75</f>
        <v>5</v>
      </c>
      <c r="AJ277" s="369">
        <f t="shared" si="140"/>
        <v>0</v>
      </c>
      <c r="AL277" s="379">
        <v>75</v>
      </c>
      <c r="AM277" s="380">
        <f t="shared" si="141"/>
        <v>4</v>
      </c>
    </row>
    <row r="278" spans="1:39" s="79" customFormat="1" ht="15" customHeight="1">
      <c r="A278" s="351">
        <v>19</v>
      </c>
      <c r="B278" s="365" t="s">
        <v>64</v>
      </c>
      <c r="C278" s="491">
        <v>1</v>
      </c>
      <c r="D278" s="491">
        <v>1</v>
      </c>
      <c r="E278" s="491">
        <v>4</v>
      </c>
      <c r="F278" s="346"/>
      <c r="G278" s="346"/>
      <c r="H278" s="346"/>
      <c r="I278" s="223"/>
      <c r="J278" s="346"/>
      <c r="K278" s="346"/>
      <c r="L278" s="346"/>
      <c r="M278" s="346"/>
      <c r="N278" s="346"/>
      <c r="O278" s="346"/>
      <c r="P278" s="223"/>
      <c r="Q278" s="346"/>
      <c r="R278" s="346"/>
      <c r="S278" s="346"/>
      <c r="T278" s="346"/>
      <c r="U278" s="346"/>
      <c r="V278" s="346"/>
      <c r="W278" s="223"/>
      <c r="X278" s="346"/>
      <c r="Y278" s="346"/>
      <c r="Z278" s="346"/>
      <c r="AA278" s="346"/>
      <c r="AB278" s="346"/>
      <c r="AC278" s="346"/>
      <c r="AD278" s="223"/>
      <c r="AE278" s="346"/>
      <c r="AF278" s="346"/>
      <c r="AG278" s="223"/>
      <c r="AH278" s="370">
        <f t="shared" si="139"/>
        <v>6</v>
      </c>
      <c r="AI278" s="373">
        <f>'สาย 6'!AI79</f>
        <v>6</v>
      </c>
      <c r="AJ278" s="369">
        <f t="shared" si="140"/>
        <v>0</v>
      </c>
      <c r="AL278" s="379">
        <v>79</v>
      </c>
      <c r="AM278" s="380">
        <f t="shared" si="141"/>
        <v>4</v>
      </c>
    </row>
    <row r="279" spans="1:39" s="79" customFormat="1" ht="15" customHeight="1">
      <c r="A279" s="351">
        <v>20</v>
      </c>
      <c r="B279" s="365" t="s">
        <v>65</v>
      </c>
      <c r="C279" s="491">
        <v>6</v>
      </c>
      <c r="D279" s="491">
        <v>15</v>
      </c>
      <c r="E279" s="491">
        <v>4</v>
      </c>
      <c r="F279" s="346"/>
      <c r="G279" s="346"/>
      <c r="H279" s="346"/>
      <c r="I279" s="223"/>
      <c r="J279" s="346"/>
      <c r="K279" s="346"/>
      <c r="L279" s="346"/>
      <c r="M279" s="346"/>
      <c r="N279" s="346"/>
      <c r="O279" s="346"/>
      <c r="P279" s="223"/>
      <c r="Q279" s="346"/>
      <c r="R279" s="346"/>
      <c r="S279" s="346"/>
      <c r="T279" s="346"/>
      <c r="U279" s="346"/>
      <c r="V279" s="346"/>
      <c r="W279" s="223"/>
      <c r="X279" s="346"/>
      <c r="Y279" s="346"/>
      <c r="Z279" s="346"/>
      <c r="AA279" s="346"/>
      <c r="AB279" s="346"/>
      <c r="AC279" s="346"/>
      <c r="AD279" s="223"/>
      <c r="AE279" s="346"/>
      <c r="AF279" s="346"/>
      <c r="AG279" s="223"/>
      <c r="AH279" s="370">
        <f t="shared" si="139"/>
        <v>25</v>
      </c>
      <c r="AI279" s="373">
        <f>'สาย 6'!AI83</f>
        <v>25</v>
      </c>
      <c r="AJ279" s="369">
        <f t="shared" si="140"/>
        <v>0</v>
      </c>
      <c r="AL279" s="379">
        <v>83</v>
      </c>
      <c r="AM279" s="380">
        <f t="shared" si="141"/>
        <v>4</v>
      </c>
    </row>
    <row r="280" spans="1:39" s="79" customFormat="1" ht="15" customHeight="1">
      <c r="A280" s="351">
        <v>21</v>
      </c>
      <c r="B280" s="365" t="s">
        <v>66</v>
      </c>
      <c r="C280" s="491"/>
      <c r="D280" s="491"/>
      <c r="E280" s="491"/>
      <c r="F280" s="346"/>
      <c r="G280" s="346"/>
      <c r="H280" s="346"/>
      <c r="I280" s="223"/>
      <c r="J280" s="346"/>
      <c r="K280" s="346"/>
      <c r="L280" s="346"/>
      <c r="M280" s="346"/>
      <c r="N280" s="346"/>
      <c r="O280" s="346"/>
      <c r="P280" s="223"/>
      <c r="Q280" s="346"/>
      <c r="R280" s="346"/>
      <c r="S280" s="346"/>
      <c r="T280" s="346"/>
      <c r="U280" s="346"/>
      <c r="V280" s="346"/>
      <c r="W280" s="223"/>
      <c r="X280" s="346"/>
      <c r="Y280" s="346"/>
      <c r="Z280" s="346"/>
      <c r="AA280" s="346"/>
      <c r="AB280" s="346"/>
      <c r="AC280" s="346"/>
      <c r="AD280" s="223"/>
      <c r="AE280" s="346"/>
      <c r="AF280" s="346"/>
      <c r="AG280" s="223"/>
      <c r="AH280" s="370">
        <f t="shared" si="139"/>
        <v>0</v>
      </c>
      <c r="AI280" s="373">
        <f>'สาย 6'!AI87</f>
        <v>0</v>
      </c>
      <c r="AJ280" s="369">
        <f t="shared" si="140"/>
        <v>0</v>
      </c>
      <c r="AL280" s="379">
        <v>87</v>
      </c>
      <c r="AM280" s="380">
        <f t="shared" si="141"/>
        <v>4</v>
      </c>
    </row>
    <row r="281" spans="1:39" s="79" customFormat="1" ht="15" customHeight="1">
      <c r="A281" s="351">
        <v>22</v>
      </c>
      <c r="B281" s="365" t="s">
        <v>67</v>
      </c>
      <c r="C281" s="491"/>
      <c r="D281" s="491"/>
      <c r="E281" s="491"/>
      <c r="F281" s="346"/>
      <c r="G281" s="346"/>
      <c r="H281" s="346"/>
      <c r="I281" s="223"/>
      <c r="J281" s="346"/>
      <c r="K281" s="346"/>
      <c r="L281" s="346"/>
      <c r="M281" s="346"/>
      <c r="N281" s="346"/>
      <c r="O281" s="346"/>
      <c r="P281" s="223"/>
      <c r="Q281" s="346"/>
      <c r="R281" s="346"/>
      <c r="S281" s="346"/>
      <c r="T281" s="346"/>
      <c r="U281" s="346"/>
      <c r="V281" s="346"/>
      <c r="W281" s="223"/>
      <c r="X281" s="346"/>
      <c r="Y281" s="346"/>
      <c r="Z281" s="346"/>
      <c r="AA281" s="346"/>
      <c r="AB281" s="346"/>
      <c r="AC281" s="346"/>
      <c r="AD281" s="223"/>
      <c r="AE281" s="346"/>
      <c r="AF281" s="346"/>
      <c r="AG281" s="223"/>
      <c r="AH281" s="370">
        <f t="shared" si="139"/>
        <v>0</v>
      </c>
      <c r="AI281" s="373">
        <f>'สาย 6'!AI91</f>
        <v>0</v>
      </c>
      <c r="AJ281" s="369">
        <f t="shared" si="140"/>
        <v>0</v>
      </c>
      <c r="AL281" s="379">
        <v>91</v>
      </c>
      <c r="AM281" s="380">
        <f t="shared" si="141"/>
        <v>4</v>
      </c>
    </row>
    <row r="282" spans="1:39" s="79" customFormat="1" ht="15" customHeight="1">
      <c r="A282" s="351">
        <v>23</v>
      </c>
      <c r="B282" s="365" t="s">
        <v>49</v>
      </c>
      <c r="C282" s="491"/>
      <c r="D282" s="491"/>
      <c r="E282" s="491"/>
      <c r="F282" s="346"/>
      <c r="G282" s="346"/>
      <c r="H282" s="346"/>
      <c r="I282" s="223"/>
      <c r="J282" s="346"/>
      <c r="K282" s="346"/>
      <c r="L282" s="346"/>
      <c r="M282" s="346"/>
      <c r="N282" s="346"/>
      <c r="O282" s="346"/>
      <c r="P282" s="223"/>
      <c r="Q282" s="346"/>
      <c r="R282" s="346"/>
      <c r="S282" s="346"/>
      <c r="T282" s="346"/>
      <c r="U282" s="346"/>
      <c r="V282" s="346"/>
      <c r="W282" s="223"/>
      <c r="X282" s="346"/>
      <c r="Y282" s="346"/>
      <c r="Z282" s="346"/>
      <c r="AA282" s="346"/>
      <c r="AB282" s="346"/>
      <c r="AC282" s="346"/>
      <c r="AD282" s="223"/>
      <c r="AE282" s="346"/>
      <c r="AF282" s="346"/>
      <c r="AG282" s="223"/>
      <c r="AH282" s="370">
        <f t="shared" si="139"/>
        <v>0</v>
      </c>
      <c r="AI282" s="373">
        <f>'สาย 6'!AI95</f>
        <v>0</v>
      </c>
      <c r="AJ282" s="369">
        <f t="shared" si="140"/>
        <v>0</v>
      </c>
      <c r="AL282" s="379">
        <v>95</v>
      </c>
      <c r="AM282" s="380">
        <f t="shared" si="141"/>
        <v>4</v>
      </c>
    </row>
    <row r="283" spans="1:39" s="79" customFormat="1" ht="15" customHeight="1">
      <c r="A283" s="351">
        <v>24</v>
      </c>
      <c r="B283" s="365" t="s">
        <v>68</v>
      </c>
      <c r="C283" s="491">
        <v>6</v>
      </c>
      <c r="D283" s="491">
        <v>16</v>
      </c>
      <c r="E283" s="491">
        <v>10</v>
      </c>
      <c r="F283" s="346"/>
      <c r="G283" s="346"/>
      <c r="H283" s="346"/>
      <c r="I283" s="223"/>
      <c r="J283" s="346"/>
      <c r="K283" s="346"/>
      <c r="L283" s="346"/>
      <c r="M283" s="346"/>
      <c r="N283" s="346"/>
      <c r="O283" s="346"/>
      <c r="P283" s="223"/>
      <c r="Q283" s="346"/>
      <c r="R283" s="346"/>
      <c r="S283" s="346"/>
      <c r="T283" s="346"/>
      <c r="U283" s="346"/>
      <c r="V283" s="346"/>
      <c r="W283" s="223"/>
      <c r="X283" s="346"/>
      <c r="Y283" s="346"/>
      <c r="Z283" s="346"/>
      <c r="AA283" s="346"/>
      <c r="AB283" s="346"/>
      <c r="AC283" s="346"/>
      <c r="AD283" s="223"/>
      <c r="AE283" s="346"/>
      <c r="AF283" s="346"/>
      <c r="AG283" s="223"/>
      <c r="AH283" s="370">
        <f t="shared" si="139"/>
        <v>32</v>
      </c>
      <c r="AI283" s="373">
        <f>'สาย 6'!AI99</f>
        <v>32</v>
      </c>
      <c r="AJ283" s="369">
        <f t="shared" si="140"/>
        <v>0</v>
      </c>
      <c r="AL283" s="379">
        <v>99</v>
      </c>
      <c r="AM283" s="380">
        <f t="shared" si="141"/>
        <v>4</v>
      </c>
    </row>
    <row r="284" spans="1:39" s="79" customFormat="1" ht="15" customHeight="1">
      <c r="A284" s="351">
        <v>25</v>
      </c>
      <c r="B284" s="365" t="s">
        <v>69</v>
      </c>
      <c r="C284" s="491"/>
      <c r="D284" s="491">
        <v>1</v>
      </c>
      <c r="E284" s="491">
        <v>0</v>
      </c>
      <c r="F284" s="346"/>
      <c r="G284" s="346"/>
      <c r="H284" s="346"/>
      <c r="I284" s="223"/>
      <c r="J284" s="346"/>
      <c r="K284" s="346"/>
      <c r="L284" s="346"/>
      <c r="M284" s="346"/>
      <c r="N284" s="346"/>
      <c r="O284" s="346"/>
      <c r="P284" s="223"/>
      <c r="Q284" s="346"/>
      <c r="R284" s="346"/>
      <c r="S284" s="346"/>
      <c r="T284" s="346"/>
      <c r="U284" s="346"/>
      <c r="V284" s="346"/>
      <c r="W284" s="223"/>
      <c r="X284" s="346"/>
      <c r="Y284" s="346"/>
      <c r="Z284" s="346"/>
      <c r="AA284" s="346"/>
      <c r="AB284" s="346"/>
      <c r="AC284" s="346"/>
      <c r="AD284" s="223"/>
      <c r="AE284" s="346"/>
      <c r="AF284" s="346"/>
      <c r="AG284" s="223"/>
      <c r="AH284" s="370">
        <f t="shared" si="139"/>
        <v>1</v>
      </c>
      <c r="AI284" s="373">
        <f>'สาย 6'!AI103</f>
        <v>1</v>
      </c>
      <c r="AJ284" s="369">
        <f t="shared" si="140"/>
        <v>0</v>
      </c>
      <c r="AL284" s="379">
        <v>103</v>
      </c>
      <c r="AM284" s="380">
        <f t="shared" si="141"/>
        <v>4</v>
      </c>
    </row>
    <row r="285" spans="1:39" s="79" customFormat="1" ht="15" customHeight="1">
      <c r="A285" s="351">
        <v>26</v>
      </c>
      <c r="B285" s="365" t="s">
        <v>38</v>
      </c>
      <c r="C285" s="491"/>
      <c r="D285" s="491"/>
      <c r="E285" s="491"/>
      <c r="F285" s="346"/>
      <c r="G285" s="346"/>
      <c r="H285" s="346"/>
      <c r="I285" s="223"/>
      <c r="J285" s="346"/>
      <c r="K285" s="346"/>
      <c r="L285" s="346"/>
      <c r="M285" s="346"/>
      <c r="N285" s="346"/>
      <c r="O285" s="346"/>
      <c r="P285" s="223"/>
      <c r="Q285" s="346"/>
      <c r="R285" s="346"/>
      <c r="S285" s="346"/>
      <c r="T285" s="346"/>
      <c r="U285" s="346"/>
      <c r="V285" s="346"/>
      <c r="W285" s="223"/>
      <c r="X285" s="346"/>
      <c r="Y285" s="346"/>
      <c r="Z285" s="346"/>
      <c r="AA285" s="346"/>
      <c r="AB285" s="346"/>
      <c r="AC285" s="346"/>
      <c r="AD285" s="223"/>
      <c r="AE285" s="346"/>
      <c r="AF285" s="346"/>
      <c r="AG285" s="223"/>
      <c r="AH285" s="370">
        <f t="shared" si="139"/>
        <v>0</v>
      </c>
      <c r="AI285" s="373">
        <f>'สาย 6'!AI107</f>
        <v>0</v>
      </c>
      <c r="AJ285" s="369">
        <f t="shared" si="140"/>
        <v>0</v>
      </c>
      <c r="AL285" s="379">
        <v>107</v>
      </c>
      <c r="AM285" s="380">
        <f t="shared" si="141"/>
        <v>4</v>
      </c>
    </row>
    <row r="286" spans="1:39" s="79" customFormat="1" ht="15" customHeight="1">
      <c r="A286" s="351">
        <v>27</v>
      </c>
      <c r="B286" s="365" t="s">
        <v>70</v>
      </c>
      <c r="C286" s="491"/>
      <c r="D286" s="491"/>
      <c r="E286" s="491">
        <v>0</v>
      </c>
      <c r="F286" s="346"/>
      <c r="G286" s="346"/>
      <c r="H286" s="346"/>
      <c r="I286" s="223"/>
      <c r="J286" s="346"/>
      <c r="K286" s="346"/>
      <c r="L286" s="346"/>
      <c r="M286" s="346"/>
      <c r="N286" s="346"/>
      <c r="O286" s="346"/>
      <c r="P286" s="223"/>
      <c r="Q286" s="346"/>
      <c r="R286" s="346"/>
      <c r="S286" s="346"/>
      <c r="T286" s="346"/>
      <c r="U286" s="346"/>
      <c r="V286" s="346"/>
      <c r="W286" s="223"/>
      <c r="X286" s="346"/>
      <c r="Y286" s="346"/>
      <c r="Z286" s="346"/>
      <c r="AA286" s="346"/>
      <c r="AB286" s="346"/>
      <c r="AC286" s="346"/>
      <c r="AD286" s="223"/>
      <c r="AE286" s="346"/>
      <c r="AF286" s="346"/>
      <c r="AG286" s="223"/>
      <c r="AH286" s="370">
        <f t="shared" si="139"/>
        <v>0</v>
      </c>
      <c r="AI286" s="373">
        <f>'สาย 6'!AI111</f>
        <v>0</v>
      </c>
      <c r="AJ286" s="369">
        <f t="shared" si="140"/>
        <v>0</v>
      </c>
      <c r="AL286" s="379">
        <v>111</v>
      </c>
      <c r="AM286" s="380">
        <f t="shared" si="141"/>
        <v>4</v>
      </c>
    </row>
    <row r="287" spans="1:39" s="79" customFormat="1" ht="15" customHeight="1">
      <c r="A287" s="351">
        <v>28</v>
      </c>
      <c r="B287" s="365" t="s">
        <v>39</v>
      </c>
      <c r="C287" s="491"/>
      <c r="D287" s="491"/>
      <c r="E287" s="491"/>
      <c r="F287" s="346"/>
      <c r="G287" s="346"/>
      <c r="H287" s="346"/>
      <c r="I287" s="223"/>
      <c r="J287" s="346"/>
      <c r="K287" s="346"/>
      <c r="L287" s="346"/>
      <c r="M287" s="346"/>
      <c r="N287" s="346"/>
      <c r="O287" s="346"/>
      <c r="P287" s="223"/>
      <c r="Q287" s="346"/>
      <c r="R287" s="346"/>
      <c r="S287" s="346"/>
      <c r="T287" s="346"/>
      <c r="U287" s="346"/>
      <c r="V287" s="346"/>
      <c r="W287" s="223"/>
      <c r="X287" s="346"/>
      <c r="Y287" s="346"/>
      <c r="Z287" s="346"/>
      <c r="AA287" s="346"/>
      <c r="AB287" s="346"/>
      <c r="AC287" s="346"/>
      <c r="AD287" s="223"/>
      <c r="AE287" s="346"/>
      <c r="AF287" s="346"/>
      <c r="AG287" s="223"/>
      <c r="AH287" s="370">
        <f t="shared" si="139"/>
        <v>0</v>
      </c>
      <c r="AI287" s="373">
        <f>'สาย 6'!AI115</f>
        <v>0</v>
      </c>
      <c r="AJ287" s="369">
        <f t="shared" si="140"/>
        <v>0</v>
      </c>
      <c r="AL287" s="379">
        <v>115</v>
      </c>
      <c r="AM287" s="380">
        <f t="shared" si="141"/>
        <v>4</v>
      </c>
    </row>
    <row r="288" spans="1:39" s="79" customFormat="1" ht="15" customHeight="1">
      <c r="A288" s="351">
        <v>29</v>
      </c>
      <c r="B288" s="365" t="s">
        <v>40</v>
      </c>
      <c r="C288" s="491"/>
      <c r="D288" s="491"/>
      <c r="E288" s="491"/>
      <c r="F288" s="346"/>
      <c r="G288" s="346"/>
      <c r="H288" s="346"/>
      <c r="I288" s="223"/>
      <c r="J288" s="346"/>
      <c r="K288" s="346"/>
      <c r="L288" s="346"/>
      <c r="M288" s="346"/>
      <c r="N288" s="346"/>
      <c r="O288" s="346"/>
      <c r="P288" s="223"/>
      <c r="Q288" s="346"/>
      <c r="R288" s="346"/>
      <c r="S288" s="346"/>
      <c r="T288" s="346"/>
      <c r="U288" s="346"/>
      <c r="V288" s="346"/>
      <c r="W288" s="223"/>
      <c r="X288" s="346"/>
      <c r="Y288" s="346"/>
      <c r="Z288" s="346"/>
      <c r="AA288" s="346"/>
      <c r="AB288" s="346"/>
      <c r="AC288" s="346"/>
      <c r="AD288" s="223"/>
      <c r="AE288" s="346"/>
      <c r="AF288" s="346"/>
      <c r="AG288" s="223"/>
      <c r="AH288" s="370">
        <f t="shared" si="139"/>
        <v>0</v>
      </c>
      <c r="AI288" s="373">
        <f>'สาย 6'!AI119</f>
        <v>0</v>
      </c>
      <c r="AJ288" s="369">
        <f t="shared" si="140"/>
        <v>0</v>
      </c>
      <c r="AL288" s="379">
        <v>119</v>
      </c>
      <c r="AM288" s="380">
        <f t="shared" si="141"/>
        <v>4</v>
      </c>
    </row>
    <row r="289" spans="1:39" s="79" customFormat="1" ht="15" customHeight="1">
      <c r="A289" s="351">
        <v>30</v>
      </c>
      <c r="B289" s="365" t="s">
        <v>50</v>
      </c>
      <c r="C289" s="491"/>
      <c r="D289" s="491">
        <v>5</v>
      </c>
      <c r="E289" s="491">
        <v>3</v>
      </c>
      <c r="F289" s="347"/>
      <c r="G289" s="347"/>
      <c r="H289" s="347"/>
      <c r="I289" s="223"/>
      <c r="J289" s="347"/>
      <c r="K289" s="347"/>
      <c r="L289" s="347"/>
      <c r="M289" s="347"/>
      <c r="N289" s="347"/>
      <c r="O289" s="347"/>
      <c r="P289" s="223"/>
      <c r="Q289" s="347"/>
      <c r="R289" s="347"/>
      <c r="S289" s="347"/>
      <c r="T289" s="347"/>
      <c r="U289" s="347"/>
      <c r="V289" s="347"/>
      <c r="W289" s="223"/>
      <c r="X289" s="347"/>
      <c r="Y289" s="347"/>
      <c r="Z289" s="347"/>
      <c r="AA289" s="347"/>
      <c r="AB289" s="347"/>
      <c r="AC289" s="347"/>
      <c r="AD289" s="223"/>
      <c r="AE289" s="347"/>
      <c r="AF289" s="347"/>
      <c r="AG289" s="223"/>
      <c r="AH289" s="370">
        <f t="shared" si="139"/>
        <v>8</v>
      </c>
      <c r="AI289" s="373">
        <f>'สาย 6'!AI123</f>
        <v>8</v>
      </c>
      <c r="AJ289" s="369">
        <f t="shared" si="140"/>
        <v>0</v>
      </c>
      <c r="AL289" s="379">
        <v>123</v>
      </c>
      <c r="AM289" s="380">
        <f t="shared" si="141"/>
        <v>4</v>
      </c>
    </row>
    <row r="290" spans="1:39" s="79" customFormat="1" ht="15" customHeight="1">
      <c r="A290" s="351">
        <v>31</v>
      </c>
      <c r="B290" s="365" t="s">
        <v>51</v>
      </c>
      <c r="C290" s="491"/>
      <c r="D290" s="491"/>
      <c r="E290" s="491"/>
      <c r="F290" s="347"/>
      <c r="G290" s="347"/>
      <c r="H290" s="347"/>
      <c r="I290" s="223"/>
      <c r="J290" s="347"/>
      <c r="K290" s="347"/>
      <c r="L290" s="347"/>
      <c r="M290" s="347"/>
      <c r="N290" s="347"/>
      <c r="O290" s="347"/>
      <c r="P290" s="223"/>
      <c r="Q290" s="347"/>
      <c r="R290" s="347"/>
      <c r="S290" s="347"/>
      <c r="T290" s="347"/>
      <c r="U290" s="347"/>
      <c r="V290" s="347"/>
      <c r="W290" s="223"/>
      <c r="X290" s="347"/>
      <c r="Y290" s="347"/>
      <c r="Z290" s="347"/>
      <c r="AA290" s="347"/>
      <c r="AB290" s="347"/>
      <c r="AC290" s="347"/>
      <c r="AD290" s="223"/>
      <c r="AE290" s="347"/>
      <c r="AF290" s="347"/>
      <c r="AG290" s="223"/>
      <c r="AH290" s="370">
        <f t="shared" si="139"/>
        <v>0</v>
      </c>
      <c r="AI290" s="373">
        <f>'สาย 6'!AI127</f>
        <v>0</v>
      </c>
      <c r="AJ290" s="369">
        <f t="shared" si="140"/>
        <v>0</v>
      </c>
      <c r="AL290" s="379">
        <v>127</v>
      </c>
      <c r="AM290" s="380">
        <f t="shared" si="141"/>
        <v>4</v>
      </c>
    </row>
    <row r="291" spans="1:39" s="79" customFormat="1" ht="15" customHeight="1">
      <c r="A291" s="351">
        <v>32</v>
      </c>
      <c r="B291" s="365" t="s">
        <v>52</v>
      </c>
      <c r="C291" s="491"/>
      <c r="D291" s="491"/>
      <c r="E291" s="491"/>
      <c r="F291" s="223"/>
      <c r="G291" s="223"/>
      <c r="H291" s="347"/>
      <c r="I291" s="223"/>
      <c r="J291" s="347"/>
      <c r="K291" s="347"/>
      <c r="L291" s="223"/>
      <c r="M291" s="347"/>
      <c r="N291" s="347"/>
      <c r="O291" s="347"/>
      <c r="P291" s="223"/>
      <c r="Q291" s="347"/>
      <c r="R291" s="347"/>
      <c r="S291" s="347"/>
      <c r="T291" s="347"/>
      <c r="U291" s="347"/>
      <c r="V291" s="347"/>
      <c r="W291" s="223"/>
      <c r="X291" s="347"/>
      <c r="Y291" s="347"/>
      <c r="Z291" s="347"/>
      <c r="AA291" s="347"/>
      <c r="AB291" s="347"/>
      <c r="AC291" s="347"/>
      <c r="AD291" s="223"/>
      <c r="AE291" s="347"/>
      <c r="AF291" s="347"/>
      <c r="AG291" s="223"/>
      <c r="AH291" s="370">
        <f t="shared" si="139"/>
        <v>0</v>
      </c>
      <c r="AI291" s="373">
        <f>'สาย 6'!AI131</f>
        <v>0</v>
      </c>
      <c r="AJ291" s="369">
        <f t="shared" si="140"/>
        <v>0</v>
      </c>
      <c r="AL291" s="379">
        <v>131</v>
      </c>
      <c r="AM291" s="380">
        <f t="shared" si="141"/>
        <v>4</v>
      </c>
    </row>
    <row r="292" spans="1:39" s="79" customFormat="1" ht="15" customHeight="1">
      <c r="A292" s="351">
        <v>33</v>
      </c>
      <c r="B292" s="365"/>
      <c r="C292" s="491"/>
      <c r="D292" s="491"/>
      <c r="E292" s="491"/>
      <c r="F292" s="223"/>
      <c r="G292" s="223"/>
      <c r="H292" s="347"/>
      <c r="I292" s="223"/>
      <c r="J292" s="347"/>
      <c r="K292" s="347"/>
      <c r="L292" s="223"/>
      <c r="M292" s="347"/>
      <c r="N292" s="347"/>
      <c r="O292" s="347"/>
      <c r="P292" s="223"/>
      <c r="Q292" s="347"/>
      <c r="R292" s="347"/>
      <c r="S292" s="347"/>
      <c r="T292" s="347"/>
      <c r="U292" s="347"/>
      <c r="V292" s="347"/>
      <c r="W292" s="223"/>
      <c r="X292" s="347"/>
      <c r="Y292" s="347"/>
      <c r="Z292" s="347"/>
      <c r="AA292" s="347"/>
      <c r="AB292" s="347"/>
      <c r="AC292" s="347"/>
      <c r="AD292" s="223"/>
      <c r="AE292" s="347"/>
      <c r="AF292" s="347"/>
      <c r="AG292" s="223"/>
      <c r="AH292" s="370">
        <f t="shared" si="139"/>
        <v>0</v>
      </c>
      <c r="AI292" s="373">
        <f>'สาย 6'!AI135</f>
        <v>0</v>
      </c>
      <c r="AJ292" s="369">
        <f t="shared" si="140"/>
        <v>0</v>
      </c>
      <c r="AL292" s="379">
        <v>135</v>
      </c>
      <c r="AM292" s="380">
        <f t="shared" si="141"/>
        <v>4</v>
      </c>
    </row>
    <row r="293" spans="1:39" s="79" customFormat="1" ht="15" customHeight="1">
      <c r="A293" s="351">
        <v>34</v>
      </c>
      <c r="B293" s="208"/>
      <c r="C293" s="491"/>
      <c r="D293" s="491"/>
      <c r="E293" s="491"/>
      <c r="F293" s="223"/>
      <c r="G293" s="223"/>
      <c r="H293" s="347"/>
      <c r="I293" s="223"/>
      <c r="J293" s="347"/>
      <c r="K293" s="347"/>
      <c r="L293" s="223"/>
      <c r="M293" s="347"/>
      <c r="N293" s="347"/>
      <c r="O293" s="347"/>
      <c r="P293" s="223"/>
      <c r="Q293" s="347"/>
      <c r="R293" s="347"/>
      <c r="S293" s="347"/>
      <c r="T293" s="347"/>
      <c r="U293" s="347"/>
      <c r="V293" s="347"/>
      <c r="W293" s="223"/>
      <c r="X293" s="347"/>
      <c r="Y293" s="347"/>
      <c r="Z293" s="347"/>
      <c r="AA293" s="347"/>
      <c r="AB293" s="347"/>
      <c r="AC293" s="347"/>
      <c r="AD293" s="223"/>
      <c r="AE293" s="347"/>
      <c r="AF293" s="347"/>
      <c r="AG293" s="223"/>
      <c r="AH293" s="370">
        <f t="shared" si="139"/>
        <v>0</v>
      </c>
      <c r="AI293" s="373">
        <f>'สาย 6'!AI139</f>
        <v>0</v>
      </c>
      <c r="AJ293" s="369">
        <f t="shared" si="140"/>
        <v>0</v>
      </c>
      <c r="AL293" s="379">
        <v>139</v>
      </c>
      <c r="AM293" s="380">
        <f t="shared" si="141"/>
        <v>4</v>
      </c>
    </row>
    <row r="294" spans="1:39" s="79" customFormat="1" ht="15" customHeight="1">
      <c r="A294" s="351">
        <v>35</v>
      </c>
      <c r="B294" s="208"/>
      <c r="C294" s="491"/>
      <c r="D294" s="491"/>
      <c r="E294" s="491"/>
      <c r="F294" s="223"/>
      <c r="G294" s="223"/>
      <c r="H294" s="347"/>
      <c r="I294" s="223"/>
      <c r="J294" s="223"/>
      <c r="K294" s="347"/>
      <c r="L294" s="223"/>
      <c r="M294" s="347"/>
      <c r="N294" s="347"/>
      <c r="O294" s="347"/>
      <c r="P294" s="223"/>
      <c r="Q294" s="347"/>
      <c r="R294" s="347"/>
      <c r="S294" s="347"/>
      <c r="T294" s="347"/>
      <c r="U294" s="347"/>
      <c r="V294" s="347"/>
      <c r="W294" s="223"/>
      <c r="X294" s="347"/>
      <c r="Y294" s="347"/>
      <c r="Z294" s="347"/>
      <c r="AA294" s="347"/>
      <c r="AB294" s="347"/>
      <c r="AC294" s="347"/>
      <c r="AD294" s="223"/>
      <c r="AE294" s="347"/>
      <c r="AF294" s="347"/>
      <c r="AG294" s="223"/>
      <c r="AH294" s="370">
        <f t="shared" si="139"/>
        <v>0</v>
      </c>
      <c r="AI294" s="373">
        <f>'สาย 6'!AI143</f>
        <v>0</v>
      </c>
      <c r="AJ294" s="369">
        <f t="shared" si="140"/>
        <v>0</v>
      </c>
      <c r="AL294" s="379">
        <v>143</v>
      </c>
      <c r="AM294" s="380">
        <f t="shared" si="141"/>
        <v>4</v>
      </c>
    </row>
    <row r="295" spans="1:39" s="79" customFormat="1" ht="15" customHeight="1">
      <c r="A295" s="351">
        <v>36</v>
      </c>
      <c r="B295" s="208"/>
      <c r="C295" s="491"/>
      <c r="D295" s="491"/>
      <c r="E295" s="491"/>
      <c r="F295" s="223"/>
      <c r="G295" s="223"/>
      <c r="H295" s="223"/>
      <c r="I295" s="223"/>
      <c r="J295" s="223"/>
      <c r="K295" s="223"/>
      <c r="L295" s="223"/>
      <c r="M295" s="223"/>
      <c r="N295" s="223"/>
      <c r="O295" s="223"/>
      <c r="P295" s="223"/>
      <c r="Q295" s="223"/>
      <c r="R295" s="223"/>
      <c r="S295" s="223"/>
      <c r="T295" s="223"/>
      <c r="U295" s="223"/>
      <c r="V295" s="223"/>
      <c r="W295" s="223"/>
      <c r="X295" s="223"/>
      <c r="Y295" s="223"/>
      <c r="Z295" s="223"/>
      <c r="AA295" s="223"/>
      <c r="AB295" s="223"/>
      <c r="AC295" s="223"/>
      <c r="AD295" s="223"/>
      <c r="AE295" s="223"/>
      <c r="AF295" s="223"/>
      <c r="AG295" s="223"/>
      <c r="AH295" s="370">
        <f t="shared" si="139"/>
        <v>0</v>
      </c>
      <c r="AI295" s="373">
        <f>'สาย 6'!AI147</f>
        <v>0</v>
      </c>
      <c r="AJ295" s="369">
        <f t="shared" si="140"/>
        <v>0</v>
      </c>
      <c r="AL295" s="379">
        <v>147</v>
      </c>
      <c r="AM295" s="380">
        <f t="shared" si="141"/>
        <v>4</v>
      </c>
    </row>
    <row r="296" spans="1:39" s="79" customFormat="1" ht="15" customHeight="1">
      <c r="A296" s="351">
        <v>37</v>
      </c>
      <c r="B296" s="208"/>
      <c r="C296" s="491"/>
      <c r="D296" s="491"/>
      <c r="E296" s="491"/>
      <c r="F296" s="223"/>
      <c r="G296" s="223"/>
      <c r="H296" s="223"/>
      <c r="I296" s="223"/>
      <c r="J296" s="223"/>
      <c r="K296" s="223"/>
      <c r="L296" s="223"/>
      <c r="M296" s="223"/>
      <c r="N296" s="223"/>
      <c r="O296" s="223"/>
      <c r="P296" s="223"/>
      <c r="Q296" s="223"/>
      <c r="R296" s="223"/>
      <c r="S296" s="223"/>
      <c r="T296" s="223"/>
      <c r="U296" s="223"/>
      <c r="V296" s="223"/>
      <c r="W296" s="223"/>
      <c r="X296" s="223"/>
      <c r="Y296" s="223"/>
      <c r="Z296" s="223"/>
      <c r="AA296" s="223"/>
      <c r="AB296" s="223"/>
      <c r="AC296" s="223"/>
      <c r="AD296" s="223"/>
      <c r="AE296" s="223"/>
      <c r="AF296" s="223"/>
      <c r="AG296" s="223"/>
      <c r="AH296" s="370">
        <f t="shared" si="139"/>
        <v>0</v>
      </c>
      <c r="AI296" s="373">
        <f>'สาย 6'!AI151</f>
        <v>0</v>
      </c>
      <c r="AJ296" s="369">
        <f t="shared" si="140"/>
        <v>0</v>
      </c>
      <c r="AL296" s="379">
        <v>151</v>
      </c>
      <c r="AM296" s="380">
        <f t="shared" si="141"/>
        <v>4</v>
      </c>
    </row>
    <row r="297" spans="1:39" s="79" customFormat="1" ht="15" customHeight="1">
      <c r="A297" s="351">
        <v>38</v>
      </c>
      <c r="B297" s="208"/>
      <c r="C297" s="491"/>
      <c r="D297" s="491"/>
      <c r="E297" s="491"/>
      <c r="F297" s="223"/>
      <c r="G297" s="223"/>
      <c r="H297" s="223"/>
      <c r="I297" s="223"/>
      <c r="J297" s="223"/>
      <c r="K297" s="223"/>
      <c r="L297" s="223"/>
      <c r="M297" s="223"/>
      <c r="N297" s="223"/>
      <c r="O297" s="223"/>
      <c r="P297" s="223"/>
      <c r="Q297" s="223"/>
      <c r="R297" s="223"/>
      <c r="S297" s="223"/>
      <c r="T297" s="223"/>
      <c r="U297" s="223"/>
      <c r="V297" s="223"/>
      <c r="W297" s="223"/>
      <c r="X297" s="223"/>
      <c r="Y297" s="223"/>
      <c r="Z297" s="223"/>
      <c r="AA297" s="223"/>
      <c r="AB297" s="223"/>
      <c r="AC297" s="223"/>
      <c r="AD297" s="223"/>
      <c r="AE297" s="223"/>
      <c r="AF297" s="223"/>
      <c r="AG297" s="223"/>
      <c r="AH297" s="370">
        <f t="shared" si="139"/>
        <v>0</v>
      </c>
      <c r="AI297" s="373">
        <f>'สาย 6'!AI155</f>
        <v>0</v>
      </c>
      <c r="AJ297" s="369">
        <f t="shared" si="140"/>
        <v>0</v>
      </c>
      <c r="AL297" s="379">
        <v>155</v>
      </c>
      <c r="AM297" s="380">
        <f t="shared" si="141"/>
        <v>4</v>
      </c>
    </row>
    <row r="298" spans="1:39" s="79" customFormat="1" ht="15" customHeight="1">
      <c r="A298" s="351">
        <v>39</v>
      </c>
      <c r="B298" s="208"/>
      <c r="C298" s="491"/>
      <c r="D298" s="491"/>
      <c r="E298" s="491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3"/>
      <c r="V298" s="223"/>
      <c r="W298" s="223"/>
      <c r="X298" s="223"/>
      <c r="Y298" s="223"/>
      <c r="Z298" s="223"/>
      <c r="AA298" s="223"/>
      <c r="AB298" s="223"/>
      <c r="AC298" s="223"/>
      <c r="AD298" s="223"/>
      <c r="AE298" s="223"/>
      <c r="AF298" s="223"/>
      <c r="AG298" s="223"/>
      <c r="AH298" s="370">
        <f t="shared" si="139"/>
        <v>0</v>
      </c>
      <c r="AI298" s="373">
        <f>'สาย 6'!AI159</f>
        <v>0</v>
      </c>
      <c r="AJ298" s="369">
        <f t="shared" si="140"/>
        <v>0</v>
      </c>
      <c r="AL298" s="379">
        <v>159</v>
      </c>
      <c r="AM298" s="380">
        <f t="shared" si="141"/>
        <v>4</v>
      </c>
    </row>
    <row r="299" spans="1:39" s="79" customFormat="1" ht="15" customHeight="1" thickBot="1">
      <c r="A299" s="356">
        <v>40</v>
      </c>
      <c r="B299" s="225"/>
      <c r="C299" s="492"/>
      <c r="D299" s="492"/>
      <c r="E299" s="492"/>
      <c r="F299" s="223"/>
      <c r="G299" s="223"/>
      <c r="H299" s="223"/>
      <c r="I299" s="223"/>
      <c r="J299" s="223"/>
      <c r="K299" s="223"/>
      <c r="L299" s="223"/>
      <c r="M299" s="223"/>
      <c r="N299" s="223"/>
      <c r="O299" s="223"/>
      <c r="P299" s="223"/>
      <c r="Q299" s="223"/>
      <c r="R299" s="223"/>
      <c r="S299" s="223"/>
      <c r="T299" s="223"/>
      <c r="U299" s="223"/>
      <c r="V299" s="223"/>
      <c r="W299" s="223"/>
      <c r="X299" s="223"/>
      <c r="Y299" s="223"/>
      <c r="Z299" s="223"/>
      <c r="AA299" s="223"/>
      <c r="AB299" s="223"/>
      <c r="AC299" s="223"/>
      <c r="AD299" s="223"/>
      <c r="AE299" s="223"/>
      <c r="AF299" s="223"/>
      <c r="AG299" s="223"/>
      <c r="AH299" s="370">
        <f t="shared" si="139"/>
        <v>0</v>
      </c>
      <c r="AI299" s="373">
        <f>'สาย 6'!AI163</f>
        <v>0</v>
      </c>
      <c r="AJ299" s="369">
        <f t="shared" si="140"/>
        <v>0</v>
      </c>
      <c r="AL299" s="381">
        <v>163</v>
      </c>
      <c r="AM299" s="382">
        <f t="shared" si="141"/>
        <v>4</v>
      </c>
    </row>
    <row r="300" spans="1:39" s="79" customFormat="1" ht="24" customHeight="1" thickTop="1" thickBot="1">
      <c r="A300" s="366" t="s">
        <v>41</v>
      </c>
      <c r="B300" s="367"/>
      <c r="C300" s="368">
        <f>SUM(C260:C299)</f>
        <v>120</v>
      </c>
      <c r="D300" s="368">
        <f>SUM(D260:D299)</f>
        <v>156</v>
      </c>
      <c r="E300" s="368">
        <f>SUM(E260:E299)</f>
        <v>139</v>
      </c>
      <c r="F300" s="368">
        <f>SUM(F260:F299)</f>
        <v>0</v>
      </c>
      <c r="G300" s="368">
        <f t="shared" ref="G300" si="142">SUM(G260:G299)</f>
        <v>0</v>
      </c>
      <c r="H300" s="368">
        <f t="shared" ref="H300" si="143">SUM(H260:H299)</f>
        <v>0</v>
      </c>
      <c r="I300" s="368">
        <f t="shared" ref="I300" si="144">SUM(I260:I299)</f>
        <v>0</v>
      </c>
      <c r="J300" s="368">
        <f t="shared" ref="J300" si="145">SUM(J260:J299)</f>
        <v>0</v>
      </c>
      <c r="K300" s="368">
        <f t="shared" ref="K300" si="146">SUM(K260:K299)</f>
        <v>0</v>
      </c>
      <c r="L300" s="368">
        <f t="shared" ref="L300" si="147">SUM(L260:L299)</f>
        <v>0</v>
      </c>
      <c r="M300" s="368">
        <f t="shared" ref="M300" si="148">SUM(M260:M299)</f>
        <v>0</v>
      </c>
      <c r="N300" s="368">
        <f t="shared" ref="N300" si="149">SUM(N260:N299)</f>
        <v>0</v>
      </c>
      <c r="O300" s="368">
        <f t="shared" ref="O300" si="150">SUM(O260:O299)</f>
        <v>0</v>
      </c>
      <c r="P300" s="368">
        <f t="shared" ref="P300" si="151">SUM(P260:P299)</f>
        <v>0</v>
      </c>
      <c r="Q300" s="368">
        <f t="shared" ref="Q300" si="152">SUM(Q260:Q299)</f>
        <v>0</v>
      </c>
      <c r="R300" s="368">
        <f t="shared" ref="R300" si="153">SUM(R260:R299)</f>
        <v>0</v>
      </c>
      <c r="S300" s="368">
        <f t="shared" ref="S300" si="154">SUM(S260:S299)</f>
        <v>0</v>
      </c>
      <c r="T300" s="368">
        <f t="shared" ref="T300" si="155">SUM(T260:T299)</f>
        <v>0</v>
      </c>
      <c r="U300" s="368">
        <f t="shared" ref="U300" si="156">SUM(U260:U299)</f>
        <v>0</v>
      </c>
      <c r="V300" s="368">
        <f t="shared" ref="V300" si="157">SUM(V260:V299)</f>
        <v>0</v>
      </c>
      <c r="W300" s="368">
        <f t="shared" ref="W300" si="158">SUM(W260:W299)</f>
        <v>0</v>
      </c>
      <c r="X300" s="368">
        <f t="shared" ref="X300" si="159">SUM(X260:X299)</f>
        <v>0</v>
      </c>
      <c r="Y300" s="368">
        <f t="shared" ref="Y300" si="160">SUM(Y260:Y299)</f>
        <v>0</v>
      </c>
      <c r="Z300" s="368">
        <f t="shared" ref="Z300" si="161">SUM(Z260:Z299)</f>
        <v>0</v>
      </c>
      <c r="AA300" s="368">
        <f t="shared" ref="AA300" si="162">SUM(AA260:AA299)</f>
        <v>0</v>
      </c>
      <c r="AB300" s="368">
        <f t="shared" ref="AB300" si="163">SUM(AB260:AB299)</f>
        <v>0</v>
      </c>
      <c r="AC300" s="368">
        <f t="shared" ref="AC300" si="164">SUM(AC260:AC299)</f>
        <v>0</v>
      </c>
      <c r="AD300" s="368">
        <f t="shared" ref="AD300" si="165">SUM(AD260:AD299)</f>
        <v>0</v>
      </c>
      <c r="AE300" s="368">
        <f t="shared" ref="AE300" si="166">SUM(AE260:AE299)</f>
        <v>0</v>
      </c>
      <c r="AF300" s="368">
        <f t="shared" ref="AF300" si="167">SUM(AF260:AF299)</f>
        <v>0</v>
      </c>
      <c r="AG300" s="368">
        <f t="shared" ref="AG300" si="168">SUM(AG260:AG299)</f>
        <v>0</v>
      </c>
      <c r="AH300" s="368">
        <f t="shared" ref="AH300" si="169">SUM(AH260:AH299)</f>
        <v>415</v>
      </c>
      <c r="AI300" s="374">
        <f t="shared" ref="AI300" si="170">SUM(AI260:AI299)</f>
        <v>415</v>
      </c>
      <c r="AJ300" s="368">
        <f t="shared" ref="AJ300" si="171">SUM(AJ260:AJ299)</f>
        <v>0</v>
      </c>
    </row>
    <row r="301" spans="1:39" s="79" customFormat="1" ht="15.6" thickTop="1" thickBot="1">
      <c r="AH301" s="79" t="s">
        <v>73</v>
      </c>
      <c r="AI301" s="375">
        <f>'สาย 6'!AI167</f>
        <v>415</v>
      </c>
      <c r="AJ301" s="376">
        <f>AI300-AI301</f>
        <v>0</v>
      </c>
    </row>
    <row r="302" spans="1:39" s="79" customFormat="1"/>
    <row r="305" spans="1:39" s="79" customFormat="1" ht="18">
      <c r="B305" s="359" t="s">
        <v>303</v>
      </c>
    </row>
    <row r="306" spans="1:39" s="79" customFormat="1" ht="18">
      <c r="B306" s="359" t="s">
        <v>320</v>
      </c>
    </row>
    <row r="307" spans="1:39" s="79" customFormat="1" ht="18">
      <c r="B307" s="359" t="s">
        <v>114</v>
      </c>
    </row>
    <row r="308" spans="1:39" s="79" customFormat="1" ht="15" thickBot="1">
      <c r="B308" s="217"/>
      <c r="C308" s="217"/>
      <c r="D308" s="217"/>
      <c r="E308" s="217"/>
      <c r="F308" s="217"/>
    </row>
    <row r="309" spans="1:39" s="79" customFormat="1" ht="21" customHeight="1" thickTop="1">
      <c r="A309" s="575" t="s">
        <v>99</v>
      </c>
      <c r="B309" s="357" t="s">
        <v>1</v>
      </c>
      <c r="C309" s="568">
        <v>1</v>
      </c>
      <c r="D309" s="568">
        <v>2</v>
      </c>
      <c r="E309" s="568">
        <v>3</v>
      </c>
      <c r="F309" s="568">
        <v>4</v>
      </c>
      <c r="G309" s="568">
        <v>5</v>
      </c>
      <c r="H309" s="568">
        <v>6</v>
      </c>
      <c r="I309" s="568">
        <v>7</v>
      </c>
      <c r="J309" s="568">
        <v>8</v>
      </c>
      <c r="K309" s="568">
        <v>9</v>
      </c>
      <c r="L309" s="568">
        <v>10</v>
      </c>
      <c r="M309" s="568">
        <v>11</v>
      </c>
      <c r="N309" s="568">
        <v>12</v>
      </c>
      <c r="O309" s="568">
        <v>13</v>
      </c>
      <c r="P309" s="568">
        <v>14</v>
      </c>
      <c r="Q309" s="568">
        <v>15</v>
      </c>
      <c r="R309" s="568">
        <v>16</v>
      </c>
      <c r="S309" s="568">
        <v>17</v>
      </c>
      <c r="T309" s="568">
        <v>18</v>
      </c>
      <c r="U309" s="568">
        <v>19</v>
      </c>
      <c r="V309" s="568">
        <v>20</v>
      </c>
      <c r="W309" s="568">
        <v>21</v>
      </c>
      <c r="X309" s="568">
        <v>22</v>
      </c>
      <c r="Y309" s="568">
        <v>23</v>
      </c>
      <c r="Z309" s="568">
        <v>24</v>
      </c>
      <c r="AA309" s="568">
        <v>25</v>
      </c>
      <c r="AB309" s="568">
        <v>26</v>
      </c>
      <c r="AC309" s="568">
        <v>27</v>
      </c>
      <c r="AD309" s="568">
        <v>28</v>
      </c>
      <c r="AE309" s="568">
        <v>29</v>
      </c>
      <c r="AF309" s="568">
        <v>30</v>
      </c>
      <c r="AG309" s="568">
        <v>31</v>
      </c>
      <c r="AH309" s="570" t="s">
        <v>41</v>
      </c>
      <c r="AI309" s="371" t="s">
        <v>233</v>
      </c>
      <c r="AJ309" s="572" t="s">
        <v>44</v>
      </c>
    </row>
    <row r="310" spans="1:39" s="79" customFormat="1" ht="24.75" customHeight="1" thickBot="1">
      <c r="A310" s="576"/>
      <c r="B310" s="358" t="s">
        <v>0</v>
      </c>
      <c r="C310" s="574"/>
      <c r="D310" s="574"/>
      <c r="E310" s="574"/>
      <c r="F310" s="574"/>
      <c r="G310" s="574"/>
      <c r="H310" s="574"/>
      <c r="I310" s="574"/>
      <c r="J310" s="574"/>
      <c r="K310" s="574"/>
      <c r="L310" s="574"/>
      <c r="M310" s="574"/>
      <c r="N310" s="574"/>
      <c r="O310" s="574"/>
      <c r="P310" s="574"/>
      <c r="Q310" s="574"/>
      <c r="R310" s="574"/>
      <c r="S310" s="574"/>
      <c r="T310" s="574"/>
      <c r="U310" s="574"/>
      <c r="V310" s="574"/>
      <c r="W310" s="574"/>
      <c r="X310" s="574"/>
      <c r="Y310" s="574"/>
      <c r="Z310" s="574"/>
      <c r="AA310" s="574"/>
      <c r="AB310" s="574"/>
      <c r="AC310" s="574"/>
      <c r="AD310" s="574"/>
      <c r="AE310" s="574"/>
      <c r="AF310" s="574"/>
      <c r="AG310" s="574"/>
      <c r="AH310" s="571"/>
      <c r="AI310" s="372" t="s">
        <v>240</v>
      </c>
      <c r="AJ310" s="573"/>
      <c r="AL310" s="352" t="s">
        <v>246</v>
      </c>
    </row>
    <row r="311" spans="1:39" s="79" customFormat="1" ht="15" customHeight="1" thickTop="1">
      <c r="A311" s="355">
        <v>1</v>
      </c>
      <c r="B311" s="364" t="s">
        <v>53</v>
      </c>
      <c r="C311" s="491">
        <v>8</v>
      </c>
      <c r="D311" s="491"/>
      <c r="E311" s="491"/>
      <c r="F311" s="346"/>
      <c r="G311" s="346"/>
      <c r="H311" s="346"/>
      <c r="I311" s="223"/>
      <c r="J311" s="346"/>
      <c r="K311" s="346"/>
      <c r="L311" s="346"/>
      <c r="M311" s="346"/>
      <c r="N311" s="346"/>
      <c r="O311" s="346"/>
      <c r="P311" s="223"/>
      <c r="Q311" s="346"/>
      <c r="R311" s="346"/>
      <c r="S311" s="346"/>
      <c r="T311" s="346"/>
      <c r="U311" s="346"/>
      <c r="V311" s="346"/>
      <c r="W311" s="223"/>
      <c r="X311" s="346"/>
      <c r="Y311" s="346"/>
      <c r="Z311" s="346"/>
      <c r="AA311" s="346"/>
      <c r="AB311" s="346"/>
      <c r="AC311" s="346"/>
      <c r="AD311" s="223"/>
      <c r="AE311" s="346"/>
      <c r="AF311" s="346"/>
      <c r="AG311" s="223"/>
      <c r="AH311" s="370">
        <f>SUM(C311:AG311)</f>
        <v>8</v>
      </c>
      <c r="AI311" s="373">
        <f>'สาย 7'!AI7</f>
        <v>8</v>
      </c>
      <c r="AJ311" s="369">
        <f>AH311-AI311</f>
        <v>0</v>
      </c>
      <c r="AL311" s="377">
        <v>7</v>
      </c>
      <c r="AM311" s="378"/>
    </row>
    <row r="312" spans="1:39" s="79" customFormat="1" ht="15" customHeight="1">
      <c r="A312" s="351">
        <v>2</v>
      </c>
      <c r="B312" s="365" t="s">
        <v>54</v>
      </c>
      <c r="C312" s="491">
        <v>5</v>
      </c>
      <c r="D312" s="491">
        <v>9</v>
      </c>
      <c r="E312" s="491">
        <v>1</v>
      </c>
      <c r="F312" s="346"/>
      <c r="G312" s="346"/>
      <c r="H312" s="346"/>
      <c r="I312" s="223"/>
      <c r="J312" s="346"/>
      <c r="K312" s="346"/>
      <c r="L312" s="346"/>
      <c r="M312" s="346"/>
      <c r="N312" s="346"/>
      <c r="O312" s="346"/>
      <c r="P312" s="223"/>
      <c r="Q312" s="346"/>
      <c r="R312" s="346"/>
      <c r="S312" s="346"/>
      <c r="T312" s="346"/>
      <c r="U312" s="346"/>
      <c r="V312" s="346"/>
      <c r="W312" s="223"/>
      <c r="X312" s="346"/>
      <c r="Y312" s="346"/>
      <c r="Z312" s="346"/>
      <c r="AA312" s="346"/>
      <c r="AB312" s="346"/>
      <c r="AC312" s="346"/>
      <c r="AD312" s="223"/>
      <c r="AE312" s="346"/>
      <c r="AF312" s="346"/>
      <c r="AG312" s="223"/>
      <c r="AH312" s="370">
        <f t="shared" ref="AH312:AH350" si="172">SUM(C312:AG312)</f>
        <v>15</v>
      </c>
      <c r="AI312" s="373">
        <f>'สาย 7'!AI11</f>
        <v>15</v>
      </c>
      <c r="AJ312" s="369">
        <f t="shared" ref="AJ312:AJ350" si="173">AH312-AI312</f>
        <v>0</v>
      </c>
      <c r="AL312" s="379">
        <v>11</v>
      </c>
      <c r="AM312" s="380">
        <f>AL312-AL311</f>
        <v>4</v>
      </c>
    </row>
    <row r="313" spans="1:39" s="79" customFormat="1" ht="15" customHeight="1">
      <c r="A313" s="351">
        <v>3</v>
      </c>
      <c r="B313" s="365" t="s">
        <v>55</v>
      </c>
      <c r="C313" s="491">
        <v>4</v>
      </c>
      <c r="D313" s="491">
        <v>4</v>
      </c>
      <c r="E313" s="491"/>
      <c r="F313" s="346"/>
      <c r="G313" s="346"/>
      <c r="H313" s="346"/>
      <c r="I313" s="223"/>
      <c r="J313" s="346"/>
      <c r="K313" s="346"/>
      <c r="L313" s="346"/>
      <c r="M313" s="346"/>
      <c r="N313" s="346"/>
      <c r="O313" s="346"/>
      <c r="P313" s="223"/>
      <c r="Q313" s="346"/>
      <c r="R313" s="346"/>
      <c r="S313" s="346"/>
      <c r="T313" s="346"/>
      <c r="U313" s="346"/>
      <c r="V313" s="346"/>
      <c r="W313" s="223"/>
      <c r="X313" s="346"/>
      <c r="Y313" s="346"/>
      <c r="Z313" s="346"/>
      <c r="AA313" s="346"/>
      <c r="AB313" s="346"/>
      <c r="AC313" s="346"/>
      <c r="AD313" s="223"/>
      <c r="AE313" s="346"/>
      <c r="AF313" s="346"/>
      <c r="AG313" s="223"/>
      <c r="AH313" s="370">
        <f t="shared" si="172"/>
        <v>8</v>
      </c>
      <c r="AI313" s="373">
        <f>'สาย 7'!AI15</f>
        <v>8</v>
      </c>
      <c r="AJ313" s="369">
        <f t="shared" si="173"/>
        <v>0</v>
      </c>
      <c r="AL313" s="379">
        <v>15</v>
      </c>
      <c r="AM313" s="380">
        <f t="shared" ref="AM313:AM350" si="174">AL313-AL312</f>
        <v>4</v>
      </c>
    </row>
    <row r="314" spans="1:39" s="79" customFormat="1" ht="15" customHeight="1">
      <c r="A314" s="351">
        <v>4</v>
      </c>
      <c r="B314" s="365" t="s">
        <v>56</v>
      </c>
      <c r="C314" s="491">
        <v>2</v>
      </c>
      <c r="D314" s="491">
        <v>10</v>
      </c>
      <c r="E314" s="491">
        <v>5</v>
      </c>
      <c r="F314" s="346"/>
      <c r="G314" s="346"/>
      <c r="H314" s="346"/>
      <c r="I314" s="223"/>
      <c r="J314" s="346"/>
      <c r="K314" s="346"/>
      <c r="L314" s="346"/>
      <c r="M314" s="346"/>
      <c r="N314" s="346"/>
      <c r="O314" s="346"/>
      <c r="P314" s="223"/>
      <c r="Q314" s="346"/>
      <c r="R314" s="346"/>
      <c r="S314" s="346"/>
      <c r="T314" s="346"/>
      <c r="U314" s="346"/>
      <c r="V314" s="346"/>
      <c r="W314" s="223"/>
      <c r="X314" s="346"/>
      <c r="Y314" s="346"/>
      <c r="Z314" s="346"/>
      <c r="AA314" s="346"/>
      <c r="AB314" s="346"/>
      <c r="AC314" s="346"/>
      <c r="AD314" s="223"/>
      <c r="AE314" s="346"/>
      <c r="AF314" s="346"/>
      <c r="AG314" s="223"/>
      <c r="AH314" s="370">
        <f t="shared" si="172"/>
        <v>17</v>
      </c>
      <c r="AI314" s="373">
        <f>'สาย 7'!AI19</f>
        <v>17</v>
      </c>
      <c r="AJ314" s="369">
        <f t="shared" si="173"/>
        <v>0</v>
      </c>
      <c r="AL314" s="379">
        <v>19</v>
      </c>
      <c r="AM314" s="380">
        <f t="shared" si="174"/>
        <v>4</v>
      </c>
    </row>
    <row r="315" spans="1:39" s="79" customFormat="1" ht="15" customHeight="1">
      <c r="A315" s="351">
        <v>5</v>
      </c>
      <c r="B315" s="365" t="s">
        <v>57</v>
      </c>
      <c r="C315" s="491">
        <v>2</v>
      </c>
      <c r="D315" s="491"/>
      <c r="E315" s="491"/>
      <c r="F315" s="346"/>
      <c r="G315" s="346"/>
      <c r="H315" s="346"/>
      <c r="I315" s="223"/>
      <c r="J315" s="346"/>
      <c r="K315" s="346"/>
      <c r="L315" s="346"/>
      <c r="M315" s="346"/>
      <c r="N315" s="346"/>
      <c r="O315" s="346"/>
      <c r="P315" s="223"/>
      <c r="Q315" s="346"/>
      <c r="R315" s="346"/>
      <c r="S315" s="346"/>
      <c r="T315" s="346"/>
      <c r="U315" s="346"/>
      <c r="V315" s="346"/>
      <c r="W315" s="223"/>
      <c r="X315" s="346"/>
      <c r="Y315" s="346"/>
      <c r="Z315" s="346"/>
      <c r="AA315" s="346"/>
      <c r="AB315" s="346"/>
      <c r="AC315" s="346"/>
      <c r="AD315" s="223"/>
      <c r="AE315" s="346"/>
      <c r="AF315" s="346"/>
      <c r="AG315" s="223"/>
      <c r="AH315" s="370">
        <f t="shared" si="172"/>
        <v>2</v>
      </c>
      <c r="AI315" s="373">
        <f>'สาย 7'!AI23</f>
        <v>2</v>
      </c>
      <c r="AJ315" s="369">
        <f t="shared" si="173"/>
        <v>0</v>
      </c>
      <c r="AL315" s="379">
        <v>23</v>
      </c>
      <c r="AM315" s="380">
        <f t="shared" si="174"/>
        <v>4</v>
      </c>
    </row>
    <row r="316" spans="1:39" s="79" customFormat="1" ht="15" customHeight="1">
      <c r="A316" s="351">
        <v>6</v>
      </c>
      <c r="B316" s="365" t="s">
        <v>58</v>
      </c>
      <c r="C316" s="491">
        <v>4</v>
      </c>
      <c r="D316" s="491">
        <v>3</v>
      </c>
      <c r="E316" s="491">
        <v>5</v>
      </c>
      <c r="F316" s="346"/>
      <c r="G316" s="346"/>
      <c r="H316" s="346"/>
      <c r="I316" s="223"/>
      <c r="J316" s="346"/>
      <c r="K316" s="346"/>
      <c r="L316" s="346"/>
      <c r="M316" s="346"/>
      <c r="N316" s="346"/>
      <c r="O316" s="346"/>
      <c r="P316" s="223"/>
      <c r="Q316" s="346"/>
      <c r="R316" s="346"/>
      <c r="S316" s="346"/>
      <c r="T316" s="346"/>
      <c r="U316" s="346"/>
      <c r="V316" s="346"/>
      <c r="W316" s="223"/>
      <c r="X316" s="346"/>
      <c r="Y316" s="346"/>
      <c r="Z316" s="346"/>
      <c r="AA316" s="346"/>
      <c r="AB316" s="346"/>
      <c r="AC316" s="346"/>
      <c r="AD316" s="223"/>
      <c r="AE316" s="346"/>
      <c r="AF316" s="346"/>
      <c r="AG316" s="223"/>
      <c r="AH316" s="370">
        <f t="shared" si="172"/>
        <v>12</v>
      </c>
      <c r="AI316" s="373">
        <f>'สาย 7'!AI27</f>
        <v>12</v>
      </c>
      <c r="AJ316" s="369">
        <f t="shared" si="173"/>
        <v>0</v>
      </c>
      <c r="AL316" s="379">
        <v>27</v>
      </c>
      <c r="AM316" s="380">
        <f t="shared" si="174"/>
        <v>4</v>
      </c>
    </row>
    <row r="317" spans="1:39" s="79" customFormat="1" ht="15" customHeight="1">
      <c r="A317" s="351">
        <v>7</v>
      </c>
      <c r="B317" s="365" t="s">
        <v>59</v>
      </c>
      <c r="C317" s="491">
        <v>5</v>
      </c>
      <c r="D317" s="491">
        <v>8</v>
      </c>
      <c r="E317" s="491">
        <v>3</v>
      </c>
      <c r="F317" s="346"/>
      <c r="G317" s="346"/>
      <c r="H317" s="346"/>
      <c r="I317" s="223"/>
      <c r="J317" s="346"/>
      <c r="K317" s="346"/>
      <c r="L317" s="346"/>
      <c r="M317" s="346"/>
      <c r="N317" s="346"/>
      <c r="O317" s="346"/>
      <c r="P317" s="223"/>
      <c r="Q317" s="346"/>
      <c r="R317" s="346"/>
      <c r="S317" s="346"/>
      <c r="T317" s="346"/>
      <c r="U317" s="346"/>
      <c r="V317" s="346"/>
      <c r="W317" s="223"/>
      <c r="X317" s="346"/>
      <c r="Y317" s="346"/>
      <c r="Z317" s="346"/>
      <c r="AA317" s="346"/>
      <c r="AB317" s="346"/>
      <c r="AC317" s="346"/>
      <c r="AD317" s="223"/>
      <c r="AE317" s="346"/>
      <c r="AF317" s="346"/>
      <c r="AG317" s="223"/>
      <c r="AH317" s="370">
        <f t="shared" si="172"/>
        <v>16</v>
      </c>
      <c r="AI317" s="373">
        <f>'สาย 7'!AI31</f>
        <v>16</v>
      </c>
      <c r="AJ317" s="369">
        <f t="shared" si="173"/>
        <v>0</v>
      </c>
      <c r="AL317" s="379">
        <v>31</v>
      </c>
      <c r="AM317" s="380">
        <f t="shared" si="174"/>
        <v>4</v>
      </c>
    </row>
    <row r="318" spans="1:39" s="79" customFormat="1" ht="15" customHeight="1">
      <c r="A318" s="351">
        <v>8</v>
      </c>
      <c r="B318" s="365" t="s">
        <v>32</v>
      </c>
      <c r="C318" s="491">
        <v>13</v>
      </c>
      <c r="D318" s="491">
        <v>9</v>
      </c>
      <c r="E318" s="491">
        <v>3</v>
      </c>
      <c r="F318" s="346"/>
      <c r="G318" s="346"/>
      <c r="H318" s="346"/>
      <c r="I318" s="223"/>
      <c r="J318" s="346"/>
      <c r="K318" s="346"/>
      <c r="L318" s="346"/>
      <c r="M318" s="346"/>
      <c r="N318" s="346"/>
      <c r="O318" s="346"/>
      <c r="P318" s="223"/>
      <c r="Q318" s="346"/>
      <c r="R318" s="346"/>
      <c r="S318" s="346"/>
      <c r="T318" s="346"/>
      <c r="U318" s="346"/>
      <c r="V318" s="346"/>
      <c r="W318" s="223"/>
      <c r="X318" s="346"/>
      <c r="Y318" s="346"/>
      <c r="Z318" s="346"/>
      <c r="AA318" s="346"/>
      <c r="AB318" s="346"/>
      <c r="AC318" s="346"/>
      <c r="AD318" s="223"/>
      <c r="AE318" s="346"/>
      <c r="AF318" s="346"/>
      <c r="AG318" s="223"/>
      <c r="AH318" s="370">
        <f t="shared" si="172"/>
        <v>25</v>
      </c>
      <c r="AI318" s="373">
        <f>'สาย 7'!AI35</f>
        <v>25</v>
      </c>
      <c r="AJ318" s="369">
        <f t="shared" si="173"/>
        <v>0</v>
      </c>
      <c r="AL318" s="379">
        <v>35</v>
      </c>
      <c r="AM318" s="380">
        <f t="shared" si="174"/>
        <v>4</v>
      </c>
    </row>
    <row r="319" spans="1:39" s="79" customFormat="1" ht="15" customHeight="1">
      <c r="A319" s="351">
        <v>9</v>
      </c>
      <c r="B319" s="365" t="s">
        <v>33</v>
      </c>
      <c r="C319" s="491">
        <v>4</v>
      </c>
      <c r="D319" s="491">
        <v>6</v>
      </c>
      <c r="E319" s="491">
        <v>5</v>
      </c>
      <c r="F319" s="346"/>
      <c r="G319" s="346"/>
      <c r="H319" s="346"/>
      <c r="I319" s="223"/>
      <c r="J319" s="346"/>
      <c r="K319" s="346"/>
      <c r="L319" s="346"/>
      <c r="M319" s="346"/>
      <c r="N319" s="346"/>
      <c r="O319" s="346"/>
      <c r="P319" s="223"/>
      <c r="Q319" s="346"/>
      <c r="R319" s="346"/>
      <c r="S319" s="346"/>
      <c r="T319" s="346"/>
      <c r="U319" s="346"/>
      <c r="V319" s="346"/>
      <c r="W319" s="223"/>
      <c r="X319" s="346"/>
      <c r="Y319" s="346"/>
      <c r="Z319" s="346"/>
      <c r="AA319" s="346"/>
      <c r="AB319" s="346"/>
      <c r="AC319" s="346"/>
      <c r="AD319" s="223"/>
      <c r="AE319" s="346"/>
      <c r="AF319" s="346"/>
      <c r="AG319" s="223"/>
      <c r="AH319" s="370">
        <f t="shared" si="172"/>
        <v>15</v>
      </c>
      <c r="AI319" s="373">
        <f>'สาย 7'!AI39</f>
        <v>15</v>
      </c>
      <c r="AJ319" s="369">
        <f t="shared" si="173"/>
        <v>0</v>
      </c>
      <c r="AL319" s="379">
        <v>39</v>
      </c>
      <c r="AM319" s="380">
        <f t="shared" si="174"/>
        <v>4</v>
      </c>
    </row>
    <row r="320" spans="1:39" s="79" customFormat="1" ht="15" customHeight="1">
      <c r="A320" s="351">
        <v>10</v>
      </c>
      <c r="B320" s="365" t="s">
        <v>34</v>
      </c>
      <c r="C320" s="491">
        <v>1</v>
      </c>
      <c r="D320" s="491">
        <v>4</v>
      </c>
      <c r="E320" s="491">
        <v>1</v>
      </c>
      <c r="F320" s="346"/>
      <c r="G320" s="346"/>
      <c r="H320" s="346"/>
      <c r="I320" s="223"/>
      <c r="J320" s="346"/>
      <c r="K320" s="346"/>
      <c r="L320" s="346"/>
      <c r="M320" s="346"/>
      <c r="N320" s="346"/>
      <c r="O320" s="346"/>
      <c r="P320" s="223"/>
      <c r="Q320" s="346"/>
      <c r="R320" s="346"/>
      <c r="S320" s="346"/>
      <c r="T320" s="346"/>
      <c r="U320" s="346"/>
      <c r="V320" s="346"/>
      <c r="W320" s="223"/>
      <c r="X320" s="346"/>
      <c r="Y320" s="346"/>
      <c r="Z320" s="346"/>
      <c r="AA320" s="346"/>
      <c r="AB320" s="346"/>
      <c r="AC320" s="346"/>
      <c r="AD320" s="223"/>
      <c r="AE320" s="346"/>
      <c r="AF320" s="346"/>
      <c r="AG320" s="223"/>
      <c r="AH320" s="370">
        <f t="shared" si="172"/>
        <v>6</v>
      </c>
      <c r="AI320" s="373">
        <f>'สาย 7'!AI43</f>
        <v>6</v>
      </c>
      <c r="AJ320" s="369">
        <f t="shared" si="173"/>
        <v>0</v>
      </c>
      <c r="AL320" s="379">
        <v>43</v>
      </c>
      <c r="AM320" s="380">
        <f t="shared" si="174"/>
        <v>4</v>
      </c>
    </row>
    <row r="321" spans="1:39" s="79" customFormat="1" ht="15" customHeight="1">
      <c r="A321" s="351">
        <v>11</v>
      </c>
      <c r="B321" s="365" t="s">
        <v>35</v>
      </c>
      <c r="C321" s="491">
        <v>5</v>
      </c>
      <c r="D321" s="491">
        <v>6</v>
      </c>
      <c r="E321" s="491">
        <v>5</v>
      </c>
      <c r="F321" s="346"/>
      <c r="G321" s="346"/>
      <c r="H321" s="346"/>
      <c r="I321" s="223"/>
      <c r="J321" s="346"/>
      <c r="K321" s="346"/>
      <c r="L321" s="346"/>
      <c r="M321" s="346"/>
      <c r="N321" s="346"/>
      <c r="O321" s="346"/>
      <c r="P321" s="223"/>
      <c r="Q321" s="346"/>
      <c r="R321" s="346"/>
      <c r="S321" s="346"/>
      <c r="T321" s="346"/>
      <c r="U321" s="346"/>
      <c r="V321" s="346"/>
      <c r="W321" s="223"/>
      <c r="X321" s="346"/>
      <c r="Y321" s="346"/>
      <c r="Z321" s="346"/>
      <c r="AA321" s="346"/>
      <c r="AB321" s="346"/>
      <c r="AC321" s="346"/>
      <c r="AD321" s="223"/>
      <c r="AE321" s="346"/>
      <c r="AF321" s="346"/>
      <c r="AG321" s="223"/>
      <c r="AH321" s="370">
        <f t="shared" si="172"/>
        <v>16</v>
      </c>
      <c r="AI321" s="373">
        <f>'สาย 7'!AI47</f>
        <v>16</v>
      </c>
      <c r="AJ321" s="369">
        <f t="shared" si="173"/>
        <v>0</v>
      </c>
      <c r="AL321" s="379">
        <v>47</v>
      </c>
      <c r="AM321" s="380">
        <f t="shared" si="174"/>
        <v>4</v>
      </c>
    </row>
    <row r="322" spans="1:39" s="79" customFormat="1" ht="15" customHeight="1">
      <c r="A322" s="351">
        <v>12</v>
      </c>
      <c r="B322" s="365" t="s">
        <v>60</v>
      </c>
      <c r="C322" s="491">
        <v>3</v>
      </c>
      <c r="D322" s="491">
        <v>7</v>
      </c>
      <c r="E322" s="491"/>
      <c r="F322" s="346"/>
      <c r="G322" s="346"/>
      <c r="H322" s="346"/>
      <c r="I322" s="223"/>
      <c r="J322" s="346"/>
      <c r="K322" s="346"/>
      <c r="L322" s="346"/>
      <c r="M322" s="346"/>
      <c r="N322" s="346"/>
      <c r="O322" s="346"/>
      <c r="P322" s="223"/>
      <c r="Q322" s="346"/>
      <c r="R322" s="346"/>
      <c r="S322" s="346"/>
      <c r="T322" s="346"/>
      <c r="U322" s="346"/>
      <c r="V322" s="346"/>
      <c r="W322" s="223"/>
      <c r="X322" s="346"/>
      <c r="Y322" s="346"/>
      <c r="Z322" s="346"/>
      <c r="AA322" s="346"/>
      <c r="AB322" s="346"/>
      <c r="AC322" s="346"/>
      <c r="AD322" s="223"/>
      <c r="AE322" s="346"/>
      <c r="AF322" s="346"/>
      <c r="AG322" s="223"/>
      <c r="AH322" s="370">
        <f t="shared" si="172"/>
        <v>10</v>
      </c>
      <c r="AI322" s="373">
        <f>'สาย 7'!AI51</f>
        <v>10</v>
      </c>
      <c r="AJ322" s="369">
        <f t="shared" si="173"/>
        <v>0</v>
      </c>
      <c r="AL322" s="379">
        <v>51</v>
      </c>
      <c r="AM322" s="380">
        <f t="shared" si="174"/>
        <v>4</v>
      </c>
    </row>
    <row r="323" spans="1:39" s="79" customFormat="1" ht="15" customHeight="1">
      <c r="A323" s="351">
        <v>13</v>
      </c>
      <c r="B323" s="365" t="s">
        <v>61</v>
      </c>
      <c r="C323" s="491">
        <v>10</v>
      </c>
      <c r="D323" s="491">
        <v>19</v>
      </c>
      <c r="E323" s="491">
        <v>3</v>
      </c>
      <c r="F323" s="346"/>
      <c r="G323" s="346"/>
      <c r="H323" s="346"/>
      <c r="I323" s="223"/>
      <c r="J323" s="346"/>
      <c r="K323" s="346"/>
      <c r="L323" s="346"/>
      <c r="M323" s="346"/>
      <c r="N323" s="346"/>
      <c r="O323" s="346"/>
      <c r="P323" s="223"/>
      <c r="Q323" s="346"/>
      <c r="R323" s="346"/>
      <c r="S323" s="346"/>
      <c r="T323" s="346"/>
      <c r="U323" s="346"/>
      <c r="V323" s="346"/>
      <c r="W323" s="223"/>
      <c r="X323" s="346"/>
      <c r="Y323" s="346"/>
      <c r="Z323" s="346"/>
      <c r="AA323" s="346"/>
      <c r="AB323" s="346"/>
      <c r="AC323" s="346"/>
      <c r="AD323" s="223"/>
      <c r="AE323" s="346"/>
      <c r="AF323" s="346"/>
      <c r="AG323" s="223"/>
      <c r="AH323" s="370">
        <f t="shared" si="172"/>
        <v>32</v>
      </c>
      <c r="AI323" s="373">
        <f>'สาย 7'!AI55</f>
        <v>32</v>
      </c>
      <c r="AJ323" s="369">
        <f t="shared" si="173"/>
        <v>0</v>
      </c>
      <c r="AL323" s="379">
        <v>55</v>
      </c>
      <c r="AM323" s="380">
        <f t="shared" si="174"/>
        <v>4</v>
      </c>
    </row>
    <row r="324" spans="1:39" s="79" customFormat="1" ht="15" customHeight="1">
      <c r="A324" s="351">
        <v>14</v>
      </c>
      <c r="B324" s="365" t="s">
        <v>62</v>
      </c>
      <c r="C324" s="491">
        <v>7</v>
      </c>
      <c r="D324" s="491">
        <v>24</v>
      </c>
      <c r="E324" s="491">
        <v>5</v>
      </c>
      <c r="F324" s="346"/>
      <c r="G324" s="346"/>
      <c r="H324" s="346"/>
      <c r="I324" s="223"/>
      <c r="J324" s="346"/>
      <c r="K324" s="346"/>
      <c r="L324" s="346"/>
      <c r="M324" s="346"/>
      <c r="N324" s="346"/>
      <c r="O324" s="346"/>
      <c r="P324" s="223"/>
      <c r="Q324" s="346"/>
      <c r="R324" s="346"/>
      <c r="S324" s="346"/>
      <c r="T324" s="346"/>
      <c r="U324" s="346"/>
      <c r="V324" s="346"/>
      <c r="W324" s="223"/>
      <c r="X324" s="346"/>
      <c r="Y324" s="346"/>
      <c r="Z324" s="346"/>
      <c r="AA324" s="346"/>
      <c r="AB324" s="346"/>
      <c r="AC324" s="346"/>
      <c r="AD324" s="223"/>
      <c r="AE324" s="346"/>
      <c r="AF324" s="346"/>
      <c r="AG324" s="223"/>
      <c r="AH324" s="370">
        <f t="shared" si="172"/>
        <v>36</v>
      </c>
      <c r="AI324" s="373">
        <f>'สาย 7'!AI59</f>
        <v>36</v>
      </c>
      <c r="AJ324" s="369">
        <f t="shared" si="173"/>
        <v>0</v>
      </c>
      <c r="AL324" s="379">
        <v>59</v>
      </c>
      <c r="AM324" s="380">
        <f t="shared" si="174"/>
        <v>4</v>
      </c>
    </row>
    <row r="325" spans="1:39" s="79" customFormat="1" ht="15" customHeight="1">
      <c r="A325" s="351">
        <v>15</v>
      </c>
      <c r="B325" s="365" t="s">
        <v>63</v>
      </c>
      <c r="C325" s="491">
        <v>28</v>
      </c>
      <c r="D325" s="491">
        <v>45</v>
      </c>
      <c r="E325" s="491">
        <v>11</v>
      </c>
      <c r="F325" s="346"/>
      <c r="G325" s="346"/>
      <c r="H325" s="346"/>
      <c r="I325" s="223"/>
      <c r="J325" s="346"/>
      <c r="K325" s="346"/>
      <c r="L325" s="346"/>
      <c r="M325" s="346"/>
      <c r="N325" s="346"/>
      <c r="O325" s="346"/>
      <c r="P325" s="223"/>
      <c r="Q325" s="346"/>
      <c r="R325" s="346"/>
      <c r="S325" s="346"/>
      <c r="T325" s="346"/>
      <c r="U325" s="346"/>
      <c r="V325" s="346"/>
      <c r="W325" s="223"/>
      <c r="X325" s="346"/>
      <c r="Y325" s="346"/>
      <c r="Z325" s="346"/>
      <c r="AA325" s="346"/>
      <c r="AB325" s="346"/>
      <c r="AC325" s="346"/>
      <c r="AD325" s="223"/>
      <c r="AE325" s="346"/>
      <c r="AF325" s="346"/>
      <c r="AG325" s="223"/>
      <c r="AH325" s="370">
        <f t="shared" si="172"/>
        <v>84</v>
      </c>
      <c r="AI325" s="373">
        <f>'สาย 7'!AI63</f>
        <v>84</v>
      </c>
      <c r="AJ325" s="369">
        <f t="shared" si="173"/>
        <v>0</v>
      </c>
      <c r="AL325" s="379">
        <v>63</v>
      </c>
      <c r="AM325" s="380">
        <f t="shared" si="174"/>
        <v>4</v>
      </c>
    </row>
    <row r="326" spans="1:39" s="79" customFormat="1" ht="15" customHeight="1">
      <c r="A326" s="351">
        <v>16</v>
      </c>
      <c r="B326" s="365" t="s">
        <v>36</v>
      </c>
      <c r="C326" s="491"/>
      <c r="D326" s="491"/>
      <c r="E326" s="491"/>
      <c r="F326" s="346"/>
      <c r="G326" s="346"/>
      <c r="H326" s="346"/>
      <c r="I326" s="223"/>
      <c r="J326" s="346"/>
      <c r="K326" s="346"/>
      <c r="L326" s="346"/>
      <c r="M326" s="346"/>
      <c r="N326" s="346"/>
      <c r="O326" s="346"/>
      <c r="P326" s="223"/>
      <c r="Q326" s="346"/>
      <c r="R326" s="346"/>
      <c r="S326" s="346"/>
      <c r="T326" s="346"/>
      <c r="U326" s="346"/>
      <c r="V326" s="346"/>
      <c r="W326" s="223"/>
      <c r="X326" s="346"/>
      <c r="Y326" s="346"/>
      <c r="Z326" s="346"/>
      <c r="AA326" s="346"/>
      <c r="AB326" s="346"/>
      <c r="AC326" s="346"/>
      <c r="AD326" s="223"/>
      <c r="AE326" s="346"/>
      <c r="AF326" s="346"/>
      <c r="AG326" s="223"/>
      <c r="AH326" s="370">
        <f t="shared" si="172"/>
        <v>0</v>
      </c>
      <c r="AI326" s="373">
        <f>'สาย 7'!AI67</f>
        <v>0</v>
      </c>
      <c r="AJ326" s="369">
        <f t="shared" si="173"/>
        <v>0</v>
      </c>
      <c r="AL326" s="379">
        <v>67</v>
      </c>
      <c r="AM326" s="380">
        <f t="shared" si="174"/>
        <v>4</v>
      </c>
    </row>
    <row r="327" spans="1:39" s="79" customFormat="1" ht="15" customHeight="1">
      <c r="A327" s="351">
        <v>17</v>
      </c>
      <c r="B327" s="365" t="s">
        <v>37</v>
      </c>
      <c r="C327" s="491">
        <v>6</v>
      </c>
      <c r="D327" s="491">
        <v>1</v>
      </c>
      <c r="E327" s="491">
        <v>3</v>
      </c>
      <c r="F327" s="346"/>
      <c r="G327" s="346"/>
      <c r="H327" s="346"/>
      <c r="I327" s="223"/>
      <c r="J327" s="346"/>
      <c r="K327" s="346"/>
      <c r="L327" s="346"/>
      <c r="M327" s="346"/>
      <c r="N327" s="346"/>
      <c r="O327" s="346"/>
      <c r="P327" s="223"/>
      <c r="Q327" s="346"/>
      <c r="R327" s="346"/>
      <c r="S327" s="346"/>
      <c r="T327" s="346"/>
      <c r="U327" s="346"/>
      <c r="V327" s="346"/>
      <c r="W327" s="223"/>
      <c r="X327" s="346"/>
      <c r="Y327" s="346"/>
      <c r="Z327" s="346"/>
      <c r="AA327" s="346"/>
      <c r="AB327" s="346"/>
      <c r="AC327" s="346"/>
      <c r="AD327" s="223"/>
      <c r="AE327" s="346"/>
      <c r="AF327" s="346"/>
      <c r="AG327" s="223"/>
      <c r="AH327" s="370">
        <f t="shared" si="172"/>
        <v>10</v>
      </c>
      <c r="AI327" s="373">
        <f>'สาย 7'!AI71</f>
        <v>10</v>
      </c>
      <c r="AJ327" s="369">
        <f t="shared" si="173"/>
        <v>0</v>
      </c>
      <c r="AL327" s="379">
        <v>71</v>
      </c>
      <c r="AM327" s="380">
        <f t="shared" si="174"/>
        <v>4</v>
      </c>
    </row>
    <row r="328" spans="1:39" s="79" customFormat="1" ht="15" customHeight="1">
      <c r="A328" s="351">
        <v>18</v>
      </c>
      <c r="B328" s="365" t="s">
        <v>48</v>
      </c>
      <c r="C328" s="491"/>
      <c r="D328" s="491">
        <v>1</v>
      </c>
      <c r="E328" s="491">
        <v>1</v>
      </c>
      <c r="F328" s="346"/>
      <c r="G328" s="346"/>
      <c r="H328" s="346"/>
      <c r="I328" s="223"/>
      <c r="J328" s="346"/>
      <c r="K328" s="346"/>
      <c r="L328" s="346"/>
      <c r="M328" s="346"/>
      <c r="N328" s="346"/>
      <c r="O328" s="346"/>
      <c r="P328" s="223"/>
      <c r="Q328" s="346"/>
      <c r="R328" s="346"/>
      <c r="S328" s="346"/>
      <c r="T328" s="346"/>
      <c r="U328" s="346"/>
      <c r="V328" s="346"/>
      <c r="W328" s="223"/>
      <c r="X328" s="346"/>
      <c r="Y328" s="346"/>
      <c r="Z328" s="346"/>
      <c r="AA328" s="346"/>
      <c r="AB328" s="346"/>
      <c r="AC328" s="346"/>
      <c r="AD328" s="223"/>
      <c r="AE328" s="346"/>
      <c r="AF328" s="346"/>
      <c r="AG328" s="223"/>
      <c r="AH328" s="370">
        <f t="shared" si="172"/>
        <v>2</v>
      </c>
      <c r="AI328" s="373">
        <f>'สาย 7'!AI75</f>
        <v>2</v>
      </c>
      <c r="AJ328" s="369">
        <f t="shared" si="173"/>
        <v>0</v>
      </c>
      <c r="AL328" s="379">
        <v>75</v>
      </c>
      <c r="AM328" s="380">
        <f t="shared" si="174"/>
        <v>4</v>
      </c>
    </row>
    <row r="329" spans="1:39" s="79" customFormat="1" ht="15" customHeight="1">
      <c r="A329" s="351">
        <v>19</v>
      </c>
      <c r="B329" s="365" t="s">
        <v>64</v>
      </c>
      <c r="C329" s="491">
        <v>5</v>
      </c>
      <c r="D329" s="491">
        <v>6</v>
      </c>
      <c r="E329" s="491">
        <v>1</v>
      </c>
      <c r="F329" s="346"/>
      <c r="G329" s="346"/>
      <c r="H329" s="346"/>
      <c r="I329" s="223"/>
      <c r="J329" s="346"/>
      <c r="K329" s="346"/>
      <c r="L329" s="346"/>
      <c r="M329" s="346"/>
      <c r="N329" s="346"/>
      <c r="O329" s="346"/>
      <c r="P329" s="223"/>
      <c r="Q329" s="346"/>
      <c r="R329" s="346"/>
      <c r="S329" s="346"/>
      <c r="T329" s="346"/>
      <c r="U329" s="346"/>
      <c r="V329" s="346"/>
      <c r="W329" s="223"/>
      <c r="X329" s="346"/>
      <c r="Y329" s="346"/>
      <c r="Z329" s="346"/>
      <c r="AA329" s="346"/>
      <c r="AB329" s="346"/>
      <c r="AC329" s="346"/>
      <c r="AD329" s="223"/>
      <c r="AE329" s="346"/>
      <c r="AF329" s="346"/>
      <c r="AG329" s="223"/>
      <c r="AH329" s="370">
        <f t="shared" si="172"/>
        <v>12</v>
      </c>
      <c r="AI329" s="373">
        <f>'สาย 7'!AI79</f>
        <v>12</v>
      </c>
      <c r="AJ329" s="369">
        <f t="shared" si="173"/>
        <v>0</v>
      </c>
      <c r="AL329" s="379">
        <v>79</v>
      </c>
      <c r="AM329" s="380">
        <f t="shared" si="174"/>
        <v>4</v>
      </c>
    </row>
    <row r="330" spans="1:39" s="79" customFormat="1" ht="15" customHeight="1">
      <c r="A330" s="351">
        <v>20</v>
      </c>
      <c r="B330" s="365" t="s">
        <v>65</v>
      </c>
      <c r="C330" s="491">
        <v>4</v>
      </c>
      <c r="D330" s="491">
        <v>13</v>
      </c>
      <c r="E330" s="491">
        <v>3</v>
      </c>
      <c r="F330" s="346"/>
      <c r="G330" s="346"/>
      <c r="H330" s="346"/>
      <c r="I330" s="223"/>
      <c r="J330" s="346"/>
      <c r="K330" s="346"/>
      <c r="L330" s="346"/>
      <c r="M330" s="346"/>
      <c r="N330" s="346"/>
      <c r="O330" s="346"/>
      <c r="P330" s="223"/>
      <c r="Q330" s="346"/>
      <c r="R330" s="346"/>
      <c r="S330" s="346"/>
      <c r="T330" s="346"/>
      <c r="U330" s="346"/>
      <c r="V330" s="346"/>
      <c r="W330" s="223"/>
      <c r="X330" s="346"/>
      <c r="Y330" s="346"/>
      <c r="Z330" s="346"/>
      <c r="AA330" s="346"/>
      <c r="AB330" s="346"/>
      <c r="AC330" s="346"/>
      <c r="AD330" s="223"/>
      <c r="AE330" s="346"/>
      <c r="AF330" s="346"/>
      <c r="AG330" s="223"/>
      <c r="AH330" s="370">
        <f t="shared" si="172"/>
        <v>20</v>
      </c>
      <c r="AI330" s="373">
        <f>'สาย 7'!AI83</f>
        <v>20</v>
      </c>
      <c r="AJ330" s="369">
        <f t="shared" si="173"/>
        <v>0</v>
      </c>
      <c r="AL330" s="379">
        <v>83</v>
      </c>
      <c r="AM330" s="380">
        <f t="shared" si="174"/>
        <v>4</v>
      </c>
    </row>
    <row r="331" spans="1:39" s="79" customFormat="1" ht="15" customHeight="1">
      <c r="A331" s="351">
        <v>21</v>
      </c>
      <c r="B331" s="365" t="s">
        <v>66</v>
      </c>
      <c r="C331" s="491"/>
      <c r="D331" s="491"/>
      <c r="E331" s="491"/>
      <c r="F331" s="346"/>
      <c r="G331" s="346"/>
      <c r="H331" s="346"/>
      <c r="I331" s="223"/>
      <c r="J331" s="346"/>
      <c r="K331" s="346"/>
      <c r="L331" s="346"/>
      <c r="M331" s="346"/>
      <c r="N331" s="346"/>
      <c r="O331" s="346"/>
      <c r="P331" s="223"/>
      <c r="Q331" s="346"/>
      <c r="R331" s="346"/>
      <c r="S331" s="346"/>
      <c r="T331" s="346"/>
      <c r="U331" s="346"/>
      <c r="V331" s="346"/>
      <c r="W331" s="223"/>
      <c r="X331" s="346"/>
      <c r="Y331" s="346"/>
      <c r="Z331" s="346"/>
      <c r="AA331" s="346"/>
      <c r="AB331" s="346"/>
      <c r="AC331" s="346"/>
      <c r="AD331" s="223"/>
      <c r="AE331" s="346"/>
      <c r="AF331" s="346"/>
      <c r="AG331" s="223"/>
      <c r="AH331" s="370">
        <f t="shared" si="172"/>
        <v>0</v>
      </c>
      <c r="AI331" s="373">
        <f>'สาย 7'!AI87</f>
        <v>0</v>
      </c>
      <c r="AJ331" s="369">
        <f t="shared" si="173"/>
        <v>0</v>
      </c>
      <c r="AL331" s="379">
        <v>87</v>
      </c>
      <c r="AM331" s="380">
        <f t="shared" si="174"/>
        <v>4</v>
      </c>
    </row>
    <row r="332" spans="1:39" s="79" customFormat="1" ht="15" customHeight="1">
      <c r="A332" s="351">
        <v>22</v>
      </c>
      <c r="B332" s="365" t="s">
        <v>67</v>
      </c>
      <c r="C332" s="491"/>
      <c r="D332" s="491"/>
      <c r="E332" s="491"/>
      <c r="F332" s="346"/>
      <c r="G332" s="346"/>
      <c r="H332" s="346"/>
      <c r="I332" s="223"/>
      <c r="J332" s="346"/>
      <c r="K332" s="346"/>
      <c r="L332" s="346"/>
      <c r="M332" s="346"/>
      <c r="N332" s="346"/>
      <c r="O332" s="346"/>
      <c r="P332" s="223"/>
      <c r="Q332" s="346"/>
      <c r="R332" s="346"/>
      <c r="S332" s="346"/>
      <c r="T332" s="346"/>
      <c r="U332" s="346"/>
      <c r="V332" s="346"/>
      <c r="W332" s="223"/>
      <c r="X332" s="346"/>
      <c r="Y332" s="346"/>
      <c r="Z332" s="346"/>
      <c r="AA332" s="346"/>
      <c r="AB332" s="346"/>
      <c r="AC332" s="346"/>
      <c r="AD332" s="223"/>
      <c r="AE332" s="346"/>
      <c r="AF332" s="346"/>
      <c r="AG332" s="223"/>
      <c r="AH332" s="370">
        <f t="shared" si="172"/>
        <v>0</v>
      </c>
      <c r="AI332" s="373">
        <f>'สาย 7'!AI91</f>
        <v>0</v>
      </c>
      <c r="AJ332" s="369">
        <f t="shared" si="173"/>
        <v>0</v>
      </c>
      <c r="AL332" s="379">
        <v>91</v>
      </c>
      <c r="AM332" s="380">
        <f t="shared" si="174"/>
        <v>4</v>
      </c>
    </row>
    <row r="333" spans="1:39" s="79" customFormat="1" ht="15" customHeight="1">
      <c r="A333" s="351">
        <v>23</v>
      </c>
      <c r="B333" s="365" t="s">
        <v>49</v>
      </c>
      <c r="C333" s="491"/>
      <c r="D333" s="491"/>
      <c r="E333" s="491"/>
      <c r="F333" s="346"/>
      <c r="G333" s="346"/>
      <c r="H333" s="346"/>
      <c r="I333" s="223"/>
      <c r="J333" s="346"/>
      <c r="K333" s="346"/>
      <c r="L333" s="346"/>
      <c r="M333" s="346"/>
      <c r="N333" s="346"/>
      <c r="O333" s="346"/>
      <c r="P333" s="223"/>
      <c r="Q333" s="346"/>
      <c r="R333" s="346"/>
      <c r="S333" s="346"/>
      <c r="T333" s="346"/>
      <c r="U333" s="346"/>
      <c r="V333" s="346"/>
      <c r="W333" s="223"/>
      <c r="X333" s="346"/>
      <c r="Y333" s="346"/>
      <c r="Z333" s="346"/>
      <c r="AA333" s="346"/>
      <c r="AB333" s="346"/>
      <c r="AC333" s="346"/>
      <c r="AD333" s="223"/>
      <c r="AE333" s="346"/>
      <c r="AF333" s="346"/>
      <c r="AG333" s="223"/>
      <c r="AH333" s="370">
        <f t="shared" si="172"/>
        <v>0</v>
      </c>
      <c r="AI333" s="373">
        <f>'สาย 7'!AI95</f>
        <v>0</v>
      </c>
      <c r="AJ333" s="369">
        <f t="shared" si="173"/>
        <v>0</v>
      </c>
      <c r="AL333" s="379">
        <v>95</v>
      </c>
      <c r="AM333" s="380">
        <f t="shared" si="174"/>
        <v>4</v>
      </c>
    </row>
    <row r="334" spans="1:39" s="79" customFormat="1" ht="15" customHeight="1">
      <c r="A334" s="351">
        <v>24</v>
      </c>
      <c r="B334" s="365" t="s">
        <v>68</v>
      </c>
      <c r="C334" s="491">
        <v>9</v>
      </c>
      <c r="D334" s="491">
        <v>6</v>
      </c>
      <c r="E334" s="491">
        <v>3</v>
      </c>
      <c r="F334" s="346"/>
      <c r="G334" s="346"/>
      <c r="H334" s="346"/>
      <c r="I334" s="223"/>
      <c r="J334" s="346"/>
      <c r="K334" s="346"/>
      <c r="L334" s="346"/>
      <c r="M334" s="346"/>
      <c r="N334" s="346"/>
      <c r="O334" s="346"/>
      <c r="P334" s="223"/>
      <c r="Q334" s="346"/>
      <c r="R334" s="346"/>
      <c r="S334" s="346"/>
      <c r="T334" s="346"/>
      <c r="U334" s="346"/>
      <c r="V334" s="346"/>
      <c r="W334" s="223"/>
      <c r="X334" s="346"/>
      <c r="Y334" s="346"/>
      <c r="Z334" s="346"/>
      <c r="AA334" s="346"/>
      <c r="AB334" s="346"/>
      <c r="AC334" s="346"/>
      <c r="AD334" s="223"/>
      <c r="AE334" s="346"/>
      <c r="AF334" s="346"/>
      <c r="AG334" s="223"/>
      <c r="AH334" s="370">
        <f t="shared" si="172"/>
        <v>18</v>
      </c>
      <c r="AI334" s="373">
        <f>'สาย 7'!AI99</f>
        <v>18</v>
      </c>
      <c r="AJ334" s="369">
        <f t="shared" si="173"/>
        <v>0</v>
      </c>
      <c r="AL334" s="379">
        <v>99</v>
      </c>
      <c r="AM334" s="380">
        <f t="shared" si="174"/>
        <v>4</v>
      </c>
    </row>
    <row r="335" spans="1:39" s="79" customFormat="1" ht="15" customHeight="1">
      <c r="A335" s="351">
        <v>25</v>
      </c>
      <c r="B335" s="365" t="s">
        <v>69</v>
      </c>
      <c r="C335" s="491"/>
      <c r="D335" s="491"/>
      <c r="E335" s="491"/>
      <c r="F335" s="346"/>
      <c r="G335" s="346"/>
      <c r="H335" s="346"/>
      <c r="I335" s="223"/>
      <c r="J335" s="346"/>
      <c r="K335" s="346"/>
      <c r="L335" s="346"/>
      <c r="M335" s="346"/>
      <c r="N335" s="346"/>
      <c r="O335" s="346"/>
      <c r="P335" s="223"/>
      <c r="Q335" s="346"/>
      <c r="R335" s="346"/>
      <c r="S335" s="346"/>
      <c r="T335" s="346"/>
      <c r="U335" s="346"/>
      <c r="V335" s="346"/>
      <c r="W335" s="223"/>
      <c r="X335" s="346"/>
      <c r="Y335" s="346"/>
      <c r="Z335" s="346"/>
      <c r="AA335" s="346"/>
      <c r="AB335" s="346"/>
      <c r="AC335" s="346"/>
      <c r="AD335" s="223"/>
      <c r="AE335" s="346"/>
      <c r="AF335" s="346"/>
      <c r="AG335" s="223"/>
      <c r="AH335" s="370">
        <f t="shared" si="172"/>
        <v>0</v>
      </c>
      <c r="AI335" s="373">
        <f>'สาย 7'!AI103</f>
        <v>0</v>
      </c>
      <c r="AJ335" s="369">
        <f t="shared" si="173"/>
        <v>0</v>
      </c>
      <c r="AL335" s="379">
        <v>103</v>
      </c>
      <c r="AM335" s="380">
        <f t="shared" si="174"/>
        <v>4</v>
      </c>
    </row>
    <row r="336" spans="1:39" s="79" customFormat="1" ht="15" customHeight="1">
      <c r="A336" s="351">
        <v>26</v>
      </c>
      <c r="B336" s="365" t="s">
        <v>38</v>
      </c>
      <c r="C336" s="491"/>
      <c r="D336" s="491"/>
      <c r="E336" s="491"/>
      <c r="F336" s="346"/>
      <c r="G336" s="346"/>
      <c r="H336" s="346"/>
      <c r="I336" s="223"/>
      <c r="J336" s="346"/>
      <c r="K336" s="346"/>
      <c r="L336" s="346"/>
      <c r="M336" s="346"/>
      <c r="N336" s="346"/>
      <c r="O336" s="346"/>
      <c r="P336" s="223"/>
      <c r="Q336" s="346"/>
      <c r="R336" s="346"/>
      <c r="S336" s="346"/>
      <c r="T336" s="346"/>
      <c r="U336" s="346"/>
      <c r="V336" s="346"/>
      <c r="W336" s="223"/>
      <c r="X336" s="346"/>
      <c r="Y336" s="346"/>
      <c r="Z336" s="346"/>
      <c r="AA336" s="346"/>
      <c r="AB336" s="346"/>
      <c r="AC336" s="346"/>
      <c r="AD336" s="223"/>
      <c r="AE336" s="346"/>
      <c r="AF336" s="346"/>
      <c r="AG336" s="223"/>
      <c r="AH336" s="370">
        <f t="shared" si="172"/>
        <v>0</v>
      </c>
      <c r="AI336" s="373">
        <f>'สาย 7'!AI107</f>
        <v>0</v>
      </c>
      <c r="AJ336" s="369">
        <f t="shared" si="173"/>
        <v>0</v>
      </c>
      <c r="AL336" s="379">
        <v>107</v>
      </c>
      <c r="AM336" s="380">
        <f t="shared" si="174"/>
        <v>4</v>
      </c>
    </row>
    <row r="337" spans="1:39" s="79" customFormat="1" ht="15" customHeight="1">
      <c r="A337" s="351">
        <v>27</v>
      </c>
      <c r="B337" s="365" t="s">
        <v>70</v>
      </c>
      <c r="C337" s="491">
        <v>9</v>
      </c>
      <c r="D337" s="491">
        <v>3</v>
      </c>
      <c r="E337" s="491">
        <v>5</v>
      </c>
      <c r="F337" s="346"/>
      <c r="G337" s="346"/>
      <c r="H337" s="346"/>
      <c r="I337" s="223"/>
      <c r="J337" s="346"/>
      <c r="K337" s="346"/>
      <c r="L337" s="346"/>
      <c r="M337" s="346"/>
      <c r="N337" s="346"/>
      <c r="O337" s="346"/>
      <c r="P337" s="223"/>
      <c r="Q337" s="346"/>
      <c r="R337" s="346"/>
      <c r="S337" s="346"/>
      <c r="T337" s="346"/>
      <c r="U337" s="346"/>
      <c r="V337" s="346"/>
      <c r="W337" s="223"/>
      <c r="X337" s="346"/>
      <c r="Y337" s="346"/>
      <c r="Z337" s="346"/>
      <c r="AA337" s="346"/>
      <c r="AB337" s="346"/>
      <c r="AC337" s="346"/>
      <c r="AD337" s="223"/>
      <c r="AE337" s="346"/>
      <c r="AF337" s="346"/>
      <c r="AG337" s="223"/>
      <c r="AH337" s="370">
        <f t="shared" si="172"/>
        <v>17</v>
      </c>
      <c r="AI337" s="373">
        <f>'สาย 7'!AI111</f>
        <v>17</v>
      </c>
      <c r="AJ337" s="369">
        <f t="shared" si="173"/>
        <v>0</v>
      </c>
      <c r="AL337" s="379">
        <v>111</v>
      </c>
      <c r="AM337" s="380">
        <f t="shared" si="174"/>
        <v>4</v>
      </c>
    </row>
    <row r="338" spans="1:39" s="79" customFormat="1" ht="15" customHeight="1">
      <c r="A338" s="351">
        <v>28</v>
      </c>
      <c r="B338" s="365" t="s">
        <v>39</v>
      </c>
      <c r="C338" s="491"/>
      <c r="D338" s="491"/>
      <c r="E338" s="491"/>
      <c r="F338" s="346"/>
      <c r="G338" s="346"/>
      <c r="H338" s="346"/>
      <c r="I338" s="223"/>
      <c r="J338" s="346"/>
      <c r="K338" s="346"/>
      <c r="L338" s="346"/>
      <c r="M338" s="346"/>
      <c r="N338" s="346"/>
      <c r="O338" s="346"/>
      <c r="P338" s="223"/>
      <c r="Q338" s="346"/>
      <c r="R338" s="346"/>
      <c r="S338" s="346"/>
      <c r="T338" s="346"/>
      <c r="U338" s="346"/>
      <c r="V338" s="346"/>
      <c r="W338" s="223"/>
      <c r="X338" s="346"/>
      <c r="Y338" s="346"/>
      <c r="Z338" s="346"/>
      <c r="AA338" s="346"/>
      <c r="AB338" s="346"/>
      <c r="AC338" s="346"/>
      <c r="AD338" s="223"/>
      <c r="AE338" s="346"/>
      <c r="AF338" s="346"/>
      <c r="AG338" s="223"/>
      <c r="AH338" s="370">
        <f t="shared" si="172"/>
        <v>0</v>
      </c>
      <c r="AI338" s="373">
        <f>'สาย 7'!AI115</f>
        <v>0</v>
      </c>
      <c r="AJ338" s="369">
        <f t="shared" si="173"/>
        <v>0</v>
      </c>
      <c r="AL338" s="379">
        <v>115</v>
      </c>
      <c r="AM338" s="380">
        <f t="shared" si="174"/>
        <v>4</v>
      </c>
    </row>
    <row r="339" spans="1:39" s="79" customFormat="1" ht="15" customHeight="1">
      <c r="A339" s="351">
        <v>29</v>
      </c>
      <c r="B339" s="365" t="s">
        <v>40</v>
      </c>
      <c r="C339" s="491"/>
      <c r="D339" s="491"/>
      <c r="E339" s="491"/>
      <c r="F339" s="346"/>
      <c r="G339" s="346"/>
      <c r="H339" s="346"/>
      <c r="I339" s="223"/>
      <c r="J339" s="346"/>
      <c r="K339" s="346"/>
      <c r="L339" s="346"/>
      <c r="M339" s="346"/>
      <c r="N339" s="346"/>
      <c r="O339" s="346"/>
      <c r="P339" s="223"/>
      <c r="Q339" s="346"/>
      <c r="R339" s="346"/>
      <c r="S339" s="346"/>
      <c r="T339" s="346"/>
      <c r="U339" s="346"/>
      <c r="V339" s="346"/>
      <c r="W339" s="223"/>
      <c r="X339" s="346"/>
      <c r="Y339" s="346"/>
      <c r="Z339" s="346"/>
      <c r="AA339" s="346"/>
      <c r="AB339" s="346"/>
      <c r="AC339" s="346"/>
      <c r="AD339" s="223"/>
      <c r="AE339" s="346"/>
      <c r="AF339" s="346"/>
      <c r="AG339" s="223"/>
      <c r="AH339" s="370">
        <f t="shared" si="172"/>
        <v>0</v>
      </c>
      <c r="AI339" s="373">
        <f>'สาย 7'!AI119</f>
        <v>0</v>
      </c>
      <c r="AJ339" s="369">
        <f t="shared" si="173"/>
        <v>0</v>
      </c>
      <c r="AL339" s="379">
        <v>119</v>
      </c>
      <c r="AM339" s="380">
        <f t="shared" si="174"/>
        <v>4</v>
      </c>
    </row>
    <row r="340" spans="1:39" s="79" customFormat="1" ht="15" customHeight="1">
      <c r="A340" s="351">
        <v>30</v>
      </c>
      <c r="B340" s="365" t="s">
        <v>50</v>
      </c>
      <c r="C340" s="491">
        <v>6</v>
      </c>
      <c r="D340" s="491"/>
      <c r="E340" s="491"/>
      <c r="F340" s="347"/>
      <c r="G340" s="347"/>
      <c r="H340" s="347"/>
      <c r="I340" s="223"/>
      <c r="J340" s="347"/>
      <c r="K340" s="347"/>
      <c r="L340" s="347"/>
      <c r="M340" s="347"/>
      <c r="N340" s="347"/>
      <c r="O340" s="347"/>
      <c r="P340" s="223"/>
      <c r="Q340" s="347"/>
      <c r="R340" s="347"/>
      <c r="S340" s="347"/>
      <c r="T340" s="347"/>
      <c r="U340" s="347"/>
      <c r="V340" s="347"/>
      <c r="W340" s="223"/>
      <c r="X340" s="347"/>
      <c r="Y340" s="347"/>
      <c r="Z340" s="347"/>
      <c r="AA340" s="347"/>
      <c r="AB340" s="347"/>
      <c r="AC340" s="347"/>
      <c r="AD340" s="223"/>
      <c r="AE340" s="347"/>
      <c r="AF340" s="347"/>
      <c r="AG340" s="223"/>
      <c r="AH340" s="370">
        <f t="shared" si="172"/>
        <v>6</v>
      </c>
      <c r="AI340" s="373">
        <f>'สาย 7'!AI123</f>
        <v>6</v>
      </c>
      <c r="AJ340" s="369">
        <f t="shared" si="173"/>
        <v>0</v>
      </c>
      <c r="AL340" s="379">
        <v>123</v>
      </c>
      <c r="AM340" s="380">
        <f t="shared" si="174"/>
        <v>4</v>
      </c>
    </row>
    <row r="341" spans="1:39" s="79" customFormat="1" ht="15" customHeight="1">
      <c r="A341" s="351">
        <v>31</v>
      </c>
      <c r="B341" s="365" t="s">
        <v>51</v>
      </c>
      <c r="C341" s="491"/>
      <c r="D341" s="491"/>
      <c r="E341" s="491"/>
      <c r="F341" s="347"/>
      <c r="G341" s="347"/>
      <c r="H341" s="347"/>
      <c r="I341" s="223"/>
      <c r="J341" s="347"/>
      <c r="K341" s="347"/>
      <c r="L341" s="347"/>
      <c r="M341" s="347"/>
      <c r="N341" s="347"/>
      <c r="O341" s="347"/>
      <c r="P341" s="223"/>
      <c r="Q341" s="347"/>
      <c r="R341" s="347"/>
      <c r="S341" s="347"/>
      <c r="T341" s="347"/>
      <c r="U341" s="347"/>
      <c r="V341" s="347"/>
      <c r="W341" s="223"/>
      <c r="X341" s="347"/>
      <c r="Y341" s="347"/>
      <c r="Z341" s="347"/>
      <c r="AA341" s="347"/>
      <c r="AB341" s="347"/>
      <c r="AC341" s="347"/>
      <c r="AD341" s="223"/>
      <c r="AE341" s="347"/>
      <c r="AF341" s="347"/>
      <c r="AG341" s="223"/>
      <c r="AH341" s="370">
        <f t="shared" si="172"/>
        <v>0</v>
      </c>
      <c r="AI341" s="373">
        <f>'สาย 7'!AI127</f>
        <v>0</v>
      </c>
      <c r="AJ341" s="369">
        <f t="shared" si="173"/>
        <v>0</v>
      </c>
      <c r="AL341" s="379">
        <v>127</v>
      </c>
      <c r="AM341" s="380">
        <f t="shared" si="174"/>
        <v>4</v>
      </c>
    </row>
    <row r="342" spans="1:39" s="79" customFormat="1" ht="15" customHeight="1">
      <c r="A342" s="351">
        <v>32</v>
      </c>
      <c r="B342" s="365" t="s">
        <v>52</v>
      </c>
      <c r="C342" s="491"/>
      <c r="D342" s="491">
        <v>1</v>
      </c>
      <c r="E342" s="491"/>
      <c r="F342" s="223"/>
      <c r="G342" s="223"/>
      <c r="H342" s="347"/>
      <c r="I342" s="223"/>
      <c r="J342" s="223"/>
      <c r="K342" s="347"/>
      <c r="L342" s="347"/>
      <c r="M342" s="347"/>
      <c r="N342" s="347"/>
      <c r="O342" s="347"/>
      <c r="P342" s="223"/>
      <c r="Q342" s="347"/>
      <c r="R342" s="347"/>
      <c r="S342" s="347"/>
      <c r="T342" s="347"/>
      <c r="U342" s="347"/>
      <c r="V342" s="347"/>
      <c r="W342" s="223"/>
      <c r="X342" s="347"/>
      <c r="Y342" s="347"/>
      <c r="Z342" s="347"/>
      <c r="AA342" s="347"/>
      <c r="AB342" s="347"/>
      <c r="AC342" s="347"/>
      <c r="AD342" s="223"/>
      <c r="AE342" s="347"/>
      <c r="AF342" s="347"/>
      <c r="AG342" s="223"/>
      <c r="AH342" s="370">
        <f t="shared" si="172"/>
        <v>1</v>
      </c>
      <c r="AI342" s="373">
        <f>'สาย 7'!AI131</f>
        <v>1</v>
      </c>
      <c r="AJ342" s="369">
        <f t="shared" si="173"/>
        <v>0</v>
      </c>
      <c r="AL342" s="379">
        <v>131</v>
      </c>
      <c r="AM342" s="380">
        <f t="shared" si="174"/>
        <v>4</v>
      </c>
    </row>
    <row r="343" spans="1:39" s="79" customFormat="1" ht="15" customHeight="1">
      <c r="A343" s="351">
        <v>33</v>
      </c>
      <c r="B343" s="365"/>
      <c r="C343" s="491"/>
      <c r="D343" s="491"/>
      <c r="E343" s="491"/>
      <c r="F343" s="223"/>
      <c r="G343" s="223"/>
      <c r="H343" s="347"/>
      <c r="I343" s="223"/>
      <c r="J343" s="223"/>
      <c r="K343" s="347"/>
      <c r="L343" s="347"/>
      <c r="M343" s="347"/>
      <c r="N343" s="347"/>
      <c r="O343" s="347"/>
      <c r="P343" s="223"/>
      <c r="Q343" s="347"/>
      <c r="R343" s="347"/>
      <c r="S343" s="347"/>
      <c r="T343" s="347"/>
      <c r="U343" s="347"/>
      <c r="V343" s="347"/>
      <c r="W343" s="223"/>
      <c r="X343" s="347"/>
      <c r="Y343" s="347"/>
      <c r="Z343" s="347"/>
      <c r="AA343" s="347"/>
      <c r="AB343" s="347"/>
      <c r="AC343" s="347"/>
      <c r="AD343" s="223"/>
      <c r="AE343" s="347"/>
      <c r="AF343" s="347"/>
      <c r="AG343" s="223"/>
      <c r="AH343" s="370">
        <f t="shared" si="172"/>
        <v>0</v>
      </c>
      <c r="AI343" s="373">
        <f>'สาย 7'!AI135</f>
        <v>0</v>
      </c>
      <c r="AJ343" s="369">
        <f t="shared" si="173"/>
        <v>0</v>
      </c>
      <c r="AL343" s="379">
        <v>135</v>
      </c>
      <c r="AM343" s="380">
        <f t="shared" si="174"/>
        <v>4</v>
      </c>
    </row>
    <row r="344" spans="1:39" s="79" customFormat="1" ht="15" customHeight="1">
      <c r="A344" s="351">
        <v>34</v>
      </c>
      <c r="B344" s="208"/>
      <c r="C344" s="491"/>
      <c r="D344" s="491"/>
      <c r="E344" s="491"/>
      <c r="F344" s="223"/>
      <c r="G344" s="223"/>
      <c r="H344" s="347"/>
      <c r="I344" s="223"/>
      <c r="J344" s="223"/>
      <c r="K344" s="347"/>
      <c r="L344" s="347"/>
      <c r="M344" s="347"/>
      <c r="N344" s="347"/>
      <c r="O344" s="347"/>
      <c r="P344" s="223"/>
      <c r="Q344" s="347"/>
      <c r="R344" s="347"/>
      <c r="S344" s="347"/>
      <c r="T344" s="347"/>
      <c r="U344" s="347"/>
      <c r="V344" s="347"/>
      <c r="W344" s="223"/>
      <c r="X344" s="347"/>
      <c r="Y344" s="347"/>
      <c r="Z344" s="347"/>
      <c r="AA344" s="347"/>
      <c r="AB344" s="347"/>
      <c r="AC344" s="347"/>
      <c r="AD344" s="223"/>
      <c r="AE344" s="347"/>
      <c r="AF344" s="347"/>
      <c r="AG344" s="223"/>
      <c r="AH344" s="370">
        <f t="shared" si="172"/>
        <v>0</v>
      </c>
      <c r="AI344" s="373">
        <f>'สาย 7'!AI139</f>
        <v>0</v>
      </c>
      <c r="AJ344" s="369">
        <f t="shared" si="173"/>
        <v>0</v>
      </c>
      <c r="AL344" s="379">
        <v>139</v>
      </c>
      <c r="AM344" s="380">
        <f t="shared" si="174"/>
        <v>4</v>
      </c>
    </row>
    <row r="345" spans="1:39" s="79" customFormat="1" ht="15" customHeight="1">
      <c r="A345" s="351">
        <v>35</v>
      </c>
      <c r="B345" s="208"/>
      <c r="C345" s="491"/>
      <c r="D345" s="491"/>
      <c r="E345" s="491"/>
      <c r="F345" s="223"/>
      <c r="G345" s="223"/>
      <c r="H345" s="347"/>
      <c r="I345" s="223"/>
      <c r="J345" s="223"/>
      <c r="K345" s="347"/>
      <c r="L345" s="347"/>
      <c r="M345" s="347"/>
      <c r="N345" s="347"/>
      <c r="O345" s="347"/>
      <c r="P345" s="223"/>
      <c r="Q345" s="347"/>
      <c r="R345" s="347"/>
      <c r="S345" s="347"/>
      <c r="T345" s="347"/>
      <c r="U345" s="347"/>
      <c r="V345" s="347"/>
      <c r="W345" s="223"/>
      <c r="X345" s="347"/>
      <c r="Y345" s="347"/>
      <c r="Z345" s="347"/>
      <c r="AA345" s="347"/>
      <c r="AB345" s="347"/>
      <c r="AC345" s="347"/>
      <c r="AD345" s="223"/>
      <c r="AE345" s="347"/>
      <c r="AF345" s="347"/>
      <c r="AG345" s="223"/>
      <c r="AH345" s="370">
        <f t="shared" si="172"/>
        <v>0</v>
      </c>
      <c r="AI345" s="373">
        <f>'สาย 7'!AI143</f>
        <v>0</v>
      </c>
      <c r="AJ345" s="369">
        <f t="shared" si="173"/>
        <v>0</v>
      </c>
      <c r="AL345" s="379">
        <v>143</v>
      </c>
      <c r="AM345" s="380">
        <f t="shared" si="174"/>
        <v>4</v>
      </c>
    </row>
    <row r="346" spans="1:39" s="79" customFormat="1" ht="15" customHeight="1">
      <c r="A346" s="351">
        <v>36</v>
      </c>
      <c r="B346" s="208"/>
      <c r="C346" s="491"/>
      <c r="D346" s="491"/>
      <c r="E346" s="491"/>
      <c r="F346" s="223"/>
      <c r="G346" s="223"/>
      <c r="H346" s="223"/>
      <c r="I346" s="223"/>
      <c r="J346" s="223"/>
      <c r="K346" s="223"/>
      <c r="L346" s="223"/>
      <c r="M346" s="223"/>
      <c r="N346" s="223"/>
      <c r="O346" s="223"/>
      <c r="P346" s="223"/>
      <c r="Q346" s="223"/>
      <c r="R346" s="223"/>
      <c r="S346" s="223"/>
      <c r="T346" s="223"/>
      <c r="U346" s="223"/>
      <c r="V346" s="223"/>
      <c r="W346" s="223"/>
      <c r="X346" s="223"/>
      <c r="Y346" s="223"/>
      <c r="Z346" s="223"/>
      <c r="AA346" s="223"/>
      <c r="AB346" s="223"/>
      <c r="AC346" s="223"/>
      <c r="AD346" s="223"/>
      <c r="AE346" s="223"/>
      <c r="AF346" s="223"/>
      <c r="AG346" s="223"/>
      <c r="AH346" s="370">
        <f t="shared" si="172"/>
        <v>0</v>
      </c>
      <c r="AI346" s="373">
        <f>'สาย 7'!AI147</f>
        <v>0</v>
      </c>
      <c r="AJ346" s="369">
        <f t="shared" si="173"/>
        <v>0</v>
      </c>
      <c r="AL346" s="379">
        <v>147</v>
      </c>
      <c r="AM346" s="380">
        <f t="shared" si="174"/>
        <v>4</v>
      </c>
    </row>
    <row r="347" spans="1:39" s="79" customFormat="1" ht="15" customHeight="1">
      <c r="A347" s="351">
        <v>37</v>
      </c>
      <c r="B347" s="208"/>
      <c r="C347" s="491"/>
      <c r="D347" s="491"/>
      <c r="E347" s="491"/>
      <c r="F347" s="223"/>
      <c r="G347" s="223"/>
      <c r="H347" s="223"/>
      <c r="I347" s="223"/>
      <c r="J347" s="223"/>
      <c r="K347" s="223"/>
      <c r="L347" s="223"/>
      <c r="M347" s="223"/>
      <c r="N347" s="223"/>
      <c r="O347" s="223"/>
      <c r="P347" s="223"/>
      <c r="Q347" s="223"/>
      <c r="R347" s="223"/>
      <c r="S347" s="223"/>
      <c r="T347" s="223"/>
      <c r="U347" s="223"/>
      <c r="V347" s="223"/>
      <c r="W347" s="223"/>
      <c r="X347" s="223"/>
      <c r="Y347" s="223"/>
      <c r="Z347" s="223"/>
      <c r="AA347" s="223"/>
      <c r="AB347" s="223"/>
      <c r="AC347" s="223"/>
      <c r="AD347" s="223"/>
      <c r="AE347" s="223"/>
      <c r="AF347" s="223"/>
      <c r="AG347" s="223"/>
      <c r="AH347" s="370">
        <f t="shared" si="172"/>
        <v>0</v>
      </c>
      <c r="AI347" s="383">
        <f>'สาย 7'!AI151</f>
        <v>0</v>
      </c>
      <c r="AJ347" s="369">
        <f t="shared" si="173"/>
        <v>0</v>
      </c>
      <c r="AL347" s="379">
        <v>151</v>
      </c>
      <c r="AM347" s="380">
        <f t="shared" si="174"/>
        <v>4</v>
      </c>
    </row>
    <row r="348" spans="1:39" s="79" customFormat="1" ht="15" customHeight="1">
      <c r="A348" s="351">
        <v>38</v>
      </c>
      <c r="B348" s="208"/>
      <c r="C348" s="491"/>
      <c r="D348" s="491"/>
      <c r="E348" s="491"/>
      <c r="F348" s="223"/>
      <c r="G348" s="223"/>
      <c r="H348" s="223"/>
      <c r="I348" s="223"/>
      <c r="J348" s="223"/>
      <c r="K348" s="223"/>
      <c r="L348" s="223"/>
      <c r="M348" s="223"/>
      <c r="N348" s="223"/>
      <c r="O348" s="223"/>
      <c r="P348" s="223"/>
      <c r="Q348" s="223"/>
      <c r="R348" s="223"/>
      <c r="S348" s="223"/>
      <c r="T348" s="223"/>
      <c r="U348" s="223"/>
      <c r="V348" s="223"/>
      <c r="W348" s="223"/>
      <c r="X348" s="223"/>
      <c r="Y348" s="223"/>
      <c r="Z348" s="223"/>
      <c r="AA348" s="223"/>
      <c r="AB348" s="223"/>
      <c r="AC348" s="223"/>
      <c r="AD348" s="223"/>
      <c r="AE348" s="223"/>
      <c r="AF348" s="223"/>
      <c r="AG348" s="223"/>
      <c r="AH348" s="370">
        <f t="shared" si="172"/>
        <v>0</v>
      </c>
      <c r="AI348" s="373">
        <f>'สาย 7'!AI155</f>
        <v>0</v>
      </c>
      <c r="AJ348" s="369">
        <f t="shared" si="173"/>
        <v>0</v>
      </c>
      <c r="AL348" s="379">
        <v>155</v>
      </c>
      <c r="AM348" s="380">
        <f t="shared" si="174"/>
        <v>4</v>
      </c>
    </row>
    <row r="349" spans="1:39" s="79" customFormat="1" ht="15" customHeight="1">
      <c r="A349" s="351">
        <v>39</v>
      </c>
      <c r="B349" s="208"/>
      <c r="C349" s="491"/>
      <c r="D349" s="491"/>
      <c r="E349" s="491"/>
      <c r="F349" s="223"/>
      <c r="G349" s="223"/>
      <c r="H349" s="223"/>
      <c r="I349" s="223"/>
      <c r="J349" s="223"/>
      <c r="K349" s="223"/>
      <c r="L349" s="223"/>
      <c r="M349" s="223"/>
      <c r="N349" s="223"/>
      <c r="O349" s="223"/>
      <c r="P349" s="223"/>
      <c r="Q349" s="223"/>
      <c r="R349" s="223"/>
      <c r="S349" s="223"/>
      <c r="T349" s="223"/>
      <c r="U349" s="223"/>
      <c r="V349" s="223"/>
      <c r="W349" s="223"/>
      <c r="X349" s="223"/>
      <c r="Y349" s="223"/>
      <c r="Z349" s="223"/>
      <c r="AA349" s="223"/>
      <c r="AB349" s="223"/>
      <c r="AC349" s="223"/>
      <c r="AD349" s="223"/>
      <c r="AE349" s="223"/>
      <c r="AF349" s="223"/>
      <c r="AG349" s="223"/>
      <c r="AH349" s="370">
        <f t="shared" si="172"/>
        <v>0</v>
      </c>
      <c r="AI349" s="373">
        <f>'สาย 7'!AI159</f>
        <v>0</v>
      </c>
      <c r="AJ349" s="369">
        <f t="shared" si="173"/>
        <v>0</v>
      </c>
      <c r="AL349" s="379">
        <v>159</v>
      </c>
      <c r="AM349" s="380">
        <f t="shared" si="174"/>
        <v>4</v>
      </c>
    </row>
    <row r="350" spans="1:39" s="79" customFormat="1" ht="15" customHeight="1" thickBot="1">
      <c r="A350" s="356">
        <v>40</v>
      </c>
      <c r="B350" s="225"/>
      <c r="C350" s="492"/>
      <c r="D350" s="492"/>
      <c r="E350" s="492"/>
      <c r="F350" s="223"/>
      <c r="G350" s="223"/>
      <c r="H350" s="223"/>
      <c r="I350" s="223"/>
      <c r="J350" s="223"/>
      <c r="K350" s="223"/>
      <c r="L350" s="223"/>
      <c r="M350" s="223"/>
      <c r="N350" s="223"/>
      <c r="O350" s="223"/>
      <c r="P350" s="223"/>
      <c r="Q350" s="223"/>
      <c r="R350" s="223"/>
      <c r="S350" s="223"/>
      <c r="T350" s="223"/>
      <c r="U350" s="223"/>
      <c r="V350" s="223"/>
      <c r="W350" s="223"/>
      <c r="X350" s="223"/>
      <c r="Y350" s="223"/>
      <c r="Z350" s="223"/>
      <c r="AA350" s="223"/>
      <c r="AB350" s="223"/>
      <c r="AC350" s="223"/>
      <c r="AD350" s="223"/>
      <c r="AE350" s="223"/>
      <c r="AF350" s="223"/>
      <c r="AG350" s="223"/>
      <c r="AH350" s="370">
        <f t="shared" si="172"/>
        <v>0</v>
      </c>
      <c r="AI350" s="373">
        <f>'สาย 7'!AI163</f>
        <v>0</v>
      </c>
      <c r="AJ350" s="369">
        <f t="shared" si="173"/>
        <v>0</v>
      </c>
      <c r="AL350" s="381">
        <v>163</v>
      </c>
      <c r="AM350" s="382">
        <f t="shared" si="174"/>
        <v>4</v>
      </c>
    </row>
    <row r="351" spans="1:39" s="79" customFormat="1" ht="24" customHeight="1" thickTop="1" thickBot="1">
      <c r="A351" s="366" t="s">
        <v>41</v>
      </c>
      <c r="B351" s="367"/>
      <c r="C351" s="368">
        <f>SUM(C311:C350)</f>
        <v>140</v>
      </c>
      <c r="D351" s="368">
        <f>SUM(D311:D350)</f>
        <v>185</v>
      </c>
      <c r="E351" s="368">
        <f>SUM(E311:E350)</f>
        <v>63</v>
      </c>
      <c r="F351" s="368">
        <f>SUM(F311:F350)</f>
        <v>0</v>
      </c>
      <c r="G351" s="368">
        <f t="shared" ref="G351" si="175">SUM(G311:G350)</f>
        <v>0</v>
      </c>
      <c r="H351" s="368">
        <f t="shared" ref="H351" si="176">SUM(H311:H350)</f>
        <v>0</v>
      </c>
      <c r="I351" s="368">
        <f t="shared" ref="I351" si="177">SUM(I311:I350)</f>
        <v>0</v>
      </c>
      <c r="J351" s="368">
        <f t="shared" ref="J351" si="178">SUM(J311:J350)</f>
        <v>0</v>
      </c>
      <c r="K351" s="368">
        <f t="shared" ref="K351" si="179">SUM(K311:K350)</f>
        <v>0</v>
      </c>
      <c r="L351" s="368">
        <f t="shared" ref="L351" si="180">SUM(L311:L350)</f>
        <v>0</v>
      </c>
      <c r="M351" s="368">
        <f t="shared" ref="M351" si="181">SUM(M311:M350)</f>
        <v>0</v>
      </c>
      <c r="N351" s="368">
        <f t="shared" ref="N351" si="182">SUM(N311:N350)</f>
        <v>0</v>
      </c>
      <c r="O351" s="368">
        <f t="shared" ref="O351" si="183">SUM(O311:O350)</f>
        <v>0</v>
      </c>
      <c r="P351" s="368">
        <f t="shared" ref="P351" si="184">SUM(P311:P350)</f>
        <v>0</v>
      </c>
      <c r="Q351" s="368">
        <f t="shared" ref="Q351" si="185">SUM(Q311:Q350)</f>
        <v>0</v>
      </c>
      <c r="R351" s="368">
        <f t="shared" ref="R351" si="186">SUM(R311:R350)</f>
        <v>0</v>
      </c>
      <c r="S351" s="368">
        <f t="shared" ref="S351" si="187">SUM(S311:S350)</f>
        <v>0</v>
      </c>
      <c r="T351" s="368">
        <f t="shared" ref="T351" si="188">SUM(T311:T350)</f>
        <v>0</v>
      </c>
      <c r="U351" s="368">
        <f t="shared" ref="U351" si="189">SUM(U311:U350)</f>
        <v>0</v>
      </c>
      <c r="V351" s="368">
        <f t="shared" ref="V351" si="190">SUM(V311:V350)</f>
        <v>0</v>
      </c>
      <c r="W351" s="368">
        <f t="shared" ref="W351" si="191">SUM(W311:W350)</f>
        <v>0</v>
      </c>
      <c r="X351" s="368">
        <f t="shared" ref="X351" si="192">SUM(X311:X350)</f>
        <v>0</v>
      </c>
      <c r="Y351" s="368">
        <f t="shared" ref="Y351" si="193">SUM(Y311:Y350)</f>
        <v>0</v>
      </c>
      <c r="Z351" s="368">
        <f t="shared" ref="Z351" si="194">SUM(Z311:Z350)</f>
        <v>0</v>
      </c>
      <c r="AA351" s="368">
        <f t="shared" ref="AA351" si="195">SUM(AA311:AA350)</f>
        <v>0</v>
      </c>
      <c r="AB351" s="368">
        <f t="shared" ref="AB351" si="196">SUM(AB311:AB350)</f>
        <v>0</v>
      </c>
      <c r="AC351" s="368">
        <f t="shared" ref="AC351" si="197">SUM(AC311:AC350)</f>
        <v>0</v>
      </c>
      <c r="AD351" s="368">
        <f t="shared" ref="AD351" si="198">SUM(AD311:AD350)</f>
        <v>0</v>
      </c>
      <c r="AE351" s="368">
        <f>SUM(AE311:AE350)</f>
        <v>0</v>
      </c>
      <c r="AF351" s="368">
        <f t="shared" ref="AF351" si="199">SUM(AF311:AF350)</f>
        <v>0</v>
      </c>
      <c r="AG351" s="368">
        <f t="shared" ref="AG351" si="200">SUM(AG311:AG350)</f>
        <v>0</v>
      </c>
      <c r="AH351" s="368">
        <f t="shared" ref="AH351" si="201">SUM(AH311:AH350)</f>
        <v>388</v>
      </c>
      <c r="AI351" s="374">
        <f t="shared" ref="AI351" si="202">SUM(AI311:AI350)</f>
        <v>388</v>
      </c>
      <c r="AJ351" s="368">
        <f t="shared" ref="AJ351" si="203">SUM(AJ311:AJ350)</f>
        <v>0</v>
      </c>
    </row>
    <row r="352" spans="1:39" s="79" customFormat="1" ht="15.6" thickTop="1" thickBot="1">
      <c r="AH352" s="79" t="s">
        <v>73</v>
      </c>
      <c r="AI352" s="375">
        <f>'สาย 7'!AI167</f>
        <v>388</v>
      </c>
      <c r="AJ352" s="376">
        <f>AI351-AI352</f>
        <v>0</v>
      </c>
    </row>
    <row r="353" spans="1:39" s="79" customFormat="1"/>
    <row r="356" spans="1:39" s="79" customFormat="1" ht="18">
      <c r="B356" s="359" t="s">
        <v>252</v>
      </c>
    </row>
    <row r="357" spans="1:39" s="79" customFormat="1" ht="18">
      <c r="B357" s="359" t="s">
        <v>320</v>
      </c>
    </row>
    <row r="358" spans="1:39" s="79" customFormat="1" ht="18">
      <c r="B358" s="359" t="s">
        <v>115</v>
      </c>
    </row>
    <row r="359" spans="1:39" s="79" customFormat="1" ht="15" thickBot="1">
      <c r="B359" s="217"/>
      <c r="C359" s="217"/>
      <c r="D359" s="217"/>
      <c r="E359" s="217"/>
      <c r="F359" s="217"/>
    </row>
    <row r="360" spans="1:39" s="79" customFormat="1" ht="21" customHeight="1" thickTop="1">
      <c r="A360" s="575" t="s">
        <v>99</v>
      </c>
      <c r="B360" s="357" t="s">
        <v>1</v>
      </c>
      <c r="C360" s="568">
        <v>1</v>
      </c>
      <c r="D360" s="568">
        <v>2</v>
      </c>
      <c r="E360" s="568">
        <v>3</v>
      </c>
      <c r="F360" s="568">
        <v>4</v>
      </c>
      <c r="G360" s="568">
        <v>5</v>
      </c>
      <c r="H360" s="568">
        <v>6</v>
      </c>
      <c r="I360" s="568">
        <v>7</v>
      </c>
      <c r="J360" s="568">
        <v>8</v>
      </c>
      <c r="K360" s="568">
        <v>9</v>
      </c>
      <c r="L360" s="568">
        <v>10</v>
      </c>
      <c r="M360" s="568">
        <v>11</v>
      </c>
      <c r="N360" s="568">
        <v>12</v>
      </c>
      <c r="O360" s="568">
        <v>13</v>
      </c>
      <c r="P360" s="568">
        <v>14</v>
      </c>
      <c r="Q360" s="568">
        <v>15</v>
      </c>
      <c r="R360" s="568">
        <v>16</v>
      </c>
      <c r="S360" s="568">
        <v>17</v>
      </c>
      <c r="T360" s="568">
        <v>18</v>
      </c>
      <c r="U360" s="568">
        <v>19</v>
      </c>
      <c r="V360" s="568">
        <v>20</v>
      </c>
      <c r="W360" s="568">
        <v>21</v>
      </c>
      <c r="X360" s="568">
        <v>22</v>
      </c>
      <c r="Y360" s="568">
        <v>23</v>
      </c>
      <c r="Z360" s="568">
        <v>24</v>
      </c>
      <c r="AA360" s="568">
        <v>25</v>
      </c>
      <c r="AB360" s="568">
        <v>26</v>
      </c>
      <c r="AC360" s="568">
        <v>27</v>
      </c>
      <c r="AD360" s="568">
        <v>28</v>
      </c>
      <c r="AE360" s="568">
        <v>29</v>
      </c>
      <c r="AF360" s="568">
        <v>30</v>
      </c>
      <c r="AG360" s="568">
        <v>31</v>
      </c>
      <c r="AH360" s="570" t="s">
        <v>41</v>
      </c>
      <c r="AI360" s="371" t="s">
        <v>233</v>
      </c>
      <c r="AJ360" s="572" t="s">
        <v>44</v>
      </c>
    </row>
    <row r="361" spans="1:39" s="79" customFormat="1" ht="24.75" customHeight="1" thickBot="1">
      <c r="A361" s="576"/>
      <c r="B361" s="358" t="s">
        <v>0</v>
      </c>
      <c r="C361" s="574"/>
      <c r="D361" s="574"/>
      <c r="E361" s="574"/>
      <c r="F361" s="574"/>
      <c r="G361" s="574"/>
      <c r="H361" s="574"/>
      <c r="I361" s="574"/>
      <c r="J361" s="574"/>
      <c r="K361" s="574"/>
      <c r="L361" s="574"/>
      <c r="M361" s="574"/>
      <c r="N361" s="574"/>
      <c r="O361" s="574"/>
      <c r="P361" s="574"/>
      <c r="Q361" s="574"/>
      <c r="R361" s="574"/>
      <c r="S361" s="574"/>
      <c r="T361" s="574"/>
      <c r="U361" s="574"/>
      <c r="V361" s="574"/>
      <c r="W361" s="574"/>
      <c r="X361" s="574"/>
      <c r="Y361" s="574"/>
      <c r="Z361" s="574"/>
      <c r="AA361" s="574"/>
      <c r="AB361" s="574"/>
      <c r="AC361" s="574"/>
      <c r="AD361" s="574"/>
      <c r="AE361" s="574"/>
      <c r="AF361" s="574"/>
      <c r="AG361" s="574"/>
      <c r="AH361" s="571"/>
      <c r="AI361" s="372" t="s">
        <v>241</v>
      </c>
      <c r="AJ361" s="573"/>
      <c r="AL361" s="352" t="s">
        <v>246</v>
      </c>
    </row>
    <row r="362" spans="1:39" s="79" customFormat="1" ht="15" customHeight="1" thickTop="1">
      <c r="A362" s="355">
        <v>1</v>
      </c>
      <c r="B362" s="364" t="s">
        <v>53</v>
      </c>
      <c r="C362" s="491">
        <v>1</v>
      </c>
      <c r="D362" s="491">
        <v>7</v>
      </c>
      <c r="E362" s="491">
        <v>3</v>
      </c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3"/>
      <c r="V362" s="223"/>
      <c r="W362" s="223"/>
      <c r="X362" s="223"/>
      <c r="Y362" s="223"/>
      <c r="Z362" s="223"/>
      <c r="AA362" s="223"/>
      <c r="AB362" s="223"/>
      <c r="AC362" s="223"/>
      <c r="AD362" s="223"/>
      <c r="AE362" s="223"/>
      <c r="AF362" s="223"/>
      <c r="AG362" s="223"/>
      <c r="AH362" s="370">
        <f>SUM(C362:AG362)</f>
        <v>11</v>
      </c>
      <c r="AI362" s="373">
        <f>'สาย 8'!AI7</f>
        <v>11</v>
      </c>
      <c r="AJ362" s="369">
        <f>AH362-AI362</f>
        <v>0</v>
      </c>
      <c r="AL362" s="377">
        <v>7</v>
      </c>
      <c r="AM362" s="378"/>
    </row>
    <row r="363" spans="1:39" s="79" customFormat="1" ht="15" customHeight="1">
      <c r="A363" s="351">
        <v>2</v>
      </c>
      <c r="B363" s="365" t="s">
        <v>54</v>
      </c>
      <c r="C363" s="491">
        <v>4</v>
      </c>
      <c r="D363" s="491">
        <v>9</v>
      </c>
      <c r="E363" s="491">
        <v>7</v>
      </c>
      <c r="F363" s="223"/>
      <c r="G363" s="223"/>
      <c r="H363" s="223"/>
      <c r="I363" s="223"/>
      <c r="J363" s="223"/>
      <c r="K363" s="223"/>
      <c r="L363" s="223"/>
      <c r="M363" s="223"/>
      <c r="N363" s="223"/>
      <c r="O363" s="223"/>
      <c r="P363" s="223"/>
      <c r="Q363" s="223"/>
      <c r="R363" s="223"/>
      <c r="S363" s="223"/>
      <c r="T363" s="223"/>
      <c r="U363" s="223"/>
      <c r="V363" s="223"/>
      <c r="W363" s="223"/>
      <c r="X363" s="223"/>
      <c r="Y363" s="223"/>
      <c r="Z363" s="223"/>
      <c r="AA363" s="223"/>
      <c r="AB363" s="223"/>
      <c r="AC363" s="223"/>
      <c r="AD363" s="223"/>
      <c r="AE363" s="223"/>
      <c r="AF363" s="223"/>
      <c r="AG363" s="223"/>
      <c r="AH363" s="370">
        <f t="shared" ref="AH363:AH401" si="204">SUM(C363:AG363)</f>
        <v>20</v>
      </c>
      <c r="AI363" s="373">
        <f>'สาย 8'!AI11</f>
        <v>20</v>
      </c>
      <c r="AJ363" s="369">
        <f t="shared" ref="AJ363:AJ401" si="205">AH363-AI363</f>
        <v>0</v>
      </c>
      <c r="AL363" s="379">
        <v>11</v>
      </c>
      <c r="AM363" s="380">
        <f>AL363-AL362</f>
        <v>4</v>
      </c>
    </row>
    <row r="364" spans="1:39" s="79" customFormat="1" ht="15" customHeight="1">
      <c r="A364" s="351">
        <v>3</v>
      </c>
      <c r="B364" s="365" t="s">
        <v>55</v>
      </c>
      <c r="C364" s="491">
        <v>2</v>
      </c>
      <c r="D364" s="491">
        <v>4</v>
      </c>
      <c r="E364" s="491">
        <v>10</v>
      </c>
      <c r="F364" s="223"/>
      <c r="G364" s="223"/>
      <c r="H364" s="223"/>
      <c r="I364" s="223"/>
      <c r="J364" s="223"/>
      <c r="K364" s="223"/>
      <c r="L364" s="223"/>
      <c r="M364" s="223"/>
      <c r="N364" s="223"/>
      <c r="O364" s="223"/>
      <c r="P364" s="223"/>
      <c r="Q364" s="223"/>
      <c r="R364" s="223"/>
      <c r="S364" s="223"/>
      <c r="T364" s="223"/>
      <c r="U364" s="223"/>
      <c r="V364" s="223"/>
      <c r="W364" s="223"/>
      <c r="X364" s="223"/>
      <c r="Y364" s="223"/>
      <c r="Z364" s="223"/>
      <c r="AA364" s="223"/>
      <c r="AB364" s="223"/>
      <c r="AC364" s="223"/>
      <c r="AD364" s="223"/>
      <c r="AE364" s="223"/>
      <c r="AF364" s="223"/>
      <c r="AG364" s="223"/>
      <c r="AH364" s="370">
        <f t="shared" si="204"/>
        <v>16</v>
      </c>
      <c r="AI364" s="373">
        <f>'สาย 8'!AI15</f>
        <v>16</v>
      </c>
      <c r="AJ364" s="369">
        <f t="shared" si="205"/>
        <v>0</v>
      </c>
      <c r="AL364" s="379">
        <v>15</v>
      </c>
      <c r="AM364" s="380">
        <f t="shared" ref="AM364:AM401" si="206">AL364-AL363</f>
        <v>4</v>
      </c>
    </row>
    <row r="365" spans="1:39" s="79" customFormat="1" ht="15" customHeight="1">
      <c r="A365" s="351">
        <v>4</v>
      </c>
      <c r="B365" s="365" t="s">
        <v>56</v>
      </c>
      <c r="C365" s="491">
        <v>4</v>
      </c>
      <c r="D365" s="491">
        <v>2</v>
      </c>
      <c r="E365" s="491"/>
      <c r="F365" s="223"/>
      <c r="G365" s="223"/>
      <c r="H365" s="223"/>
      <c r="I365" s="223"/>
      <c r="J365" s="223"/>
      <c r="K365" s="223"/>
      <c r="L365" s="223"/>
      <c r="M365" s="223"/>
      <c r="N365" s="223"/>
      <c r="O365" s="223"/>
      <c r="P365" s="223"/>
      <c r="Q365" s="223"/>
      <c r="R365" s="223"/>
      <c r="S365" s="223"/>
      <c r="T365" s="223"/>
      <c r="U365" s="223"/>
      <c r="V365" s="223"/>
      <c r="W365" s="223"/>
      <c r="X365" s="223"/>
      <c r="Y365" s="223"/>
      <c r="Z365" s="223"/>
      <c r="AA365" s="223"/>
      <c r="AB365" s="223"/>
      <c r="AC365" s="223"/>
      <c r="AD365" s="223"/>
      <c r="AE365" s="223"/>
      <c r="AF365" s="223"/>
      <c r="AG365" s="223"/>
      <c r="AH365" s="370">
        <f t="shared" si="204"/>
        <v>6</v>
      </c>
      <c r="AI365" s="373">
        <f>'สาย 8'!AI19</f>
        <v>6</v>
      </c>
      <c r="AJ365" s="369">
        <f t="shared" si="205"/>
        <v>0</v>
      </c>
      <c r="AL365" s="379">
        <v>19</v>
      </c>
      <c r="AM365" s="380">
        <f t="shared" si="206"/>
        <v>4</v>
      </c>
    </row>
    <row r="366" spans="1:39" s="79" customFormat="1" ht="15" customHeight="1">
      <c r="A366" s="351">
        <v>5</v>
      </c>
      <c r="B366" s="365" t="s">
        <v>57</v>
      </c>
      <c r="C366" s="491">
        <v>8</v>
      </c>
      <c r="D366" s="491">
        <v>3</v>
      </c>
      <c r="E366" s="491"/>
      <c r="F366" s="223"/>
      <c r="G366" s="223"/>
      <c r="H366" s="223"/>
      <c r="I366" s="223"/>
      <c r="J366" s="223"/>
      <c r="K366" s="223"/>
      <c r="L366" s="223"/>
      <c r="M366" s="223"/>
      <c r="N366" s="223"/>
      <c r="O366" s="223"/>
      <c r="P366" s="223"/>
      <c r="Q366" s="223"/>
      <c r="R366" s="223"/>
      <c r="S366" s="223"/>
      <c r="T366" s="223"/>
      <c r="U366" s="223"/>
      <c r="V366" s="223"/>
      <c r="W366" s="223"/>
      <c r="X366" s="223"/>
      <c r="Y366" s="223"/>
      <c r="Z366" s="223"/>
      <c r="AA366" s="223"/>
      <c r="AB366" s="223"/>
      <c r="AC366" s="223"/>
      <c r="AD366" s="223"/>
      <c r="AE366" s="223"/>
      <c r="AF366" s="223"/>
      <c r="AG366" s="223"/>
      <c r="AH366" s="370">
        <f t="shared" si="204"/>
        <v>11</v>
      </c>
      <c r="AI366" s="373">
        <f>'สาย 8'!AI23</f>
        <v>11</v>
      </c>
      <c r="AJ366" s="369">
        <f t="shared" si="205"/>
        <v>0</v>
      </c>
      <c r="AL366" s="379">
        <v>23</v>
      </c>
      <c r="AM366" s="380">
        <f t="shared" si="206"/>
        <v>4</v>
      </c>
    </row>
    <row r="367" spans="1:39" s="79" customFormat="1" ht="15" customHeight="1">
      <c r="A367" s="351">
        <v>6</v>
      </c>
      <c r="B367" s="365" t="s">
        <v>58</v>
      </c>
      <c r="C367" s="491">
        <v>6</v>
      </c>
      <c r="D367" s="491">
        <v>7</v>
      </c>
      <c r="E367" s="491">
        <v>12</v>
      </c>
      <c r="F367" s="223"/>
      <c r="G367" s="223"/>
      <c r="H367" s="223"/>
      <c r="I367" s="223"/>
      <c r="J367" s="223"/>
      <c r="K367" s="223"/>
      <c r="L367" s="223"/>
      <c r="M367" s="223"/>
      <c r="N367" s="223"/>
      <c r="O367" s="223"/>
      <c r="P367" s="223"/>
      <c r="Q367" s="223"/>
      <c r="R367" s="223"/>
      <c r="S367" s="223"/>
      <c r="T367" s="223"/>
      <c r="U367" s="223"/>
      <c r="V367" s="223"/>
      <c r="W367" s="223"/>
      <c r="X367" s="223"/>
      <c r="Y367" s="223"/>
      <c r="Z367" s="223"/>
      <c r="AA367" s="223"/>
      <c r="AB367" s="223"/>
      <c r="AC367" s="223"/>
      <c r="AD367" s="223"/>
      <c r="AE367" s="223"/>
      <c r="AF367" s="223"/>
      <c r="AG367" s="223"/>
      <c r="AH367" s="370">
        <f t="shared" si="204"/>
        <v>25</v>
      </c>
      <c r="AI367" s="373">
        <f>'สาย 8'!AI27</f>
        <v>25</v>
      </c>
      <c r="AJ367" s="369">
        <f t="shared" si="205"/>
        <v>0</v>
      </c>
      <c r="AL367" s="379">
        <v>27</v>
      </c>
      <c r="AM367" s="380">
        <f t="shared" si="206"/>
        <v>4</v>
      </c>
    </row>
    <row r="368" spans="1:39" s="79" customFormat="1" ht="15" customHeight="1">
      <c r="A368" s="351">
        <v>7</v>
      </c>
      <c r="B368" s="365" t="s">
        <v>59</v>
      </c>
      <c r="C368" s="491">
        <v>4</v>
      </c>
      <c r="D368" s="491">
        <v>9</v>
      </c>
      <c r="E368" s="491">
        <v>13</v>
      </c>
      <c r="F368" s="223"/>
      <c r="G368" s="223"/>
      <c r="H368" s="223"/>
      <c r="I368" s="223"/>
      <c r="J368" s="223"/>
      <c r="K368" s="223"/>
      <c r="L368" s="223"/>
      <c r="M368" s="223"/>
      <c r="N368" s="223"/>
      <c r="O368" s="223"/>
      <c r="P368" s="223"/>
      <c r="Q368" s="223"/>
      <c r="R368" s="223"/>
      <c r="S368" s="223"/>
      <c r="T368" s="223"/>
      <c r="U368" s="223"/>
      <c r="V368" s="223"/>
      <c r="W368" s="223"/>
      <c r="X368" s="223"/>
      <c r="Y368" s="223"/>
      <c r="Z368" s="223"/>
      <c r="AA368" s="223"/>
      <c r="AB368" s="223"/>
      <c r="AC368" s="223"/>
      <c r="AD368" s="223"/>
      <c r="AE368" s="223"/>
      <c r="AF368" s="223"/>
      <c r="AG368" s="223"/>
      <c r="AH368" s="370">
        <f t="shared" si="204"/>
        <v>26</v>
      </c>
      <c r="AI368" s="373">
        <f>'สาย 8'!AI31</f>
        <v>26</v>
      </c>
      <c r="AJ368" s="369">
        <f t="shared" si="205"/>
        <v>0</v>
      </c>
      <c r="AL368" s="379">
        <v>31</v>
      </c>
      <c r="AM368" s="380">
        <f t="shared" si="206"/>
        <v>4</v>
      </c>
    </row>
    <row r="369" spans="1:39" s="79" customFormat="1" ht="15" customHeight="1">
      <c r="A369" s="351">
        <v>8</v>
      </c>
      <c r="B369" s="365" t="s">
        <v>32</v>
      </c>
      <c r="C369" s="491">
        <v>5</v>
      </c>
      <c r="D369" s="491">
        <v>3</v>
      </c>
      <c r="E369" s="491">
        <v>5</v>
      </c>
      <c r="F369" s="223"/>
      <c r="G369" s="223"/>
      <c r="H369" s="223"/>
      <c r="I369" s="223"/>
      <c r="J369" s="223"/>
      <c r="K369" s="223"/>
      <c r="L369" s="223"/>
      <c r="M369" s="223"/>
      <c r="N369" s="223"/>
      <c r="O369" s="223"/>
      <c r="P369" s="223"/>
      <c r="Q369" s="223"/>
      <c r="R369" s="223"/>
      <c r="S369" s="223"/>
      <c r="T369" s="223"/>
      <c r="U369" s="223"/>
      <c r="V369" s="223"/>
      <c r="W369" s="223"/>
      <c r="X369" s="223"/>
      <c r="Y369" s="223"/>
      <c r="Z369" s="223"/>
      <c r="AA369" s="223"/>
      <c r="AB369" s="223"/>
      <c r="AC369" s="223"/>
      <c r="AD369" s="223"/>
      <c r="AE369" s="223"/>
      <c r="AF369" s="223"/>
      <c r="AG369" s="223"/>
      <c r="AH369" s="370">
        <f t="shared" si="204"/>
        <v>13</v>
      </c>
      <c r="AI369" s="373">
        <f>'สาย 8'!AI35</f>
        <v>13</v>
      </c>
      <c r="AJ369" s="369">
        <f t="shared" si="205"/>
        <v>0</v>
      </c>
      <c r="AL369" s="379">
        <v>35</v>
      </c>
      <c r="AM369" s="380">
        <f t="shared" si="206"/>
        <v>4</v>
      </c>
    </row>
    <row r="370" spans="1:39" s="79" customFormat="1" ht="15" customHeight="1">
      <c r="A370" s="351">
        <v>9</v>
      </c>
      <c r="B370" s="365" t="s">
        <v>33</v>
      </c>
      <c r="C370" s="491">
        <v>2</v>
      </c>
      <c r="D370" s="491">
        <v>3</v>
      </c>
      <c r="E370" s="491">
        <v>7</v>
      </c>
      <c r="F370" s="223"/>
      <c r="G370" s="223"/>
      <c r="H370" s="223"/>
      <c r="I370" s="223"/>
      <c r="J370" s="223"/>
      <c r="K370" s="223"/>
      <c r="L370" s="223"/>
      <c r="M370" s="223"/>
      <c r="N370" s="223"/>
      <c r="O370" s="223"/>
      <c r="P370" s="223"/>
      <c r="Q370" s="223"/>
      <c r="R370" s="223"/>
      <c r="S370" s="223"/>
      <c r="T370" s="223"/>
      <c r="U370" s="223"/>
      <c r="V370" s="223"/>
      <c r="W370" s="223"/>
      <c r="X370" s="223"/>
      <c r="Y370" s="223"/>
      <c r="Z370" s="223"/>
      <c r="AA370" s="223"/>
      <c r="AB370" s="223"/>
      <c r="AC370" s="223"/>
      <c r="AD370" s="223"/>
      <c r="AE370" s="223"/>
      <c r="AF370" s="223"/>
      <c r="AG370" s="223"/>
      <c r="AH370" s="370">
        <f t="shared" si="204"/>
        <v>12</v>
      </c>
      <c r="AI370" s="373">
        <f>'สาย 8'!AI39</f>
        <v>12</v>
      </c>
      <c r="AJ370" s="369">
        <f t="shared" si="205"/>
        <v>0</v>
      </c>
      <c r="AL370" s="379">
        <v>39</v>
      </c>
      <c r="AM370" s="380">
        <f t="shared" si="206"/>
        <v>4</v>
      </c>
    </row>
    <row r="371" spans="1:39" s="79" customFormat="1" ht="15" customHeight="1">
      <c r="A371" s="351">
        <v>10</v>
      </c>
      <c r="B371" s="365" t="s">
        <v>34</v>
      </c>
      <c r="C371" s="491">
        <v>1</v>
      </c>
      <c r="D371" s="491"/>
      <c r="E371" s="491">
        <v>2</v>
      </c>
      <c r="F371" s="223"/>
      <c r="G371" s="223"/>
      <c r="H371" s="223"/>
      <c r="I371" s="223"/>
      <c r="J371" s="223"/>
      <c r="K371" s="223"/>
      <c r="L371" s="223"/>
      <c r="M371" s="223"/>
      <c r="N371" s="223"/>
      <c r="O371" s="223"/>
      <c r="P371" s="223"/>
      <c r="Q371" s="223"/>
      <c r="R371" s="223"/>
      <c r="S371" s="223"/>
      <c r="T371" s="223"/>
      <c r="U371" s="223"/>
      <c r="V371" s="223"/>
      <c r="W371" s="223"/>
      <c r="X371" s="223"/>
      <c r="Y371" s="223"/>
      <c r="Z371" s="223"/>
      <c r="AA371" s="223"/>
      <c r="AB371" s="223"/>
      <c r="AC371" s="223"/>
      <c r="AD371" s="223"/>
      <c r="AE371" s="223"/>
      <c r="AF371" s="223"/>
      <c r="AG371" s="223"/>
      <c r="AH371" s="370">
        <f t="shared" si="204"/>
        <v>3</v>
      </c>
      <c r="AI371" s="373">
        <f>'สาย 8'!AI43</f>
        <v>3</v>
      </c>
      <c r="AJ371" s="369">
        <f t="shared" si="205"/>
        <v>0</v>
      </c>
      <c r="AL371" s="379">
        <v>43</v>
      </c>
      <c r="AM371" s="380">
        <f t="shared" si="206"/>
        <v>4</v>
      </c>
    </row>
    <row r="372" spans="1:39" s="79" customFormat="1" ht="15" customHeight="1">
      <c r="A372" s="351">
        <v>11</v>
      </c>
      <c r="B372" s="365" t="s">
        <v>35</v>
      </c>
      <c r="C372" s="491">
        <v>2</v>
      </c>
      <c r="D372" s="491">
        <v>3</v>
      </c>
      <c r="E372" s="491">
        <v>5</v>
      </c>
      <c r="F372" s="223"/>
      <c r="G372" s="223"/>
      <c r="H372" s="223"/>
      <c r="I372" s="223"/>
      <c r="J372" s="223"/>
      <c r="K372" s="223"/>
      <c r="L372" s="223"/>
      <c r="M372" s="223"/>
      <c r="N372" s="223"/>
      <c r="O372" s="223"/>
      <c r="P372" s="223"/>
      <c r="Q372" s="223"/>
      <c r="R372" s="223"/>
      <c r="S372" s="223"/>
      <c r="T372" s="223"/>
      <c r="U372" s="223"/>
      <c r="V372" s="223"/>
      <c r="W372" s="223"/>
      <c r="X372" s="223"/>
      <c r="Y372" s="223"/>
      <c r="Z372" s="223"/>
      <c r="AA372" s="223"/>
      <c r="AB372" s="223"/>
      <c r="AC372" s="223"/>
      <c r="AD372" s="223"/>
      <c r="AE372" s="223"/>
      <c r="AF372" s="223"/>
      <c r="AG372" s="223"/>
      <c r="AH372" s="370">
        <f t="shared" si="204"/>
        <v>10</v>
      </c>
      <c r="AI372" s="373">
        <f>'สาย 8'!AI47</f>
        <v>10</v>
      </c>
      <c r="AJ372" s="369">
        <f t="shared" si="205"/>
        <v>0</v>
      </c>
      <c r="AL372" s="379">
        <v>47</v>
      </c>
      <c r="AM372" s="380">
        <f t="shared" si="206"/>
        <v>4</v>
      </c>
    </row>
    <row r="373" spans="1:39" s="79" customFormat="1" ht="15" customHeight="1">
      <c r="A373" s="351">
        <v>12</v>
      </c>
      <c r="B373" s="365" t="s">
        <v>60</v>
      </c>
      <c r="C373" s="491">
        <v>2</v>
      </c>
      <c r="D373" s="491"/>
      <c r="E373" s="491">
        <v>2</v>
      </c>
      <c r="F373" s="223"/>
      <c r="G373" s="223"/>
      <c r="H373" s="223"/>
      <c r="I373" s="223"/>
      <c r="J373" s="223"/>
      <c r="K373" s="223"/>
      <c r="L373" s="223"/>
      <c r="M373" s="223"/>
      <c r="N373" s="223"/>
      <c r="O373" s="223"/>
      <c r="P373" s="223"/>
      <c r="Q373" s="223"/>
      <c r="R373" s="223"/>
      <c r="S373" s="223"/>
      <c r="T373" s="223"/>
      <c r="U373" s="223"/>
      <c r="V373" s="223"/>
      <c r="W373" s="223"/>
      <c r="X373" s="223"/>
      <c r="Y373" s="223"/>
      <c r="Z373" s="223"/>
      <c r="AA373" s="223"/>
      <c r="AB373" s="223"/>
      <c r="AC373" s="223"/>
      <c r="AD373" s="223"/>
      <c r="AE373" s="223"/>
      <c r="AF373" s="223"/>
      <c r="AG373" s="223"/>
      <c r="AH373" s="370">
        <f t="shared" si="204"/>
        <v>4</v>
      </c>
      <c r="AI373" s="373">
        <f>'สาย 8'!AI51</f>
        <v>4</v>
      </c>
      <c r="AJ373" s="369">
        <f t="shared" si="205"/>
        <v>0</v>
      </c>
      <c r="AL373" s="379">
        <v>51</v>
      </c>
      <c r="AM373" s="380">
        <f t="shared" si="206"/>
        <v>4</v>
      </c>
    </row>
    <row r="374" spans="1:39" s="79" customFormat="1" ht="15" customHeight="1">
      <c r="A374" s="351">
        <v>13</v>
      </c>
      <c r="B374" s="365" t="s">
        <v>61</v>
      </c>
      <c r="C374" s="491">
        <v>3</v>
      </c>
      <c r="D374" s="491">
        <v>15</v>
      </c>
      <c r="E374" s="491">
        <v>15</v>
      </c>
      <c r="F374" s="223"/>
      <c r="G374" s="223"/>
      <c r="H374" s="223"/>
      <c r="I374" s="223"/>
      <c r="J374" s="223"/>
      <c r="K374" s="223"/>
      <c r="L374" s="223"/>
      <c r="M374" s="223"/>
      <c r="N374" s="223"/>
      <c r="O374" s="223"/>
      <c r="P374" s="223"/>
      <c r="Q374" s="223"/>
      <c r="R374" s="223"/>
      <c r="S374" s="223"/>
      <c r="T374" s="223"/>
      <c r="U374" s="223"/>
      <c r="V374" s="223"/>
      <c r="W374" s="223"/>
      <c r="X374" s="223"/>
      <c r="Y374" s="223"/>
      <c r="Z374" s="223"/>
      <c r="AA374" s="223"/>
      <c r="AB374" s="223"/>
      <c r="AC374" s="223"/>
      <c r="AD374" s="223"/>
      <c r="AE374" s="223"/>
      <c r="AF374" s="223"/>
      <c r="AG374" s="223"/>
      <c r="AH374" s="370">
        <f t="shared" si="204"/>
        <v>33</v>
      </c>
      <c r="AI374" s="373">
        <f>'สาย 8'!AI55</f>
        <v>33</v>
      </c>
      <c r="AJ374" s="369">
        <f t="shared" si="205"/>
        <v>0</v>
      </c>
      <c r="AL374" s="379">
        <v>55</v>
      </c>
      <c r="AM374" s="380">
        <f t="shared" si="206"/>
        <v>4</v>
      </c>
    </row>
    <row r="375" spans="1:39" s="79" customFormat="1" ht="15" customHeight="1">
      <c r="A375" s="351">
        <v>14</v>
      </c>
      <c r="B375" s="365" t="s">
        <v>62</v>
      </c>
      <c r="C375" s="491">
        <v>16</v>
      </c>
      <c r="D375" s="491">
        <v>9</v>
      </c>
      <c r="E375" s="491">
        <v>33</v>
      </c>
      <c r="F375" s="223"/>
      <c r="G375" s="223"/>
      <c r="H375" s="223"/>
      <c r="I375" s="223"/>
      <c r="J375" s="223"/>
      <c r="K375" s="223"/>
      <c r="L375" s="223"/>
      <c r="M375" s="223"/>
      <c r="N375" s="223"/>
      <c r="O375" s="223"/>
      <c r="P375" s="223"/>
      <c r="Q375" s="223"/>
      <c r="R375" s="223"/>
      <c r="S375" s="223"/>
      <c r="T375" s="223"/>
      <c r="U375" s="223"/>
      <c r="V375" s="223"/>
      <c r="W375" s="223"/>
      <c r="X375" s="223"/>
      <c r="Y375" s="223"/>
      <c r="Z375" s="223"/>
      <c r="AA375" s="223"/>
      <c r="AB375" s="223"/>
      <c r="AC375" s="223"/>
      <c r="AD375" s="223"/>
      <c r="AE375" s="223"/>
      <c r="AF375" s="223"/>
      <c r="AG375" s="223"/>
      <c r="AH375" s="370">
        <f t="shared" si="204"/>
        <v>58</v>
      </c>
      <c r="AI375" s="373">
        <f>'สาย 8'!AI59</f>
        <v>58</v>
      </c>
      <c r="AJ375" s="369">
        <f t="shared" si="205"/>
        <v>0</v>
      </c>
      <c r="AL375" s="379">
        <v>59</v>
      </c>
      <c r="AM375" s="380">
        <f t="shared" si="206"/>
        <v>4</v>
      </c>
    </row>
    <row r="376" spans="1:39" s="79" customFormat="1" ht="15" customHeight="1">
      <c r="A376" s="351">
        <v>15</v>
      </c>
      <c r="B376" s="365" t="s">
        <v>63</v>
      </c>
      <c r="C376" s="491"/>
      <c r="D376" s="491">
        <v>14</v>
      </c>
      <c r="E376" s="491">
        <v>15</v>
      </c>
      <c r="F376" s="223"/>
      <c r="G376" s="223"/>
      <c r="H376" s="223"/>
      <c r="I376" s="223"/>
      <c r="J376" s="223"/>
      <c r="K376" s="223"/>
      <c r="L376" s="223"/>
      <c r="M376" s="223"/>
      <c r="N376" s="223"/>
      <c r="O376" s="223"/>
      <c r="P376" s="223"/>
      <c r="Q376" s="223"/>
      <c r="R376" s="223"/>
      <c r="S376" s="223"/>
      <c r="T376" s="223"/>
      <c r="U376" s="223"/>
      <c r="V376" s="223"/>
      <c r="W376" s="223"/>
      <c r="X376" s="223"/>
      <c r="Y376" s="223"/>
      <c r="Z376" s="223"/>
      <c r="AA376" s="223"/>
      <c r="AB376" s="223"/>
      <c r="AC376" s="223"/>
      <c r="AD376" s="223"/>
      <c r="AE376" s="223"/>
      <c r="AF376" s="223"/>
      <c r="AG376" s="223"/>
      <c r="AH376" s="370">
        <f t="shared" si="204"/>
        <v>29</v>
      </c>
      <c r="AI376" s="373">
        <f>'สาย 8'!AI63</f>
        <v>29</v>
      </c>
      <c r="AJ376" s="369">
        <f t="shared" si="205"/>
        <v>0</v>
      </c>
      <c r="AL376" s="379">
        <v>63</v>
      </c>
      <c r="AM376" s="380">
        <f t="shared" si="206"/>
        <v>4</v>
      </c>
    </row>
    <row r="377" spans="1:39" s="79" customFormat="1" ht="15" customHeight="1">
      <c r="A377" s="351">
        <v>16</v>
      </c>
      <c r="B377" s="365" t="s">
        <v>36</v>
      </c>
      <c r="C377" s="491"/>
      <c r="D377" s="491"/>
      <c r="E377" s="491"/>
      <c r="F377" s="223"/>
      <c r="G377" s="223"/>
      <c r="H377" s="223"/>
      <c r="I377" s="223"/>
      <c r="J377" s="223"/>
      <c r="K377" s="223"/>
      <c r="L377" s="223"/>
      <c r="M377" s="223"/>
      <c r="N377" s="223"/>
      <c r="O377" s="223"/>
      <c r="P377" s="223"/>
      <c r="Q377" s="223"/>
      <c r="R377" s="223"/>
      <c r="S377" s="223"/>
      <c r="T377" s="223"/>
      <c r="U377" s="223"/>
      <c r="V377" s="223"/>
      <c r="W377" s="223"/>
      <c r="X377" s="223"/>
      <c r="Y377" s="223"/>
      <c r="Z377" s="223"/>
      <c r="AA377" s="223"/>
      <c r="AB377" s="223"/>
      <c r="AC377" s="223"/>
      <c r="AD377" s="223"/>
      <c r="AE377" s="223"/>
      <c r="AF377" s="223"/>
      <c r="AG377" s="223"/>
      <c r="AH377" s="370">
        <f t="shared" si="204"/>
        <v>0</v>
      </c>
      <c r="AI377" s="373">
        <f>'สาย 8'!AI67</f>
        <v>0</v>
      </c>
      <c r="AJ377" s="369">
        <f t="shared" si="205"/>
        <v>0</v>
      </c>
      <c r="AL377" s="379">
        <v>67</v>
      </c>
      <c r="AM377" s="380">
        <f t="shared" si="206"/>
        <v>4</v>
      </c>
    </row>
    <row r="378" spans="1:39" s="79" customFormat="1" ht="15" customHeight="1">
      <c r="A378" s="351">
        <v>17</v>
      </c>
      <c r="B378" s="365" t="s">
        <v>37</v>
      </c>
      <c r="C378" s="491"/>
      <c r="D378" s="491">
        <v>5</v>
      </c>
      <c r="E378" s="491">
        <v>4</v>
      </c>
      <c r="F378" s="223"/>
      <c r="G378" s="223"/>
      <c r="H378" s="223"/>
      <c r="I378" s="223"/>
      <c r="J378" s="223"/>
      <c r="K378" s="223"/>
      <c r="L378" s="223"/>
      <c r="M378" s="223"/>
      <c r="N378" s="223"/>
      <c r="O378" s="223"/>
      <c r="P378" s="223"/>
      <c r="Q378" s="223"/>
      <c r="R378" s="223"/>
      <c r="S378" s="223"/>
      <c r="T378" s="223"/>
      <c r="U378" s="223"/>
      <c r="V378" s="223"/>
      <c r="W378" s="223"/>
      <c r="X378" s="223"/>
      <c r="Y378" s="223"/>
      <c r="Z378" s="223"/>
      <c r="AA378" s="223"/>
      <c r="AB378" s="223"/>
      <c r="AC378" s="223"/>
      <c r="AD378" s="223"/>
      <c r="AE378" s="223"/>
      <c r="AF378" s="223"/>
      <c r="AG378" s="223"/>
      <c r="AH378" s="370">
        <f t="shared" si="204"/>
        <v>9</v>
      </c>
      <c r="AI378" s="373">
        <f>'สาย 8'!AI71</f>
        <v>9</v>
      </c>
      <c r="AJ378" s="369">
        <f t="shared" si="205"/>
        <v>0</v>
      </c>
      <c r="AL378" s="379">
        <v>71</v>
      </c>
      <c r="AM378" s="380">
        <f t="shared" si="206"/>
        <v>4</v>
      </c>
    </row>
    <row r="379" spans="1:39" s="79" customFormat="1" ht="15" customHeight="1">
      <c r="A379" s="351">
        <v>18</v>
      </c>
      <c r="B379" s="365" t="s">
        <v>48</v>
      </c>
      <c r="C379" s="491">
        <v>2</v>
      </c>
      <c r="D379" s="491">
        <v>5</v>
      </c>
      <c r="E379" s="491">
        <v>11</v>
      </c>
      <c r="F379" s="223"/>
      <c r="G379" s="223"/>
      <c r="H379" s="223"/>
      <c r="I379" s="223"/>
      <c r="J379" s="223"/>
      <c r="K379" s="223"/>
      <c r="L379" s="223"/>
      <c r="M379" s="223"/>
      <c r="N379" s="223"/>
      <c r="O379" s="223"/>
      <c r="P379" s="223"/>
      <c r="Q379" s="223"/>
      <c r="R379" s="223"/>
      <c r="S379" s="223"/>
      <c r="T379" s="223"/>
      <c r="U379" s="223"/>
      <c r="V379" s="223"/>
      <c r="W379" s="223"/>
      <c r="X379" s="223"/>
      <c r="Y379" s="223"/>
      <c r="Z379" s="223"/>
      <c r="AA379" s="223"/>
      <c r="AB379" s="223"/>
      <c r="AC379" s="223"/>
      <c r="AD379" s="223"/>
      <c r="AE379" s="223"/>
      <c r="AF379" s="223"/>
      <c r="AG379" s="223"/>
      <c r="AH379" s="370">
        <f t="shared" si="204"/>
        <v>18</v>
      </c>
      <c r="AI379" s="373">
        <f>'สาย 8'!AI75</f>
        <v>18</v>
      </c>
      <c r="AJ379" s="369">
        <f t="shared" si="205"/>
        <v>0</v>
      </c>
      <c r="AL379" s="379">
        <v>75</v>
      </c>
      <c r="AM379" s="380">
        <f t="shared" si="206"/>
        <v>4</v>
      </c>
    </row>
    <row r="380" spans="1:39" s="79" customFormat="1" ht="15" customHeight="1">
      <c r="A380" s="351">
        <v>19</v>
      </c>
      <c r="B380" s="365" t="s">
        <v>64</v>
      </c>
      <c r="C380" s="491">
        <v>3</v>
      </c>
      <c r="D380" s="491">
        <v>1</v>
      </c>
      <c r="E380" s="491">
        <v>7</v>
      </c>
      <c r="F380" s="223"/>
      <c r="G380" s="223"/>
      <c r="H380" s="223"/>
      <c r="I380" s="223"/>
      <c r="J380" s="223"/>
      <c r="K380" s="223"/>
      <c r="L380" s="223"/>
      <c r="M380" s="223"/>
      <c r="N380" s="223"/>
      <c r="O380" s="223"/>
      <c r="P380" s="223"/>
      <c r="Q380" s="223"/>
      <c r="R380" s="223"/>
      <c r="S380" s="223"/>
      <c r="T380" s="223"/>
      <c r="U380" s="223"/>
      <c r="V380" s="223"/>
      <c r="W380" s="223"/>
      <c r="X380" s="223"/>
      <c r="Y380" s="223"/>
      <c r="Z380" s="223"/>
      <c r="AA380" s="223"/>
      <c r="AB380" s="223"/>
      <c r="AC380" s="223"/>
      <c r="AD380" s="223"/>
      <c r="AE380" s="223"/>
      <c r="AF380" s="223"/>
      <c r="AG380" s="223"/>
      <c r="AH380" s="370">
        <f t="shared" si="204"/>
        <v>11</v>
      </c>
      <c r="AI380" s="373">
        <f>'สาย 8'!AI79</f>
        <v>11</v>
      </c>
      <c r="AJ380" s="369">
        <f t="shared" si="205"/>
        <v>0</v>
      </c>
      <c r="AL380" s="379">
        <v>79</v>
      </c>
      <c r="AM380" s="380">
        <f t="shared" si="206"/>
        <v>4</v>
      </c>
    </row>
    <row r="381" spans="1:39" s="79" customFormat="1" ht="15" customHeight="1">
      <c r="A381" s="351">
        <v>20</v>
      </c>
      <c r="B381" s="365" t="s">
        <v>65</v>
      </c>
      <c r="C381" s="491"/>
      <c r="D381" s="491">
        <v>5</v>
      </c>
      <c r="E381" s="491">
        <v>2</v>
      </c>
      <c r="F381" s="223"/>
      <c r="G381" s="223"/>
      <c r="H381" s="223"/>
      <c r="I381" s="223"/>
      <c r="J381" s="223"/>
      <c r="K381" s="223"/>
      <c r="L381" s="223"/>
      <c r="M381" s="223"/>
      <c r="N381" s="223"/>
      <c r="O381" s="223"/>
      <c r="P381" s="223"/>
      <c r="Q381" s="223"/>
      <c r="R381" s="223"/>
      <c r="S381" s="223"/>
      <c r="T381" s="223"/>
      <c r="U381" s="223"/>
      <c r="V381" s="223"/>
      <c r="W381" s="223"/>
      <c r="X381" s="223"/>
      <c r="Y381" s="223"/>
      <c r="Z381" s="223"/>
      <c r="AA381" s="223"/>
      <c r="AB381" s="223"/>
      <c r="AC381" s="223"/>
      <c r="AD381" s="223"/>
      <c r="AE381" s="223"/>
      <c r="AF381" s="223"/>
      <c r="AG381" s="223"/>
      <c r="AH381" s="370">
        <f t="shared" si="204"/>
        <v>7</v>
      </c>
      <c r="AI381" s="373">
        <f>'สาย 8'!AI83</f>
        <v>7</v>
      </c>
      <c r="AJ381" s="369">
        <f t="shared" si="205"/>
        <v>0</v>
      </c>
      <c r="AL381" s="379">
        <v>83</v>
      </c>
      <c r="AM381" s="380">
        <f t="shared" si="206"/>
        <v>4</v>
      </c>
    </row>
    <row r="382" spans="1:39" s="79" customFormat="1" ht="15" customHeight="1">
      <c r="A382" s="351">
        <v>21</v>
      </c>
      <c r="B382" s="365" t="s">
        <v>66</v>
      </c>
      <c r="C382" s="491"/>
      <c r="D382" s="491"/>
      <c r="E382" s="491"/>
      <c r="F382" s="223"/>
      <c r="G382" s="223"/>
      <c r="H382" s="223"/>
      <c r="I382" s="223"/>
      <c r="J382" s="223"/>
      <c r="K382" s="223"/>
      <c r="L382" s="223"/>
      <c r="M382" s="223"/>
      <c r="N382" s="223"/>
      <c r="O382" s="223"/>
      <c r="P382" s="223"/>
      <c r="Q382" s="223"/>
      <c r="R382" s="223"/>
      <c r="S382" s="223"/>
      <c r="T382" s="223"/>
      <c r="U382" s="223"/>
      <c r="V382" s="223"/>
      <c r="W382" s="223"/>
      <c r="X382" s="223"/>
      <c r="Y382" s="223"/>
      <c r="Z382" s="223"/>
      <c r="AA382" s="223"/>
      <c r="AB382" s="223"/>
      <c r="AC382" s="223"/>
      <c r="AD382" s="223"/>
      <c r="AE382" s="223"/>
      <c r="AF382" s="223"/>
      <c r="AG382" s="223"/>
      <c r="AH382" s="370">
        <f t="shared" si="204"/>
        <v>0</v>
      </c>
      <c r="AI382" s="373">
        <f>'สาย 8'!AI87</f>
        <v>0</v>
      </c>
      <c r="AJ382" s="369">
        <f t="shared" si="205"/>
        <v>0</v>
      </c>
      <c r="AL382" s="379">
        <v>87</v>
      </c>
      <c r="AM382" s="380">
        <f t="shared" si="206"/>
        <v>4</v>
      </c>
    </row>
    <row r="383" spans="1:39" s="79" customFormat="1" ht="15" customHeight="1">
      <c r="A383" s="351">
        <v>22</v>
      </c>
      <c r="B383" s="365" t="s">
        <v>67</v>
      </c>
      <c r="C383" s="491"/>
      <c r="D383" s="491"/>
      <c r="E383" s="491"/>
      <c r="F383" s="223"/>
      <c r="G383" s="223"/>
      <c r="H383" s="223"/>
      <c r="I383" s="223"/>
      <c r="J383" s="223"/>
      <c r="K383" s="223"/>
      <c r="L383" s="223"/>
      <c r="M383" s="223"/>
      <c r="N383" s="223"/>
      <c r="O383" s="223"/>
      <c r="P383" s="223"/>
      <c r="Q383" s="223"/>
      <c r="R383" s="223"/>
      <c r="S383" s="223"/>
      <c r="T383" s="223"/>
      <c r="U383" s="223"/>
      <c r="V383" s="223"/>
      <c r="W383" s="223"/>
      <c r="X383" s="223"/>
      <c r="Y383" s="223"/>
      <c r="Z383" s="223"/>
      <c r="AA383" s="223"/>
      <c r="AB383" s="223"/>
      <c r="AC383" s="223"/>
      <c r="AD383" s="223"/>
      <c r="AE383" s="223"/>
      <c r="AF383" s="223"/>
      <c r="AG383" s="223"/>
      <c r="AH383" s="370">
        <f t="shared" si="204"/>
        <v>0</v>
      </c>
      <c r="AI383" s="373">
        <f>'สาย 8'!AI91</f>
        <v>0</v>
      </c>
      <c r="AJ383" s="369">
        <f t="shared" si="205"/>
        <v>0</v>
      </c>
      <c r="AL383" s="379">
        <v>91</v>
      </c>
      <c r="AM383" s="380">
        <f t="shared" si="206"/>
        <v>4</v>
      </c>
    </row>
    <row r="384" spans="1:39" s="79" customFormat="1" ht="15" customHeight="1">
      <c r="A384" s="351">
        <v>23</v>
      </c>
      <c r="B384" s="365" t="s">
        <v>49</v>
      </c>
      <c r="C384" s="491"/>
      <c r="D384" s="491"/>
      <c r="E384" s="491"/>
      <c r="F384" s="223"/>
      <c r="G384" s="223"/>
      <c r="H384" s="223"/>
      <c r="I384" s="223"/>
      <c r="J384" s="223"/>
      <c r="K384" s="223"/>
      <c r="L384" s="223"/>
      <c r="M384" s="223"/>
      <c r="N384" s="223"/>
      <c r="O384" s="223"/>
      <c r="P384" s="223"/>
      <c r="Q384" s="223"/>
      <c r="R384" s="223"/>
      <c r="S384" s="223"/>
      <c r="T384" s="223"/>
      <c r="U384" s="223"/>
      <c r="V384" s="223"/>
      <c r="W384" s="223"/>
      <c r="X384" s="223"/>
      <c r="Y384" s="223"/>
      <c r="Z384" s="223"/>
      <c r="AA384" s="223"/>
      <c r="AB384" s="223"/>
      <c r="AC384" s="223"/>
      <c r="AD384" s="223"/>
      <c r="AE384" s="223"/>
      <c r="AF384" s="223"/>
      <c r="AG384" s="223"/>
      <c r="AH384" s="370">
        <f t="shared" si="204"/>
        <v>0</v>
      </c>
      <c r="AI384" s="373">
        <f>'สาย 8'!AI95</f>
        <v>0</v>
      </c>
      <c r="AJ384" s="369">
        <f t="shared" si="205"/>
        <v>0</v>
      </c>
      <c r="AL384" s="379">
        <v>95</v>
      </c>
      <c r="AM384" s="380">
        <f t="shared" si="206"/>
        <v>4</v>
      </c>
    </row>
    <row r="385" spans="1:39" s="79" customFormat="1" ht="15" customHeight="1">
      <c r="A385" s="351">
        <v>24</v>
      </c>
      <c r="B385" s="365" t="s">
        <v>68</v>
      </c>
      <c r="C385" s="491">
        <v>3</v>
      </c>
      <c r="D385" s="491">
        <v>7</v>
      </c>
      <c r="E385" s="491">
        <v>11</v>
      </c>
      <c r="F385" s="223"/>
      <c r="G385" s="223"/>
      <c r="H385" s="223"/>
      <c r="I385" s="223"/>
      <c r="J385" s="223"/>
      <c r="K385" s="223"/>
      <c r="L385" s="223"/>
      <c r="M385" s="223"/>
      <c r="N385" s="223"/>
      <c r="O385" s="223"/>
      <c r="P385" s="223"/>
      <c r="Q385" s="223"/>
      <c r="R385" s="223"/>
      <c r="S385" s="223"/>
      <c r="T385" s="223"/>
      <c r="U385" s="223"/>
      <c r="V385" s="223"/>
      <c r="W385" s="223"/>
      <c r="X385" s="223"/>
      <c r="Y385" s="223"/>
      <c r="Z385" s="223"/>
      <c r="AA385" s="223"/>
      <c r="AB385" s="223"/>
      <c r="AC385" s="223"/>
      <c r="AD385" s="223"/>
      <c r="AE385" s="223"/>
      <c r="AF385" s="223"/>
      <c r="AG385" s="223"/>
      <c r="AH385" s="370">
        <f t="shared" si="204"/>
        <v>21</v>
      </c>
      <c r="AI385" s="373">
        <f>'สาย 8'!AI99</f>
        <v>21</v>
      </c>
      <c r="AJ385" s="369">
        <f t="shared" si="205"/>
        <v>0</v>
      </c>
      <c r="AL385" s="379">
        <v>99</v>
      </c>
      <c r="AM385" s="380">
        <f t="shared" si="206"/>
        <v>4</v>
      </c>
    </row>
    <row r="386" spans="1:39" s="79" customFormat="1" ht="15" customHeight="1">
      <c r="A386" s="351">
        <v>25</v>
      </c>
      <c r="B386" s="365" t="s">
        <v>69</v>
      </c>
      <c r="C386" s="491"/>
      <c r="D386" s="491"/>
      <c r="E386" s="491"/>
      <c r="F386" s="223"/>
      <c r="G386" s="223"/>
      <c r="H386" s="223"/>
      <c r="I386" s="223"/>
      <c r="J386" s="223"/>
      <c r="K386" s="223"/>
      <c r="L386" s="223"/>
      <c r="M386" s="223"/>
      <c r="N386" s="223"/>
      <c r="O386" s="223"/>
      <c r="P386" s="223"/>
      <c r="Q386" s="223"/>
      <c r="R386" s="223"/>
      <c r="S386" s="223"/>
      <c r="T386" s="223"/>
      <c r="U386" s="223"/>
      <c r="V386" s="223"/>
      <c r="W386" s="223"/>
      <c r="X386" s="223"/>
      <c r="Y386" s="223"/>
      <c r="Z386" s="223"/>
      <c r="AA386" s="223"/>
      <c r="AB386" s="223"/>
      <c r="AC386" s="223"/>
      <c r="AD386" s="223"/>
      <c r="AE386" s="223"/>
      <c r="AF386" s="223"/>
      <c r="AG386" s="223"/>
      <c r="AH386" s="370">
        <f t="shared" si="204"/>
        <v>0</v>
      </c>
      <c r="AI386" s="373">
        <f>'สาย 8'!AI103</f>
        <v>0</v>
      </c>
      <c r="AJ386" s="369">
        <f t="shared" si="205"/>
        <v>0</v>
      </c>
      <c r="AL386" s="379">
        <v>103</v>
      </c>
      <c r="AM386" s="380">
        <f t="shared" si="206"/>
        <v>4</v>
      </c>
    </row>
    <row r="387" spans="1:39" s="79" customFormat="1" ht="15" customHeight="1">
      <c r="A387" s="351">
        <v>26</v>
      </c>
      <c r="B387" s="365" t="s">
        <v>38</v>
      </c>
      <c r="C387" s="491"/>
      <c r="D387" s="491"/>
      <c r="E387" s="491"/>
      <c r="F387" s="223"/>
      <c r="G387" s="223"/>
      <c r="H387" s="223"/>
      <c r="I387" s="223"/>
      <c r="J387" s="223"/>
      <c r="K387" s="223"/>
      <c r="L387" s="223"/>
      <c r="M387" s="223"/>
      <c r="N387" s="223"/>
      <c r="O387" s="223"/>
      <c r="P387" s="223"/>
      <c r="Q387" s="223"/>
      <c r="R387" s="223"/>
      <c r="S387" s="223"/>
      <c r="T387" s="223"/>
      <c r="U387" s="223"/>
      <c r="V387" s="223"/>
      <c r="W387" s="223"/>
      <c r="X387" s="223"/>
      <c r="Y387" s="223"/>
      <c r="Z387" s="223"/>
      <c r="AA387" s="223"/>
      <c r="AB387" s="223"/>
      <c r="AC387" s="223"/>
      <c r="AD387" s="223"/>
      <c r="AE387" s="223"/>
      <c r="AF387" s="223"/>
      <c r="AG387" s="223"/>
      <c r="AH387" s="370">
        <f t="shared" si="204"/>
        <v>0</v>
      </c>
      <c r="AI387" s="373">
        <f>'สาย 8'!AI107</f>
        <v>0</v>
      </c>
      <c r="AJ387" s="369">
        <f t="shared" si="205"/>
        <v>0</v>
      </c>
      <c r="AL387" s="379">
        <v>107</v>
      </c>
      <c r="AM387" s="380">
        <f t="shared" si="206"/>
        <v>4</v>
      </c>
    </row>
    <row r="388" spans="1:39" s="79" customFormat="1" ht="15" customHeight="1">
      <c r="A388" s="351">
        <v>27</v>
      </c>
      <c r="B388" s="365" t="s">
        <v>70</v>
      </c>
      <c r="C388" s="491"/>
      <c r="D388" s="491">
        <v>6</v>
      </c>
      <c r="E388" s="491">
        <v>4</v>
      </c>
      <c r="F388" s="223"/>
      <c r="G388" s="223"/>
      <c r="H388" s="223"/>
      <c r="I388" s="223"/>
      <c r="J388" s="223"/>
      <c r="K388" s="223"/>
      <c r="L388" s="223"/>
      <c r="M388" s="223"/>
      <c r="N388" s="223"/>
      <c r="O388" s="223"/>
      <c r="P388" s="223"/>
      <c r="Q388" s="223"/>
      <c r="R388" s="223"/>
      <c r="S388" s="223"/>
      <c r="T388" s="223"/>
      <c r="U388" s="223"/>
      <c r="V388" s="223"/>
      <c r="W388" s="223"/>
      <c r="X388" s="223"/>
      <c r="Y388" s="223"/>
      <c r="Z388" s="223"/>
      <c r="AA388" s="223"/>
      <c r="AB388" s="223"/>
      <c r="AC388" s="223"/>
      <c r="AD388" s="223"/>
      <c r="AE388" s="223"/>
      <c r="AF388" s="223"/>
      <c r="AG388" s="223"/>
      <c r="AH388" s="370">
        <f t="shared" si="204"/>
        <v>10</v>
      </c>
      <c r="AI388" s="373">
        <f>'สาย 8'!AI111</f>
        <v>10</v>
      </c>
      <c r="AJ388" s="369">
        <f t="shared" si="205"/>
        <v>0</v>
      </c>
      <c r="AL388" s="379">
        <v>111</v>
      </c>
      <c r="AM388" s="380">
        <f t="shared" si="206"/>
        <v>4</v>
      </c>
    </row>
    <row r="389" spans="1:39" s="79" customFormat="1" ht="15" customHeight="1">
      <c r="A389" s="351">
        <v>28</v>
      </c>
      <c r="B389" s="365" t="s">
        <v>39</v>
      </c>
      <c r="C389" s="491"/>
      <c r="D389" s="491"/>
      <c r="E389" s="491"/>
      <c r="F389" s="223"/>
      <c r="G389" s="223"/>
      <c r="H389" s="223"/>
      <c r="I389" s="223"/>
      <c r="J389" s="223"/>
      <c r="K389" s="223"/>
      <c r="L389" s="223"/>
      <c r="M389" s="223"/>
      <c r="N389" s="223"/>
      <c r="O389" s="223"/>
      <c r="P389" s="223"/>
      <c r="Q389" s="223"/>
      <c r="R389" s="223"/>
      <c r="S389" s="223"/>
      <c r="T389" s="223"/>
      <c r="U389" s="223"/>
      <c r="V389" s="223"/>
      <c r="W389" s="223"/>
      <c r="X389" s="223"/>
      <c r="Y389" s="223"/>
      <c r="Z389" s="223"/>
      <c r="AA389" s="223"/>
      <c r="AB389" s="223"/>
      <c r="AC389" s="223"/>
      <c r="AD389" s="223"/>
      <c r="AE389" s="223"/>
      <c r="AF389" s="223"/>
      <c r="AG389" s="223"/>
      <c r="AH389" s="370">
        <f t="shared" si="204"/>
        <v>0</v>
      </c>
      <c r="AI389" s="373">
        <f>'สาย 8'!AI115</f>
        <v>0</v>
      </c>
      <c r="AJ389" s="369">
        <f t="shared" si="205"/>
        <v>0</v>
      </c>
      <c r="AL389" s="379">
        <v>115</v>
      </c>
      <c r="AM389" s="380">
        <f t="shared" si="206"/>
        <v>4</v>
      </c>
    </row>
    <row r="390" spans="1:39" s="79" customFormat="1" ht="15" customHeight="1">
      <c r="A390" s="351">
        <v>29</v>
      </c>
      <c r="B390" s="365" t="s">
        <v>40</v>
      </c>
      <c r="C390" s="491">
        <v>1</v>
      </c>
      <c r="D390" s="491"/>
      <c r="E390" s="491"/>
      <c r="F390" s="223"/>
      <c r="G390" s="223"/>
      <c r="H390" s="223"/>
      <c r="I390" s="223"/>
      <c r="J390" s="223"/>
      <c r="K390" s="223"/>
      <c r="L390" s="223"/>
      <c r="M390" s="223"/>
      <c r="N390" s="223"/>
      <c r="O390" s="223"/>
      <c r="P390" s="223"/>
      <c r="Q390" s="223"/>
      <c r="R390" s="223"/>
      <c r="S390" s="223"/>
      <c r="T390" s="223"/>
      <c r="U390" s="223"/>
      <c r="V390" s="223"/>
      <c r="W390" s="223"/>
      <c r="X390" s="223"/>
      <c r="Y390" s="223"/>
      <c r="Z390" s="223"/>
      <c r="AA390" s="223"/>
      <c r="AB390" s="223"/>
      <c r="AC390" s="223"/>
      <c r="AD390" s="223"/>
      <c r="AE390" s="223"/>
      <c r="AF390" s="223"/>
      <c r="AG390" s="223"/>
      <c r="AH390" s="370">
        <f t="shared" si="204"/>
        <v>1</v>
      </c>
      <c r="AI390" s="373">
        <f>'สาย 8'!AI119</f>
        <v>1</v>
      </c>
      <c r="AJ390" s="369">
        <f t="shared" si="205"/>
        <v>0</v>
      </c>
      <c r="AL390" s="379">
        <v>119</v>
      </c>
      <c r="AM390" s="380">
        <f t="shared" si="206"/>
        <v>4</v>
      </c>
    </row>
    <row r="391" spans="1:39" s="79" customFormat="1" ht="15" customHeight="1">
      <c r="A391" s="351">
        <v>30</v>
      </c>
      <c r="B391" s="365" t="s">
        <v>50</v>
      </c>
      <c r="C391" s="491"/>
      <c r="D391" s="491">
        <v>1</v>
      </c>
      <c r="E391" s="491">
        <v>2</v>
      </c>
      <c r="F391" s="223"/>
      <c r="G391" s="223"/>
      <c r="H391" s="223"/>
      <c r="I391" s="223"/>
      <c r="J391" s="223"/>
      <c r="K391" s="223"/>
      <c r="L391" s="223"/>
      <c r="M391" s="223"/>
      <c r="N391" s="223"/>
      <c r="O391" s="223"/>
      <c r="P391" s="223"/>
      <c r="Q391" s="223"/>
      <c r="R391" s="223"/>
      <c r="S391" s="223"/>
      <c r="T391" s="223"/>
      <c r="U391" s="223"/>
      <c r="V391" s="223"/>
      <c r="W391" s="223"/>
      <c r="X391" s="223"/>
      <c r="Y391" s="223"/>
      <c r="Z391" s="223"/>
      <c r="AA391" s="223"/>
      <c r="AB391" s="223"/>
      <c r="AC391" s="223"/>
      <c r="AD391" s="223"/>
      <c r="AE391" s="223"/>
      <c r="AF391" s="223"/>
      <c r="AG391" s="223"/>
      <c r="AH391" s="370">
        <f t="shared" si="204"/>
        <v>3</v>
      </c>
      <c r="AI391" s="373">
        <f>'สาย 8'!AI123</f>
        <v>3</v>
      </c>
      <c r="AJ391" s="369">
        <f t="shared" si="205"/>
        <v>0</v>
      </c>
      <c r="AL391" s="379">
        <v>123</v>
      </c>
      <c r="AM391" s="380">
        <f t="shared" si="206"/>
        <v>4</v>
      </c>
    </row>
    <row r="392" spans="1:39" s="79" customFormat="1" ht="15" customHeight="1">
      <c r="A392" s="351">
        <v>31</v>
      </c>
      <c r="B392" s="365" t="s">
        <v>51</v>
      </c>
      <c r="C392" s="491"/>
      <c r="D392" s="491"/>
      <c r="E392" s="491"/>
      <c r="F392" s="223"/>
      <c r="G392" s="223"/>
      <c r="H392" s="223"/>
      <c r="I392" s="223"/>
      <c r="J392" s="223"/>
      <c r="K392" s="223"/>
      <c r="L392" s="223"/>
      <c r="M392" s="223"/>
      <c r="N392" s="223"/>
      <c r="O392" s="223"/>
      <c r="P392" s="223"/>
      <c r="Q392" s="223"/>
      <c r="R392" s="223"/>
      <c r="S392" s="223"/>
      <c r="T392" s="223"/>
      <c r="U392" s="223"/>
      <c r="V392" s="223"/>
      <c r="W392" s="223"/>
      <c r="X392" s="223"/>
      <c r="Y392" s="223"/>
      <c r="Z392" s="223"/>
      <c r="AA392" s="223"/>
      <c r="AB392" s="223"/>
      <c r="AC392" s="223"/>
      <c r="AD392" s="223"/>
      <c r="AE392" s="223"/>
      <c r="AF392" s="223"/>
      <c r="AG392" s="223"/>
      <c r="AH392" s="370">
        <f t="shared" si="204"/>
        <v>0</v>
      </c>
      <c r="AI392" s="373">
        <f>'สาย 8'!AI127</f>
        <v>0</v>
      </c>
      <c r="AJ392" s="369">
        <f t="shared" si="205"/>
        <v>0</v>
      </c>
      <c r="AL392" s="379">
        <v>127</v>
      </c>
      <c r="AM392" s="380">
        <f t="shared" si="206"/>
        <v>4</v>
      </c>
    </row>
    <row r="393" spans="1:39" s="79" customFormat="1" ht="15" customHeight="1">
      <c r="A393" s="351">
        <v>32</v>
      </c>
      <c r="B393" s="365" t="s">
        <v>52</v>
      </c>
      <c r="C393" s="491"/>
      <c r="D393" s="491"/>
      <c r="E393" s="491"/>
      <c r="F393" s="223"/>
      <c r="G393" s="223"/>
      <c r="H393" s="223"/>
      <c r="I393" s="223"/>
      <c r="J393" s="223"/>
      <c r="K393" s="223"/>
      <c r="L393" s="223"/>
      <c r="M393" s="223"/>
      <c r="N393" s="223"/>
      <c r="O393" s="223"/>
      <c r="P393" s="223"/>
      <c r="Q393" s="223"/>
      <c r="R393" s="223"/>
      <c r="S393" s="223"/>
      <c r="T393" s="223"/>
      <c r="U393" s="223"/>
      <c r="V393" s="223"/>
      <c r="W393" s="223"/>
      <c r="X393" s="223"/>
      <c r="Y393" s="223"/>
      <c r="Z393" s="223"/>
      <c r="AA393" s="223"/>
      <c r="AB393" s="223"/>
      <c r="AC393" s="223"/>
      <c r="AD393" s="223"/>
      <c r="AE393" s="223"/>
      <c r="AF393" s="223"/>
      <c r="AG393" s="223"/>
      <c r="AH393" s="370">
        <f t="shared" si="204"/>
        <v>0</v>
      </c>
      <c r="AI393" s="373">
        <f>'สาย 8'!AI131</f>
        <v>0</v>
      </c>
      <c r="AJ393" s="369">
        <f t="shared" si="205"/>
        <v>0</v>
      </c>
      <c r="AL393" s="379">
        <v>131</v>
      </c>
      <c r="AM393" s="380">
        <f t="shared" si="206"/>
        <v>4</v>
      </c>
    </row>
    <row r="394" spans="1:39" s="79" customFormat="1" ht="15" customHeight="1">
      <c r="A394" s="351">
        <v>33</v>
      </c>
      <c r="B394" s="365"/>
      <c r="C394" s="491"/>
      <c r="D394" s="491"/>
      <c r="E394" s="491"/>
      <c r="F394" s="223"/>
      <c r="G394" s="223"/>
      <c r="H394" s="223"/>
      <c r="I394" s="223"/>
      <c r="J394" s="223"/>
      <c r="K394" s="223"/>
      <c r="L394" s="223"/>
      <c r="M394" s="223"/>
      <c r="N394" s="223"/>
      <c r="O394" s="223"/>
      <c r="P394" s="223"/>
      <c r="Q394" s="223"/>
      <c r="R394" s="223"/>
      <c r="S394" s="223"/>
      <c r="T394" s="223"/>
      <c r="U394" s="223"/>
      <c r="V394" s="223"/>
      <c r="W394" s="223"/>
      <c r="X394" s="223"/>
      <c r="Y394" s="223"/>
      <c r="Z394" s="223"/>
      <c r="AA394" s="223"/>
      <c r="AB394" s="223"/>
      <c r="AC394" s="223"/>
      <c r="AD394" s="223"/>
      <c r="AE394" s="223"/>
      <c r="AF394" s="223"/>
      <c r="AG394" s="223"/>
      <c r="AH394" s="370">
        <f t="shared" si="204"/>
        <v>0</v>
      </c>
      <c r="AI394" s="373">
        <f>'สาย 8'!AI135</f>
        <v>0</v>
      </c>
      <c r="AJ394" s="369">
        <f t="shared" si="205"/>
        <v>0</v>
      </c>
      <c r="AL394" s="379">
        <v>135</v>
      </c>
      <c r="AM394" s="380">
        <f t="shared" si="206"/>
        <v>4</v>
      </c>
    </row>
    <row r="395" spans="1:39" s="79" customFormat="1" ht="15" customHeight="1">
      <c r="A395" s="351">
        <v>34</v>
      </c>
      <c r="B395" s="208"/>
      <c r="C395" s="491"/>
      <c r="D395" s="491"/>
      <c r="E395" s="491"/>
      <c r="F395" s="223"/>
      <c r="G395" s="223"/>
      <c r="H395" s="223"/>
      <c r="I395" s="223"/>
      <c r="J395" s="223"/>
      <c r="K395" s="223"/>
      <c r="L395" s="223"/>
      <c r="M395" s="223"/>
      <c r="N395" s="223"/>
      <c r="O395" s="223"/>
      <c r="P395" s="223"/>
      <c r="Q395" s="223"/>
      <c r="R395" s="223"/>
      <c r="S395" s="223"/>
      <c r="T395" s="223"/>
      <c r="U395" s="223"/>
      <c r="V395" s="223"/>
      <c r="W395" s="223"/>
      <c r="X395" s="223"/>
      <c r="Y395" s="223"/>
      <c r="Z395" s="223"/>
      <c r="AA395" s="223"/>
      <c r="AB395" s="223"/>
      <c r="AC395" s="223"/>
      <c r="AD395" s="223"/>
      <c r="AE395" s="223"/>
      <c r="AF395" s="223"/>
      <c r="AG395" s="223"/>
      <c r="AH395" s="370">
        <f t="shared" si="204"/>
        <v>0</v>
      </c>
      <c r="AI395" s="373">
        <f>'สาย 8'!AI139</f>
        <v>0</v>
      </c>
      <c r="AJ395" s="369">
        <f t="shared" si="205"/>
        <v>0</v>
      </c>
      <c r="AL395" s="379">
        <v>139</v>
      </c>
      <c r="AM395" s="380">
        <f t="shared" si="206"/>
        <v>4</v>
      </c>
    </row>
    <row r="396" spans="1:39" s="79" customFormat="1" ht="15" customHeight="1">
      <c r="A396" s="351">
        <v>35</v>
      </c>
      <c r="B396" s="208"/>
      <c r="C396" s="491"/>
      <c r="D396" s="491"/>
      <c r="E396" s="491"/>
      <c r="F396" s="223"/>
      <c r="G396" s="223"/>
      <c r="H396" s="223"/>
      <c r="I396" s="223"/>
      <c r="J396" s="223"/>
      <c r="K396" s="223"/>
      <c r="L396" s="223"/>
      <c r="M396" s="223"/>
      <c r="N396" s="223"/>
      <c r="O396" s="223"/>
      <c r="P396" s="223"/>
      <c r="Q396" s="223"/>
      <c r="R396" s="223"/>
      <c r="S396" s="223"/>
      <c r="T396" s="223"/>
      <c r="U396" s="223"/>
      <c r="V396" s="223"/>
      <c r="W396" s="223"/>
      <c r="X396" s="223"/>
      <c r="Y396" s="223"/>
      <c r="Z396" s="223"/>
      <c r="AA396" s="223"/>
      <c r="AB396" s="223"/>
      <c r="AC396" s="223"/>
      <c r="AD396" s="223"/>
      <c r="AE396" s="223"/>
      <c r="AF396" s="223"/>
      <c r="AG396" s="223"/>
      <c r="AH396" s="370">
        <f t="shared" si="204"/>
        <v>0</v>
      </c>
      <c r="AI396" s="373">
        <f>'สาย 8'!AI143</f>
        <v>0</v>
      </c>
      <c r="AJ396" s="369">
        <f t="shared" si="205"/>
        <v>0</v>
      </c>
      <c r="AL396" s="379">
        <v>143</v>
      </c>
      <c r="AM396" s="380">
        <f t="shared" si="206"/>
        <v>4</v>
      </c>
    </row>
    <row r="397" spans="1:39" s="79" customFormat="1" ht="15" customHeight="1">
      <c r="A397" s="351">
        <v>36</v>
      </c>
      <c r="B397" s="208"/>
      <c r="C397" s="491"/>
      <c r="D397" s="491"/>
      <c r="E397" s="491"/>
      <c r="F397" s="223"/>
      <c r="G397" s="223"/>
      <c r="H397" s="223"/>
      <c r="I397" s="223"/>
      <c r="J397" s="223"/>
      <c r="K397" s="223"/>
      <c r="L397" s="223"/>
      <c r="M397" s="223"/>
      <c r="N397" s="223"/>
      <c r="O397" s="223"/>
      <c r="P397" s="223"/>
      <c r="Q397" s="223"/>
      <c r="R397" s="223"/>
      <c r="S397" s="223"/>
      <c r="T397" s="223"/>
      <c r="U397" s="223"/>
      <c r="V397" s="223"/>
      <c r="W397" s="223"/>
      <c r="X397" s="223"/>
      <c r="Y397" s="223"/>
      <c r="Z397" s="223"/>
      <c r="AA397" s="223"/>
      <c r="AB397" s="223"/>
      <c r="AC397" s="223"/>
      <c r="AD397" s="223"/>
      <c r="AE397" s="223"/>
      <c r="AF397" s="223"/>
      <c r="AG397" s="223"/>
      <c r="AH397" s="370">
        <f t="shared" si="204"/>
        <v>0</v>
      </c>
      <c r="AI397" s="373">
        <f>'สาย 8'!AI147</f>
        <v>0</v>
      </c>
      <c r="AJ397" s="369">
        <f t="shared" si="205"/>
        <v>0</v>
      </c>
      <c r="AL397" s="379">
        <v>147</v>
      </c>
      <c r="AM397" s="380">
        <f t="shared" si="206"/>
        <v>4</v>
      </c>
    </row>
    <row r="398" spans="1:39" s="79" customFormat="1" ht="15" customHeight="1">
      <c r="A398" s="351">
        <v>37</v>
      </c>
      <c r="B398" s="208"/>
      <c r="C398" s="491"/>
      <c r="D398" s="491"/>
      <c r="E398" s="491"/>
      <c r="F398" s="223"/>
      <c r="G398" s="223"/>
      <c r="H398" s="223"/>
      <c r="I398" s="223"/>
      <c r="J398" s="223"/>
      <c r="K398" s="223"/>
      <c r="L398" s="223"/>
      <c r="M398" s="223"/>
      <c r="N398" s="223"/>
      <c r="O398" s="223"/>
      <c r="P398" s="223"/>
      <c r="Q398" s="223"/>
      <c r="R398" s="223"/>
      <c r="S398" s="223"/>
      <c r="T398" s="223"/>
      <c r="U398" s="223"/>
      <c r="V398" s="223"/>
      <c r="W398" s="223"/>
      <c r="X398" s="223"/>
      <c r="Y398" s="223"/>
      <c r="Z398" s="223"/>
      <c r="AA398" s="223"/>
      <c r="AB398" s="223"/>
      <c r="AC398" s="223"/>
      <c r="AD398" s="223"/>
      <c r="AE398" s="223"/>
      <c r="AF398" s="223"/>
      <c r="AG398" s="223"/>
      <c r="AH398" s="370">
        <f t="shared" si="204"/>
        <v>0</v>
      </c>
      <c r="AI398" s="373">
        <f>'สาย 8'!AI151</f>
        <v>0</v>
      </c>
      <c r="AJ398" s="369">
        <f t="shared" si="205"/>
        <v>0</v>
      </c>
      <c r="AL398" s="379">
        <v>151</v>
      </c>
      <c r="AM398" s="380">
        <f t="shared" si="206"/>
        <v>4</v>
      </c>
    </row>
    <row r="399" spans="1:39" s="79" customFormat="1" ht="15" customHeight="1">
      <c r="A399" s="351">
        <v>38</v>
      </c>
      <c r="B399" s="208"/>
      <c r="C399" s="491"/>
      <c r="D399" s="491"/>
      <c r="E399" s="491"/>
      <c r="F399" s="223"/>
      <c r="G399" s="223"/>
      <c r="H399" s="223"/>
      <c r="I399" s="223"/>
      <c r="J399" s="223"/>
      <c r="K399" s="223"/>
      <c r="L399" s="223"/>
      <c r="M399" s="223"/>
      <c r="N399" s="223"/>
      <c r="O399" s="223"/>
      <c r="P399" s="223"/>
      <c r="Q399" s="223"/>
      <c r="R399" s="223"/>
      <c r="S399" s="223"/>
      <c r="T399" s="223"/>
      <c r="U399" s="223"/>
      <c r="V399" s="223"/>
      <c r="W399" s="223"/>
      <c r="X399" s="223"/>
      <c r="Y399" s="223"/>
      <c r="Z399" s="223"/>
      <c r="AA399" s="223"/>
      <c r="AB399" s="223"/>
      <c r="AC399" s="223"/>
      <c r="AD399" s="223"/>
      <c r="AE399" s="223"/>
      <c r="AF399" s="223"/>
      <c r="AG399" s="223"/>
      <c r="AH399" s="370">
        <f t="shared" si="204"/>
        <v>0</v>
      </c>
      <c r="AI399" s="373">
        <f>'สาย 8'!AI155</f>
        <v>0</v>
      </c>
      <c r="AJ399" s="369">
        <f t="shared" si="205"/>
        <v>0</v>
      </c>
      <c r="AL399" s="379">
        <v>155</v>
      </c>
      <c r="AM399" s="380">
        <f t="shared" si="206"/>
        <v>4</v>
      </c>
    </row>
    <row r="400" spans="1:39" s="79" customFormat="1" ht="15" customHeight="1">
      <c r="A400" s="351">
        <v>39</v>
      </c>
      <c r="B400" s="208"/>
      <c r="C400" s="491"/>
      <c r="D400" s="491"/>
      <c r="E400" s="491"/>
      <c r="F400" s="223"/>
      <c r="G400" s="223"/>
      <c r="H400" s="223"/>
      <c r="I400" s="223"/>
      <c r="J400" s="223"/>
      <c r="K400" s="223"/>
      <c r="L400" s="223"/>
      <c r="M400" s="223"/>
      <c r="N400" s="223"/>
      <c r="O400" s="223"/>
      <c r="P400" s="223"/>
      <c r="Q400" s="223"/>
      <c r="R400" s="223"/>
      <c r="S400" s="223"/>
      <c r="T400" s="223"/>
      <c r="U400" s="223"/>
      <c r="V400" s="223"/>
      <c r="W400" s="223"/>
      <c r="X400" s="223"/>
      <c r="Y400" s="223"/>
      <c r="Z400" s="223"/>
      <c r="AA400" s="223"/>
      <c r="AB400" s="223"/>
      <c r="AC400" s="223"/>
      <c r="AD400" s="223"/>
      <c r="AE400" s="223"/>
      <c r="AF400" s="223"/>
      <c r="AG400" s="223"/>
      <c r="AH400" s="370">
        <f t="shared" si="204"/>
        <v>0</v>
      </c>
      <c r="AI400" s="373">
        <f>'สาย 8'!AI159</f>
        <v>0</v>
      </c>
      <c r="AJ400" s="369">
        <f t="shared" si="205"/>
        <v>0</v>
      </c>
      <c r="AL400" s="379">
        <v>159</v>
      </c>
      <c r="AM400" s="380">
        <f t="shared" si="206"/>
        <v>4</v>
      </c>
    </row>
    <row r="401" spans="1:39" s="79" customFormat="1" ht="15" customHeight="1" thickBot="1">
      <c r="A401" s="356">
        <v>40</v>
      </c>
      <c r="B401" s="225"/>
      <c r="C401" s="492"/>
      <c r="D401" s="492"/>
      <c r="E401" s="492"/>
      <c r="F401" s="223"/>
      <c r="G401" s="223"/>
      <c r="H401" s="223"/>
      <c r="I401" s="223"/>
      <c r="J401" s="223"/>
      <c r="K401" s="223"/>
      <c r="L401" s="223"/>
      <c r="M401" s="223"/>
      <c r="N401" s="223"/>
      <c r="O401" s="223"/>
      <c r="P401" s="223"/>
      <c r="Q401" s="223"/>
      <c r="R401" s="223"/>
      <c r="S401" s="223"/>
      <c r="T401" s="223"/>
      <c r="U401" s="223"/>
      <c r="V401" s="223"/>
      <c r="W401" s="223"/>
      <c r="X401" s="223"/>
      <c r="Y401" s="223"/>
      <c r="Z401" s="223"/>
      <c r="AA401" s="223"/>
      <c r="AB401" s="223"/>
      <c r="AC401" s="223"/>
      <c r="AD401" s="223"/>
      <c r="AE401" s="223"/>
      <c r="AF401" s="223"/>
      <c r="AG401" s="223"/>
      <c r="AH401" s="370">
        <f t="shared" si="204"/>
        <v>0</v>
      </c>
      <c r="AI401" s="373">
        <f>'สาย 8'!AI163</f>
        <v>0</v>
      </c>
      <c r="AJ401" s="369">
        <f t="shared" si="205"/>
        <v>0</v>
      </c>
      <c r="AL401" s="381">
        <v>163</v>
      </c>
      <c r="AM401" s="382">
        <f t="shared" si="206"/>
        <v>4</v>
      </c>
    </row>
    <row r="402" spans="1:39" s="79" customFormat="1" ht="24" customHeight="1" thickTop="1" thickBot="1">
      <c r="A402" s="366" t="s">
        <v>41</v>
      </c>
      <c r="B402" s="367"/>
      <c r="C402" s="368">
        <f>SUM(C362:C401)</f>
        <v>69</v>
      </c>
      <c r="D402" s="368">
        <f>SUM(D362:D401)</f>
        <v>118</v>
      </c>
      <c r="E402" s="368">
        <f>SUM(E362:E401)</f>
        <v>170</v>
      </c>
      <c r="F402" s="368">
        <f>SUM(F362:F401)</f>
        <v>0</v>
      </c>
      <c r="G402" s="368">
        <f t="shared" ref="G402" si="207">SUM(G362:G401)</f>
        <v>0</v>
      </c>
      <c r="H402" s="368">
        <f t="shared" ref="H402" si="208">SUM(H362:H401)</f>
        <v>0</v>
      </c>
      <c r="I402" s="368">
        <f t="shared" ref="I402" si="209">SUM(I362:I401)</f>
        <v>0</v>
      </c>
      <c r="J402" s="368">
        <f t="shared" ref="J402" si="210">SUM(J362:J401)</f>
        <v>0</v>
      </c>
      <c r="K402" s="368">
        <f t="shared" ref="K402" si="211">SUM(K362:K401)</f>
        <v>0</v>
      </c>
      <c r="L402" s="368">
        <f t="shared" ref="L402" si="212">SUM(L362:L401)</f>
        <v>0</v>
      </c>
      <c r="M402" s="368">
        <f t="shared" ref="M402" si="213">SUM(M362:M401)</f>
        <v>0</v>
      </c>
      <c r="N402" s="368">
        <f t="shared" ref="N402" si="214">SUM(N362:N401)</f>
        <v>0</v>
      </c>
      <c r="O402" s="368">
        <f t="shared" ref="O402" si="215">SUM(O362:O401)</f>
        <v>0</v>
      </c>
      <c r="P402" s="368">
        <f t="shared" ref="P402" si="216">SUM(P362:P401)</f>
        <v>0</v>
      </c>
      <c r="Q402" s="368">
        <f t="shared" ref="Q402" si="217">SUM(Q362:Q401)</f>
        <v>0</v>
      </c>
      <c r="R402" s="368">
        <f t="shared" ref="R402" si="218">SUM(R362:R401)</f>
        <v>0</v>
      </c>
      <c r="S402" s="368">
        <f t="shared" ref="S402" si="219">SUM(S362:S401)</f>
        <v>0</v>
      </c>
      <c r="T402" s="368">
        <f t="shared" ref="T402" si="220">SUM(T362:T401)</f>
        <v>0</v>
      </c>
      <c r="U402" s="368">
        <f t="shared" ref="U402" si="221">SUM(U362:U401)</f>
        <v>0</v>
      </c>
      <c r="V402" s="368">
        <f t="shared" ref="V402" si="222">SUM(V362:V401)</f>
        <v>0</v>
      </c>
      <c r="W402" s="368">
        <f t="shared" ref="W402" si="223">SUM(W362:W401)</f>
        <v>0</v>
      </c>
      <c r="X402" s="368">
        <f t="shared" ref="X402" si="224">SUM(X362:X401)</f>
        <v>0</v>
      </c>
      <c r="Y402" s="368">
        <f t="shared" ref="Y402" si="225">SUM(Y362:Y401)</f>
        <v>0</v>
      </c>
      <c r="Z402" s="368">
        <f t="shared" ref="Z402" si="226">SUM(Z362:Z401)</f>
        <v>0</v>
      </c>
      <c r="AA402" s="368">
        <f t="shared" ref="AA402" si="227">SUM(AA362:AA401)</f>
        <v>0</v>
      </c>
      <c r="AB402" s="368">
        <f t="shared" ref="AB402" si="228">SUM(AB362:AB401)</f>
        <v>0</v>
      </c>
      <c r="AC402" s="368">
        <f t="shared" ref="AC402" si="229">SUM(AC362:AC401)</f>
        <v>0</v>
      </c>
      <c r="AD402" s="368">
        <f t="shared" ref="AD402" si="230">SUM(AD362:AD401)</f>
        <v>0</v>
      </c>
      <c r="AE402" s="368">
        <f t="shared" ref="AE402" si="231">SUM(AE362:AE401)</f>
        <v>0</v>
      </c>
      <c r="AF402" s="368">
        <f t="shared" ref="AF402" si="232">SUM(AF362:AF401)</f>
        <v>0</v>
      </c>
      <c r="AG402" s="368">
        <f t="shared" ref="AG402" si="233">SUM(AG362:AG401)</f>
        <v>0</v>
      </c>
      <c r="AH402" s="368">
        <f t="shared" ref="AH402" si="234">SUM(AH362:AH401)</f>
        <v>357</v>
      </c>
      <c r="AI402" s="374">
        <f t="shared" ref="AI402" si="235">SUM(AI362:AI401)</f>
        <v>357</v>
      </c>
      <c r="AJ402" s="368">
        <f t="shared" ref="AJ402" si="236">SUM(AJ362:AJ401)</f>
        <v>0</v>
      </c>
    </row>
    <row r="403" spans="1:39" s="79" customFormat="1" ht="15.6" thickTop="1" thickBot="1">
      <c r="AH403" s="79" t="s">
        <v>73</v>
      </c>
      <c r="AI403" s="375">
        <f>'สาย 8'!AI167</f>
        <v>357</v>
      </c>
      <c r="AJ403" s="376">
        <f>AI402-AI403</f>
        <v>0</v>
      </c>
    </row>
    <row r="404" spans="1:39" s="79" customFormat="1"/>
    <row r="407" spans="1:39" s="79" customFormat="1" ht="18">
      <c r="B407" s="359" t="s">
        <v>252</v>
      </c>
    </row>
    <row r="408" spans="1:39" s="79" customFormat="1" ht="18">
      <c r="B408" s="359" t="s">
        <v>321</v>
      </c>
    </row>
    <row r="409" spans="1:39" s="79" customFormat="1" ht="18">
      <c r="B409" s="359" t="s">
        <v>116</v>
      </c>
    </row>
    <row r="410" spans="1:39" s="79" customFormat="1" ht="15" thickBot="1">
      <c r="B410" s="217"/>
      <c r="C410" s="217"/>
      <c r="D410" s="217"/>
      <c r="E410" s="217"/>
      <c r="F410" s="217"/>
    </row>
    <row r="411" spans="1:39" s="79" customFormat="1" ht="21" customHeight="1" thickTop="1">
      <c r="A411" s="575" t="s">
        <v>99</v>
      </c>
      <c r="B411" s="357" t="s">
        <v>1</v>
      </c>
      <c r="C411" s="568">
        <v>1</v>
      </c>
      <c r="D411" s="568">
        <v>2</v>
      </c>
      <c r="E411" s="568">
        <v>3</v>
      </c>
      <c r="F411" s="568">
        <v>4</v>
      </c>
      <c r="G411" s="568">
        <v>5</v>
      </c>
      <c r="H411" s="568">
        <v>6</v>
      </c>
      <c r="I411" s="568">
        <v>7</v>
      </c>
      <c r="J411" s="568">
        <v>8</v>
      </c>
      <c r="K411" s="568">
        <v>9</v>
      </c>
      <c r="L411" s="568">
        <v>10</v>
      </c>
      <c r="M411" s="568">
        <v>11</v>
      </c>
      <c r="N411" s="568">
        <v>12</v>
      </c>
      <c r="O411" s="568">
        <v>13</v>
      </c>
      <c r="P411" s="568">
        <v>14</v>
      </c>
      <c r="Q411" s="568">
        <v>15</v>
      </c>
      <c r="R411" s="568">
        <v>16</v>
      </c>
      <c r="S411" s="568">
        <v>17</v>
      </c>
      <c r="T411" s="568">
        <v>18</v>
      </c>
      <c r="U411" s="568">
        <v>19</v>
      </c>
      <c r="V411" s="568">
        <v>20</v>
      </c>
      <c r="W411" s="568">
        <v>21</v>
      </c>
      <c r="X411" s="568">
        <v>22</v>
      </c>
      <c r="Y411" s="568">
        <v>23</v>
      </c>
      <c r="Z411" s="568">
        <v>24</v>
      </c>
      <c r="AA411" s="568">
        <v>25</v>
      </c>
      <c r="AB411" s="568">
        <v>26</v>
      </c>
      <c r="AC411" s="568">
        <v>27</v>
      </c>
      <c r="AD411" s="568">
        <v>28</v>
      </c>
      <c r="AE411" s="568">
        <v>29</v>
      </c>
      <c r="AF411" s="568">
        <v>30</v>
      </c>
      <c r="AG411" s="568">
        <v>31</v>
      </c>
      <c r="AH411" s="570" t="s">
        <v>41</v>
      </c>
      <c r="AI411" s="371" t="s">
        <v>233</v>
      </c>
      <c r="AJ411" s="572" t="s">
        <v>44</v>
      </c>
    </row>
    <row r="412" spans="1:39" s="79" customFormat="1" ht="24.75" customHeight="1" thickBot="1">
      <c r="A412" s="576"/>
      <c r="B412" s="358" t="s">
        <v>0</v>
      </c>
      <c r="C412" s="574"/>
      <c r="D412" s="574"/>
      <c r="E412" s="574"/>
      <c r="F412" s="574"/>
      <c r="G412" s="574"/>
      <c r="H412" s="574"/>
      <c r="I412" s="574"/>
      <c r="J412" s="574"/>
      <c r="K412" s="574"/>
      <c r="L412" s="574"/>
      <c r="M412" s="574"/>
      <c r="N412" s="574"/>
      <c r="O412" s="574"/>
      <c r="P412" s="574"/>
      <c r="Q412" s="574"/>
      <c r="R412" s="574"/>
      <c r="S412" s="574"/>
      <c r="T412" s="574"/>
      <c r="U412" s="574"/>
      <c r="V412" s="574"/>
      <c r="W412" s="574"/>
      <c r="X412" s="574"/>
      <c r="Y412" s="574"/>
      <c r="Z412" s="574"/>
      <c r="AA412" s="574"/>
      <c r="AB412" s="574"/>
      <c r="AC412" s="574"/>
      <c r="AD412" s="574"/>
      <c r="AE412" s="574"/>
      <c r="AF412" s="574"/>
      <c r="AG412" s="574"/>
      <c r="AH412" s="571"/>
      <c r="AI412" s="372" t="s">
        <v>242</v>
      </c>
      <c r="AJ412" s="573"/>
      <c r="AL412" s="352" t="s">
        <v>246</v>
      </c>
    </row>
    <row r="413" spans="1:39" s="79" customFormat="1" ht="15" customHeight="1" thickTop="1">
      <c r="A413" s="355">
        <v>1</v>
      </c>
      <c r="B413" s="364" t="s">
        <v>53</v>
      </c>
      <c r="C413" s="491">
        <v>4</v>
      </c>
      <c r="D413" s="491">
        <v>1</v>
      </c>
      <c r="E413" s="491"/>
      <c r="F413" s="223"/>
      <c r="G413" s="223"/>
      <c r="H413" s="223"/>
      <c r="I413" s="223"/>
      <c r="J413" s="223"/>
      <c r="K413" s="223"/>
      <c r="L413" s="223"/>
      <c r="M413" s="223"/>
      <c r="N413" s="223"/>
      <c r="O413" s="223"/>
      <c r="P413" s="223"/>
      <c r="Q413" s="223"/>
      <c r="R413" s="223"/>
      <c r="S413" s="223"/>
      <c r="T413" s="223"/>
      <c r="U413" s="223"/>
      <c r="V413" s="223"/>
      <c r="W413" s="223"/>
      <c r="X413" s="223"/>
      <c r="Y413" s="223"/>
      <c r="Z413" s="223"/>
      <c r="AA413" s="223"/>
      <c r="AB413" s="223"/>
      <c r="AC413" s="223"/>
      <c r="AD413" s="223"/>
      <c r="AE413" s="223"/>
      <c r="AF413" s="223"/>
      <c r="AG413" s="223"/>
      <c r="AH413" s="370">
        <f>SUM(C413:AG413)</f>
        <v>5</v>
      </c>
      <c r="AI413" s="373">
        <f>'สาย 9'!AI7</f>
        <v>5</v>
      </c>
      <c r="AJ413" s="369">
        <f>AH413-AI413</f>
        <v>0</v>
      </c>
      <c r="AL413" s="377">
        <v>7</v>
      </c>
      <c r="AM413" s="378"/>
    </row>
    <row r="414" spans="1:39" s="79" customFormat="1" ht="15" customHeight="1">
      <c r="A414" s="351">
        <v>2</v>
      </c>
      <c r="B414" s="365" t="s">
        <v>54</v>
      </c>
      <c r="C414" s="491">
        <v>3</v>
      </c>
      <c r="D414" s="491">
        <v>11</v>
      </c>
      <c r="E414" s="491">
        <v>5</v>
      </c>
      <c r="F414" s="223"/>
      <c r="G414" s="223"/>
      <c r="H414" s="223"/>
      <c r="I414" s="223"/>
      <c r="J414" s="223"/>
      <c r="K414" s="223"/>
      <c r="L414" s="223"/>
      <c r="M414" s="223"/>
      <c r="N414" s="223"/>
      <c r="O414" s="223"/>
      <c r="P414" s="223"/>
      <c r="Q414" s="223"/>
      <c r="R414" s="223"/>
      <c r="S414" s="223"/>
      <c r="T414" s="223"/>
      <c r="U414" s="223"/>
      <c r="V414" s="223"/>
      <c r="W414" s="223"/>
      <c r="X414" s="223"/>
      <c r="Y414" s="223"/>
      <c r="Z414" s="223"/>
      <c r="AA414" s="223"/>
      <c r="AB414" s="223"/>
      <c r="AC414" s="223"/>
      <c r="AD414" s="223"/>
      <c r="AE414" s="223"/>
      <c r="AF414" s="223"/>
      <c r="AG414" s="223"/>
      <c r="AH414" s="370">
        <f t="shared" ref="AH414:AH452" si="237">SUM(C414:AG414)</f>
        <v>19</v>
      </c>
      <c r="AI414" s="373">
        <f>'สาย 9'!AI11</f>
        <v>19</v>
      </c>
      <c r="AJ414" s="369">
        <f t="shared" ref="AJ414:AJ452" si="238">AH414-AI414</f>
        <v>0</v>
      </c>
      <c r="AL414" s="379">
        <v>11</v>
      </c>
      <c r="AM414" s="380">
        <f>AL414-AL413</f>
        <v>4</v>
      </c>
    </row>
    <row r="415" spans="1:39" s="79" customFormat="1" ht="15" customHeight="1">
      <c r="A415" s="351">
        <v>3</v>
      </c>
      <c r="B415" s="365" t="s">
        <v>55</v>
      </c>
      <c r="C415" s="491">
        <v>2</v>
      </c>
      <c r="D415" s="491">
        <v>2</v>
      </c>
      <c r="E415" s="491">
        <v>2</v>
      </c>
      <c r="F415" s="223"/>
      <c r="G415" s="223"/>
      <c r="H415" s="223"/>
      <c r="I415" s="223"/>
      <c r="J415" s="223"/>
      <c r="K415" s="223"/>
      <c r="L415" s="223"/>
      <c r="M415" s="223"/>
      <c r="N415" s="223"/>
      <c r="O415" s="223"/>
      <c r="P415" s="223"/>
      <c r="Q415" s="223"/>
      <c r="R415" s="223"/>
      <c r="S415" s="223"/>
      <c r="T415" s="223"/>
      <c r="U415" s="223"/>
      <c r="V415" s="223"/>
      <c r="W415" s="223"/>
      <c r="X415" s="223"/>
      <c r="Y415" s="223"/>
      <c r="Z415" s="223"/>
      <c r="AA415" s="223"/>
      <c r="AB415" s="223"/>
      <c r="AC415" s="223"/>
      <c r="AD415" s="223"/>
      <c r="AE415" s="223"/>
      <c r="AF415" s="223"/>
      <c r="AG415" s="223"/>
      <c r="AH415" s="370">
        <f t="shared" si="237"/>
        <v>6</v>
      </c>
      <c r="AI415" s="373">
        <f>'สาย 9'!AI15</f>
        <v>6</v>
      </c>
      <c r="AJ415" s="369">
        <f t="shared" si="238"/>
        <v>0</v>
      </c>
      <c r="AL415" s="379">
        <v>15</v>
      </c>
      <c r="AM415" s="380">
        <f t="shared" ref="AM415:AM452" si="239">AL415-AL414</f>
        <v>4</v>
      </c>
    </row>
    <row r="416" spans="1:39" s="79" customFormat="1" ht="15" customHeight="1">
      <c r="A416" s="351">
        <v>4</v>
      </c>
      <c r="B416" s="365" t="s">
        <v>56</v>
      </c>
      <c r="C416" s="491">
        <v>1</v>
      </c>
      <c r="D416" s="491">
        <v>6</v>
      </c>
      <c r="E416" s="491">
        <v>1</v>
      </c>
      <c r="F416" s="223"/>
      <c r="G416" s="223"/>
      <c r="H416" s="223"/>
      <c r="I416" s="223"/>
      <c r="J416" s="223"/>
      <c r="K416" s="223"/>
      <c r="L416" s="223"/>
      <c r="M416" s="223"/>
      <c r="N416" s="223"/>
      <c r="O416" s="223"/>
      <c r="P416" s="223"/>
      <c r="Q416" s="223"/>
      <c r="R416" s="223"/>
      <c r="S416" s="223"/>
      <c r="T416" s="223"/>
      <c r="U416" s="223"/>
      <c r="V416" s="223"/>
      <c r="W416" s="223"/>
      <c r="X416" s="223"/>
      <c r="Y416" s="223"/>
      <c r="Z416" s="223"/>
      <c r="AA416" s="223"/>
      <c r="AB416" s="223"/>
      <c r="AC416" s="223"/>
      <c r="AD416" s="223"/>
      <c r="AE416" s="223"/>
      <c r="AF416" s="223"/>
      <c r="AG416" s="223"/>
      <c r="AH416" s="370">
        <f t="shared" si="237"/>
        <v>8</v>
      </c>
      <c r="AI416" s="373">
        <f>'สาย 9'!AI19</f>
        <v>8</v>
      </c>
      <c r="AJ416" s="369">
        <f t="shared" si="238"/>
        <v>0</v>
      </c>
      <c r="AL416" s="379">
        <v>19</v>
      </c>
      <c r="AM416" s="380">
        <f t="shared" si="239"/>
        <v>4</v>
      </c>
    </row>
    <row r="417" spans="1:39" s="79" customFormat="1" ht="15" customHeight="1">
      <c r="A417" s="351">
        <v>5</v>
      </c>
      <c r="B417" s="365" t="s">
        <v>57</v>
      </c>
      <c r="C417" s="491">
        <v>8</v>
      </c>
      <c r="D417" s="491">
        <v>6</v>
      </c>
      <c r="E417" s="491">
        <v>7</v>
      </c>
      <c r="F417" s="223"/>
      <c r="G417" s="223"/>
      <c r="H417" s="223"/>
      <c r="I417" s="223"/>
      <c r="J417" s="223"/>
      <c r="K417" s="223"/>
      <c r="L417" s="223"/>
      <c r="M417" s="223"/>
      <c r="N417" s="223"/>
      <c r="O417" s="223"/>
      <c r="P417" s="223"/>
      <c r="Q417" s="223"/>
      <c r="R417" s="223"/>
      <c r="S417" s="223"/>
      <c r="T417" s="223"/>
      <c r="U417" s="223"/>
      <c r="V417" s="223"/>
      <c r="W417" s="223"/>
      <c r="X417" s="223"/>
      <c r="Y417" s="223"/>
      <c r="Z417" s="223"/>
      <c r="AA417" s="223"/>
      <c r="AB417" s="223"/>
      <c r="AC417" s="223"/>
      <c r="AD417" s="223"/>
      <c r="AE417" s="223"/>
      <c r="AF417" s="223"/>
      <c r="AG417" s="223"/>
      <c r="AH417" s="370">
        <f t="shared" si="237"/>
        <v>21</v>
      </c>
      <c r="AI417" s="373">
        <f>'สาย 9'!AI23</f>
        <v>21</v>
      </c>
      <c r="AJ417" s="369">
        <f t="shared" si="238"/>
        <v>0</v>
      </c>
      <c r="AL417" s="379">
        <v>23</v>
      </c>
      <c r="AM417" s="380">
        <f t="shared" si="239"/>
        <v>4</v>
      </c>
    </row>
    <row r="418" spans="1:39" s="79" customFormat="1" ht="15" customHeight="1">
      <c r="A418" s="351">
        <v>6</v>
      </c>
      <c r="B418" s="365" t="s">
        <v>58</v>
      </c>
      <c r="C418" s="491">
        <v>15</v>
      </c>
      <c r="D418" s="491">
        <v>7</v>
      </c>
      <c r="E418" s="491">
        <v>2</v>
      </c>
      <c r="F418" s="223"/>
      <c r="G418" s="223"/>
      <c r="H418" s="223"/>
      <c r="I418" s="223"/>
      <c r="J418" s="223"/>
      <c r="K418" s="223"/>
      <c r="L418" s="223"/>
      <c r="M418" s="223"/>
      <c r="N418" s="223"/>
      <c r="O418" s="223"/>
      <c r="P418" s="223"/>
      <c r="Q418" s="223"/>
      <c r="R418" s="223"/>
      <c r="S418" s="223"/>
      <c r="T418" s="223"/>
      <c r="U418" s="223"/>
      <c r="V418" s="223"/>
      <c r="W418" s="223"/>
      <c r="X418" s="223"/>
      <c r="Y418" s="223"/>
      <c r="Z418" s="223"/>
      <c r="AA418" s="223"/>
      <c r="AB418" s="223"/>
      <c r="AC418" s="223"/>
      <c r="AD418" s="223"/>
      <c r="AE418" s="223"/>
      <c r="AF418" s="223"/>
      <c r="AG418" s="223"/>
      <c r="AH418" s="370">
        <f t="shared" si="237"/>
        <v>24</v>
      </c>
      <c r="AI418" s="373">
        <f>'สาย 9'!AI27</f>
        <v>24</v>
      </c>
      <c r="AJ418" s="369">
        <f t="shared" si="238"/>
        <v>0</v>
      </c>
      <c r="AL418" s="379">
        <v>27</v>
      </c>
      <c r="AM418" s="380">
        <f t="shared" si="239"/>
        <v>4</v>
      </c>
    </row>
    <row r="419" spans="1:39" s="79" customFormat="1" ht="15" customHeight="1">
      <c r="A419" s="351">
        <v>7</v>
      </c>
      <c r="B419" s="365" t="s">
        <v>59</v>
      </c>
      <c r="C419" s="491">
        <v>4</v>
      </c>
      <c r="D419" s="491">
        <v>6</v>
      </c>
      <c r="E419" s="491">
        <v>1</v>
      </c>
      <c r="F419" s="223"/>
      <c r="G419" s="223"/>
      <c r="H419" s="223"/>
      <c r="I419" s="223"/>
      <c r="J419" s="223"/>
      <c r="K419" s="223"/>
      <c r="L419" s="223"/>
      <c r="M419" s="223"/>
      <c r="N419" s="223"/>
      <c r="O419" s="223"/>
      <c r="P419" s="223"/>
      <c r="Q419" s="223"/>
      <c r="R419" s="223"/>
      <c r="S419" s="223"/>
      <c r="T419" s="223"/>
      <c r="U419" s="223"/>
      <c r="V419" s="223"/>
      <c r="W419" s="223"/>
      <c r="X419" s="223"/>
      <c r="Y419" s="223"/>
      <c r="Z419" s="223"/>
      <c r="AA419" s="223"/>
      <c r="AB419" s="223"/>
      <c r="AC419" s="223"/>
      <c r="AD419" s="223"/>
      <c r="AE419" s="223"/>
      <c r="AF419" s="223"/>
      <c r="AG419" s="223"/>
      <c r="AH419" s="370">
        <f t="shared" si="237"/>
        <v>11</v>
      </c>
      <c r="AI419" s="373">
        <f>'สาย 9'!AI31</f>
        <v>11</v>
      </c>
      <c r="AJ419" s="369">
        <f t="shared" si="238"/>
        <v>0</v>
      </c>
      <c r="AL419" s="379">
        <v>31</v>
      </c>
      <c r="AM419" s="380">
        <f t="shared" si="239"/>
        <v>4</v>
      </c>
    </row>
    <row r="420" spans="1:39" s="79" customFormat="1" ht="15" customHeight="1">
      <c r="A420" s="351">
        <v>8</v>
      </c>
      <c r="B420" s="365" t="s">
        <v>32</v>
      </c>
      <c r="C420" s="491">
        <v>14</v>
      </c>
      <c r="D420" s="491">
        <v>23</v>
      </c>
      <c r="E420" s="491">
        <v>3</v>
      </c>
      <c r="F420" s="223"/>
      <c r="G420" s="223"/>
      <c r="H420" s="223"/>
      <c r="I420" s="223"/>
      <c r="J420" s="223"/>
      <c r="K420" s="223"/>
      <c r="L420" s="223"/>
      <c r="M420" s="223"/>
      <c r="N420" s="223"/>
      <c r="O420" s="223"/>
      <c r="P420" s="223"/>
      <c r="Q420" s="223"/>
      <c r="R420" s="223"/>
      <c r="S420" s="223"/>
      <c r="T420" s="223"/>
      <c r="U420" s="223"/>
      <c r="V420" s="223"/>
      <c r="W420" s="223"/>
      <c r="X420" s="223"/>
      <c r="Y420" s="223"/>
      <c r="Z420" s="223"/>
      <c r="AA420" s="223"/>
      <c r="AB420" s="223"/>
      <c r="AC420" s="223"/>
      <c r="AD420" s="223"/>
      <c r="AE420" s="223"/>
      <c r="AF420" s="223"/>
      <c r="AG420" s="223"/>
      <c r="AH420" s="370">
        <f t="shared" si="237"/>
        <v>40</v>
      </c>
      <c r="AI420" s="373">
        <f>'สาย 9'!AI35</f>
        <v>40</v>
      </c>
      <c r="AJ420" s="369">
        <f t="shared" si="238"/>
        <v>0</v>
      </c>
      <c r="AL420" s="379">
        <v>35</v>
      </c>
      <c r="AM420" s="380">
        <f t="shared" si="239"/>
        <v>4</v>
      </c>
    </row>
    <row r="421" spans="1:39" s="79" customFormat="1" ht="15" customHeight="1">
      <c r="A421" s="351">
        <v>9</v>
      </c>
      <c r="B421" s="365" t="s">
        <v>33</v>
      </c>
      <c r="C421" s="491">
        <v>5</v>
      </c>
      <c r="D421" s="491">
        <v>5</v>
      </c>
      <c r="E421" s="491">
        <v>3</v>
      </c>
      <c r="F421" s="223"/>
      <c r="G421" s="223"/>
      <c r="H421" s="223"/>
      <c r="I421" s="223"/>
      <c r="J421" s="223"/>
      <c r="K421" s="223"/>
      <c r="L421" s="223"/>
      <c r="M421" s="223"/>
      <c r="N421" s="223"/>
      <c r="O421" s="223"/>
      <c r="P421" s="223"/>
      <c r="Q421" s="223"/>
      <c r="R421" s="223"/>
      <c r="S421" s="223"/>
      <c r="T421" s="223"/>
      <c r="U421" s="223"/>
      <c r="V421" s="223"/>
      <c r="W421" s="223"/>
      <c r="X421" s="223"/>
      <c r="Y421" s="223"/>
      <c r="Z421" s="223"/>
      <c r="AA421" s="223"/>
      <c r="AB421" s="223"/>
      <c r="AC421" s="223"/>
      <c r="AD421" s="223"/>
      <c r="AE421" s="223"/>
      <c r="AF421" s="223"/>
      <c r="AG421" s="223"/>
      <c r="AH421" s="370">
        <f t="shared" si="237"/>
        <v>13</v>
      </c>
      <c r="AI421" s="373">
        <f>'สาย 9'!AI39</f>
        <v>13</v>
      </c>
      <c r="AJ421" s="369">
        <f t="shared" si="238"/>
        <v>0</v>
      </c>
      <c r="AL421" s="379">
        <v>39</v>
      </c>
      <c r="AM421" s="380">
        <f t="shared" si="239"/>
        <v>4</v>
      </c>
    </row>
    <row r="422" spans="1:39" s="79" customFormat="1" ht="15" customHeight="1">
      <c r="A422" s="351">
        <v>10</v>
      </c>
      <c r="B422" s="365" t="s">
        <v>34</v>
      </c>
      <c r="C422" s="491">
        <v>3</v>
      </c>
      <c r="D422" s="491">
        <v>1</v>
      </c>
      <c r="E422" s="491">
        <v>2</v>
      </c>
      <c r="F422" s="223"/>
      <c r="G422" s="223"/>
      <c r="H422" s="223"/>
      <c r="I422" s="223"/>
      <c r="J422" s="223"/>
      <c r="K422" s="223"/>
      <c r="L422" s="223"/>
      <c r="M422" s="223"/>
      <c r="N422" s="223"/>
      <c r="O422" s="223"/>
      <c r="P422" s="223"/>
      <c r="Q422" s="223"/>
      <c r="R422" s="223"/>
      <c r="S422" s="223"/>
      <c r="T422" s="223"/>
      <c r="U422" s="223"/>
      <c r="V422" s="223"/>
      <c r="W422" s="223"/>
      <c r="X422" s="223"/>
      <c r="Y422" s="223"/>
      <c r="Z422" s="223"/>
      <c r="AA422" s="223"/>
      <c r="AB422" s="223"/>
      <c r="AC422" s="223"/>
      <c r="AD422" s="223"/>
      <c r="AE422" s="223"/>
      <c r="AF422" s="223"/>
      <c r="AG422" s="223"/>
      <c r="AH422" s="370">
        <f t="shared" si="237"/>
        <v>6</v>
      </c>
      <c r="AI422" s="373">
        <f>'สาย 9'!AI43</f>
        <v>6</v>
      </c>
      <c r="AJ422" s="369">
        <f t="shared" si="238"/>
        <v>0</v>
      </c>
      <c r="AL422" s="379">
        <v>43</v>
      </c>
      <c r="AM422" s="380">
        <f t="shared" si="239"/>
        <v>4</v>
      </c>
    </row>
    <row r="423" spans="1:39" s="79" customFormat="1" ht="15" customHeight="1">
      <c r="A423" s="351">
        <v>11</v>
      </c>
      <c r="B423" s="365" t="s">
        <v>35</v>
      </c>
      <c r="C423" s="491">
        <v>2</v>
      </c>
      <c r="D423" s="491">
        <v>5</v>
      </c>
      <c r="E423" s="491">
        <v>2</v>
      </c>
      <c r="F423" s="223"/>
      <c r="G423" s="223"/>
      <c r="H423" s="223"/>
      <c r="I423" s="223"/>
      <c r="J423" s="223"/>
      <c r="K423" s="223"/>
      <c r="L423" s="223"/>
      <c r="M423" s="223"/>
      <c r="N423" s="223"/>
      <c r="O423" s="223"/>
      <c r="P423" s="223"/>
      <c r="Q423" s="223"/>
      <c r="R423" s="223"/>
      <c r="S423" s="223"/>
      <c r="T423" s="223"/>
      <c r="U423" s="223"/>
      <c r="V423" s="223"/>
      <c r="W423" s="223"/>
      <c r="X423" s="223"/>
      <c r="Y423" s="223"/>
      <c r="Z423" s="223"/>
      <c r="AA423" s="223"/>
      <c r="AB423" s="223"/>
      <c r="AC423" s="223"/>
      <c r="AD423" s="223"/>
      <c r="AE423" s="223"/>
      <c r="AF423" s="223"/>
      <c r="AG423" s="223"/>
      <c r="AH423" s="370">
        <f t="shared" si="237"/>
        <v>9</v>
      </c>
      <c r="AI423" s="373">
        <f>'สาย 9'!AI47</f>
        <v>9</v>
      </c>
      <c r="AJ423" s="369">
        <f t="shared" si="238"/>
        <v>0</v>
      </c>
      <c r="AL423" s="379">
        <v>47</v>
      </c>
      <c r="AM423" s="380">
        <f t="shared" si="239"/>
        <v>4</v>
      </c>
    </row>
    <row r="424" spans="1:39" s="79" customFormat="1" ht="15" customHeight="1">
      <c r="A424" s="351">
        <v>12</v>
      </c>
      <c r="B424" s="365" t="s">
        <v>60</v>
      </c>
      <c r="C424" s="491">
        <v>2</v>
      </c>
      <c r="D424" s="491">
        <v>1</v>
      </c>
      <c r="E424" s="491">
        <v>0</v>
      </c>
      <c r="F424" s="223"/>
      <c r="G424" s="223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/>
      <c r="T424" s="223"/>
      <c r="U424" s="223"/>
      <c r="V424" s="223"/>
      <c r="W424" s="223"/>
      <c r="X424" s="223"/>
      <c r="Y424" s="223"/>
      <c r="Z424" s="223"/>
      <c r="AA424" s="223"/>
      <c r="AB424" s="223"/>
      <c r="AC424" s="223"/>
      <c r="AD424" s="223"/>
      <c r="AE424" s="223"/>
      <c r="AF424" s="223"/>
      <c r="AG424" s="223"/>
      <c r="AH424" s="370">
        <f t="shared" si="237"/>
        <v>3</v>
      </c>
      <c r="AI424" s="373">
        <f>'สาย 9'!AI51</f>
        <v>3</v>
      </c>
      <c r="AJ424" s="369">
        <f t="shared" si="238"/>
        <v>0</v>
      </c>
      <c r="AL424" s="379">
        <v>51</v>
      </c>
      <c r="AM424" s="380">
        <f t="shared" si="239"/>
        <v>4</v>
      </c>
    </row>
    <row r="425" spans="1:39" s="79" customFormat="1" ht="15" customHeight="1">
      <c r="A425" s="351">
        <v>13</v>
      </c>
      <c r="B425" s="365" t="s">
        <v>61</v>
      </c>
      <c r="C425" s="491">
        <v>4</v>
      </c>
      <c r="D425" s="491">
        <v>17</v>
      </c>
      <c r="E425" s="491">
        <v>7</v>
      </c>
      <c r="F425" s="223"/>
      <c r="G425" s="223"/>
      <c r="H425" s="223"/>
      <c r="I425" s="223"/>
      <c r="J425" s="223"/>
      <c r="K425" s="223"/>
      <c r="L425" s="223"/>
      <c r="M425" s="223"/>
      <c r="N425" s="223"/>
      <c r="O425" s="223"/>
      <c r="P425" s="223"/>
      <c r="Q425" s="223"/>
      <c r="R425" s="223"/>
      <c r="S425" s="223"/>
      <c r="T425" s="223"/>
      <c r="U425" s="223"/>
      <c r="V425" s="223"/>
      <c r="W425" s="223"/>
      <c r="X425" s="223"/>
      <c r="Y425" s="223"/>
      <c r="Z425" s="223"/>
      <c r="AA425" s="223"/>
      <c r="AB425" s="223"/>
      <c r="AC425" s="223"/>
      <c r="AD425" s="223"/>
      <c r="AE425" s="223"/>
      <c r="AF425" s="223"/>
      <c r="AG425" s="223"/>
      <c r="AH425" s="370">
        <f t="shared" si="237"/>
        <v>28</v>
      </c>
      <c r="AI425" s="373">
        <f>'สาย 9'!AI55</f>
        <v>28</v>
      </c>
      <c r="AJ425" s="369">
        <f t="shared" si="238"/>
        <v>0</v>
      </c>
      <c r="AL425" s="379">
        <v>55</v>
      </c>
      <c r="AM425" s="380">
        <f t="shared" si="239"/>
        <v>4</v>
      </c>
    </row>
    <row r="426" spans="1:39" s="79" customFormat="1" ht="15" customHeight="1">
      <c r="A426" s="351">
        <v>14</v>
      </c>
      <c r="B426" s="365" t="s">
        <v>62</v>
      </c>
      <c r="C426" s="491">
        <v>4</v>
      </c>
      <c r="D426" s="491">
        <v>18</v>
      </c>
      <c r="E426" s="491">
        <v>2</v>
      </c>
      <c r="F426" s="223"/>
      <c r="G426" s="223"/>
      <c r="H426" s="223"/>
      <c r="I426" s="223"/>
      <c r="J426" s="223"/>
      <c r="K426" s="223"/>
      <c r="L426" s="223"/>
      <c r="M426" s="223"/>
      <c r="N426" s="223"/>
      <c r="O426" s="223"/>
      <c r="P426" s="223"/>
      <c r="Q426" s="223"/>
      <c r="R426" s="223"/>
      <c r="S426" s="223"/>
      <c r="T426" s="223"/>
      <c r="U426" s="223"/>
      <c r="V426" s="223"/>
      <c r="W426" s="223"/>
      <c r="X426" s="223"/>
      <c r="Y426" s="223"/>
      <c r="Z426" s="223"/>
      <c r="AA426" s="223"/>
      <c r="AB426" s="223"/>
      <c r="AC426" s="223"/>
      <c r="AD426" s="223"/>
      <c r="AE426" s="223"/>
      <c r="AF426" s="223"/>
      <c r="AG426" s="223"/>
      <c r="AH426" s="370">
        <f t="shared" si="237"/>
        <v>24</v>
      </c>
      <c r="AI426" s="373">
        <f>'สาย 9'!AI59</f>
        <v>24</v>
      </c>
      <c r="AJ426" s="369">
        <f t="shared" si="238"/>
        <v>0</v>
      </c>
      <c r="AL426" s="379">
        <v>59</v>
      </c>
      <c r="AM426" s="380">
        <f t="shared" si="239"/>
        <v>4</v>
      </c>
    </row>
    <row r="427" spans="1:39" s="79" customFormat="1" ht="15" customHeight="1">
      <c r="A427" s="351">
        <v>15</v>
      </c>
      <c r="B427" s="365" t="s">
        <v>63</v>
      </c>
      <c r="C427" s="491">
        <v>4</v>
      </c>
      <c r="D427" s="491">
        <v>11</v>
      </c>
      <c r="E427" s="491">
        <v>3</v>
      </c>
      <c r="F427" s="223"/>
      <c r="G427" s="223"/>
      <c r="H427" s="223"/>
      <c r="I427" s="223"/>
      <c r="J427" s="223"/>
      <c r="K427" s="223"/>
      <c r="L427" s="223"/>
      <c r="M427" s="223"/>
      <c r="N427" s="223"/>
      <c r="O427" s="223"/>
      <c r="P427" s="223"/>
      <c r="Q427" s="223"/>
      <c r="R427" s="223"/>
      <c r="S427" s="223"/>
      <c r="T427" s="223"/>
      <c r="U427" s="223"/>
      <c r="V427" s="223"/>
      <c r="W427" s="223"/>
      <c r="X427" s="223"/>
      <c r="Y427" s="223"/>
      <c r="Z427" s="223"/>
      <c r="AA427" s="223"/>
      <c r="AB427" s="223"/>
      <c r="AC427" s="223"/>
      <c r="AD427" s="223"/>
      <c r="AE427" s="223"/>
      <c r="AF427" s="223"/>
      <c r="AG427" s="223"/>
      <c r="AH427" s="370">
        <f t="shared" si="237"/>
        <v>18</v>
      </c>
      <c r="AI427" s="373">
        <f>'สาย 9'!AI63</f>
        <v>18</v>
      </c>
      <c r="AJ427" s="369">
        <f t="shared" si="238"/>
        <v>0</v>
      </c>
      <c r="AL427" s="379">
        <v>63</v>
      </c>
      <c r="AM427" s="380">
        <f t="shared" si="239"/>
        <v>4</v>
      </c>
    </row>
    <row r="428" spans="1:39" s="79" customFormat="1" ht="15" customHeight="1">
      <c r="A428" s="351">
        <v>16</v>
      </c>
      <c r="B428" s="365" t="s">
        <v>36</v>
      </c>
      <c r="C428" s="491">
        <v>0</v>
      </c>
      <c r="D428" s="491">
        <v>0</v>
      </c>
      <c r="E428" s="491">
        <v>0</v>
      </c>
      <c r="F428" s="223"/>
      <c r="G428" s="223"/>
      <c r="H428" s="223"/>
      <c r="I428" s="223"/>
      <c r="J428" s="223"/>
      <c r="K428" s="223"/>
      <c r="L428" s="223"/>
      <c r="M428" s="223"/>
      <c r="N428" s="223"/>
      <c r="O428" s="223"/>
      <c r="P428" s="223"/>
      <c r="Q428" s="223"/>
      <c r="R428" s="223"/>
      <c r="S428" s="223"/>
      <c r="T428" s="223"/>
      <c r="U428" s="223"/>
      <c r="V428" s="223"/>
      <c r="W428" s="223"/>
      <c r="X428" s="223"/>
      <c r="Y428" s="223"/>
      <c r="Z428" s="223"/>
      <c r="AA428" s="223"/>
      <c r="AB428" s="223"/>
      <c r="AC428" s="223"/>
      <c r="AD428" s="223"/>
      <c r="AE428" s="223"/>
      <c r="AF428" s="223"/>
      <c r="AG428" s="223"/>
      <c r="AH428" s="370">
        <f t="shared" si="237"/>
        <v>0</v>
      </c>
      <c r="AI428" s="373">
        <f>'สาย 9'!AI67</f>
        <v>0</v>
      </c>
      <c r="AJ428" s="369">
        <f t="shared" si="238"/>
        <v>0</v>
      </c>
      <c r="AL428" s="379">
        <v>67</v>
      </c>
      <c r="AM428" s="380">
        <f t="shared" si="239"/>
        <v>4</v>
      </c>
    </row>
    <row r="429" spans="1:39" s="79" customFormat="1" ht="15" customHeight="1">
      <c r="A429" s="351">
        <v>17</v>
      </c>
      <c r="B429" s="365" t="s">
        <v>37</v>
      </c>
      <c r="C429" s="491">
        <v>1</v>
      </c>
      <c r="D429" s="491">
        <v>10</v>
      </c>
      <c r="E429" s="491">
        <v>12</v>
      </c>
      <c r="F429" s="223"/>
      <c r="G429" s="223"/>
      <c r="H429" s="223"/>
      <c r="I429" s="223"/>
      <c r="J429" s="223"/>
      <c r="K429" s="223"/>
      <c r="L429" s="223"/>
      <c r="M429" s="223"/>
      <c r="N429" s="223"/>
      <c r="O429" s="223"/>
      <c r="P429" s="223"/>
      <c r="Q429" s="223"/>
      <c r="R429" s="223"/>
      <c r="S429" s="223"/>
      <c r="T429" s="223"/>
      <c r="U429" s="223"/>
      <c r="V429" s="223"/>
      <c r="W429" s="223"/>
      <c r="X429" s="223"/>
      <c r="Y429" s="223"/>
      <c r="Z429" s="223"/>
      <c r="AA429" s="223"/>
      <c r="AB429" s="223"/>
      <c r="AC429" s="223"/>
      <c r="AD429" s="223"/>
      <c r="AE429" s="223"/>
      <c r="AF429" s="223"/>
      <c r="AG429" s="223"/>
      <c r="AH429" s="370">
        <f t="shared" si="237"/>
        <v>23</v>
      </c>
      <c r="AI429" s="373">
        <f>'สาย 9'!AI71</f>
        <v>23</v>
      </c>
      <c r="AJ429" s="369">
        <f t="shared" si="238"/>
        <v>0</v>
      </c>
      <c r="AL429" s="379">
        <v>71</v>
      </c>
      <c r="AM429" s="380">
        <f t="shared" si="239"/>
        <v>4</v>
      </c>
    </row>
    <row r="430" spans="1:39" s="79" customFormat="1" ht="15" customHeight="1">
      <c r="A430" s="351">
        <v>18</v>
      </c>
      <c r="B430" s="365" t="s">
        <v>48</v>
      </c>
      <c r="C430" s="491">
        <v>4</v>
      </c>
      <c r="D430" s="491">
        <v>5</v>
      </c>
      <c r="E430" s="491">
        <v>9</v>
      </c>
      <c r="F430" s="223"/>
      <c r="G430" s="223"/>
      <c r="H430" s="223"/>
      <c r="I430" s="223"/>
      <c r="J430" s="223"/>
      <c r="K430" s="223"/>
      <c r="L430" s="223"/>
      <c r="M430" s="223"/>
      <c r="N430" s="223"/>
      <c r="O430" s="223"/>
      <c r="P430" s="223"/>
      <c r="Q430" s="223"/>
      <c r="R430" s="223"/>
      <c r="S430" s="223"/>
      <c r="T430" s="223"/>
      <c r="U430" s="223"/>
      <c r="V430" s="223"/>
      <c r="W430" s="223"/>
      <c r="X430" s="223"/>
      <c r="Y430" s="223"/>
      <c r="Z430" s="223"/>
      <c r="AA430" s="223"/>
      <c r="AB430" s="223"/>
      <c r="AC430" s="223"/>
      <c r="AD430" s="223"/>
      <c r="AE430" s="223"/>
      <c r="AF430" s="223"/>
      <c r="AG430" s="223"/>
      <c r="AH430" s="370">
        <f t="shared" si="237"/>
        <v>18</v>
      </c>
      <c r="AI430" s="373">
        <f>'สาย 9'!AI75</f>
        <v>18</v>
      </c>
      <c r="AJ430" s="369">
        <f t="shared" si="238"/>
        <v>0</v>
      </c>
      <c r="AL430" s="379">
        <v>75</v>
      </c>
      <c r="AM430" s="380">
        <f t="shared" si="239"/>
        <v>4</v>
      </c>
    </row>
    <row r="431" spans="1:39" s="79" customFormat="1" ht="15" customHeight="1">
      <c r="A431" s="351">
        <v>19</v>
      </c>
      <c r="B431" s="365" t="s">
        <v>64</v>
      </c>
      <c r="C431" s="491">
        <v>1</v>
      </c>
      <c r="D431" s="491">
        <v>3</v>
      </c>
      <c r="E431" s="491">
        <v>1</v>
      </c>
      <c r="F431" s="223"/>
      <c r="G431" s="223"/>
      <c r="H431" s="223"/>
      <c r="I431" s="223"/>
      <c r="J431" s="223"/>
      <c r="K431" s="223"/>
      <c r="L431" s="223"/>
      <c r="M431" s="223"/>
      <c r="N431" s="223"/>
      <c r="O431" s="223"/>
      <c r="P431" s="223"/>
      <c r="Q431" s="223"/>
      <c r="R431" s="223"/>
      <c r="S431" s="223"/>
      <c r="T431" s="223"/>
      <c r="U431" s="223"/>
      <c r="V431" s="223"/>
      <c r="W431" s="223"/>
      <c r="X431" s="223"/>
      <c r="Y431" s="223"/>
      <c r="Z431" s="223"/>
      <c r="AA431" s="223"/>
      <c r="AB431" s="223"/>
      <c r="AC431" s="223"/>
      <c r="AD431" s="223"/>
      <c r="AE431" s="223"/>
      <c r="AF431" s="223"/>
      <c r="AG431" s="223"/>
      <c r="AH431" s="370">
        <f t="shared" si="237"/>
        <v>5</v>
      </c>
      <c r="AI431" s="373">
        <f>'สาย 9'!AI79</f>
        <v>5</v>
      </c>
      <c r="AJ431" s="369">
        <f t="shared" si="238"/>
        <v>0</v>
      </c>
      <c r="AL431" s="379">
        <v>79</v>
      </c>
      <c r="AM431" s="380">
        <f t="shared" si="239"/>
        <v>4</v>
      </c>
    </row>
    <row r="432" spans="1:39" s="79" customFormat="1" ht="15" customHeight="1">
      <c r="A432" s="351">
        <v>20</v>
      </c>
      <c r="B432" s="365" t="s">
        <v>65</v>
      </c>
      <c r="C432" s="491">
        <v>2</v>
      </c>
      <c r="D432" s="491">
        <v>2</v>
      </c>
      <c r="E432" s="491">
        <v>2</v>
      </c>
      <c r="F432" s="223"/>
      <c r="G432" s="223"/>
      <c r="H432" s="223"/>
      <c r="I432" s="223"/>
      <c r="J432" s="223"/>
      <c r="K432" s="223"/>
      <c r="L432" s="223"/>
      <c r="M432" s="223"/>
      <c r="N432" s="223"/>
      <c r="O432" s="223"/>
      <c r="P432" s="223"/>
      <c r="Q432" s="223"/>
      <c r="R432" s="223"/>
      <c r="S432" s="223"/>
      <c r="T432" s="223"/>
      <c r="U432" s="223"/>
      <c r="V432" s="223"/>
      <c r="W432" s="223"/>
      <c r="X432" s="223"/>
      <c r="Y432" s="223"/>
      <c r="Z432" s="223"/>
      <c r="AA432" s="223"/>
      <c r="AB432" s="223"/>
      <c r="AC432" s="223"/>
      <c r="AD432" s="223"/>
      <c r="AE432" s="223"/>
      <c r="AF432" s="223"/>
      <c r="AG432" s="223"/>
      <c r="AH432" s="370">
        <f t="shared" si="237"/>
        <v>6</v>
      </c>
      <c r="AI432" s="373">
        <f>'สาย 9'!AI83</f>
        <v>6</v>
      </c>
      <c r="AJ432" s="369">
        <f t="shared" si="238"/>
        <v>0</v>
      </c>
      <c r="AL432" s="379">
        <v>83</v>
      </c>
      <c r="AM432" s="380">
        <f t="shared" si="239"/>
        <v>4</v>
      </c>
    </row>
    <row r="433" spans="1:39" s="79" customFormat="1" ht="15" customHeight="1">
      <c r="A433" s="351">
        <v>21</v>
      </c>
      <c r="B433" s="365" t="s">
        <v>66</v>
      </c>
      <c r="C433" s="491"/>
      <c r="D433" s="491"/>
      <c r="E433" s="491"/>
      <c r="F433" s="223"/>
      <c r="G433" s="223"/>
      <c r="H433" s="223"/>
      <c r="I433" s="223"/>
      <c r="J433" s="223"/>
      <c r="K433" s="223"/>
      <c r="L433" s="223"/>
      <c r="M433" s="223"/>
      <c r="N433" s="223"/>
      <c r="O433" s="223"/>
      <c r="P433" s="223"/>
      <c r="Q433" s="223"/>
      <c r="R433" s="223"/>
      <c r="S433" s="223"/>
      <c r="T433" s="223"/>
      <c r="U433" s="223"/>
      <c r="V433" s="223"/>
      <c r="W433" s="223"/>
      <c r="X433" s="223"/>
      <c r="Y433" s="223"/>
      <c r="Z433" s="223"/>
      <c r="AA433" s="223"/>
      <c r="AB433" s="223"/>
      <c r="AC433" s="223"/>
      <c r="AD433" s="223"/>
      <c r="AE433" s="223"/>
      <c r="AF433" s="223"/>
      <c r="AG433" s="223"/>
      <c r="AH433" s="370">
        <f t="shared" si="237"/>
        <v>0</v>
      </c>
      <c r="AI433" s="373">
        <f>'สาย 9'!AI87</f>
        <v>0</v>
      </c>
      <c r="AJ433" s="369">
        <f t="shared" si="238"/>
        <v>0</v>
      </c>
      <c r="AL433" s="379">
        <v>87</v>
      </c>
      <c r="AM433" s="380">
        <f t="shared" si="239"/>
        <v>4</v>
      </c>
    </row>
    <row r="434" spans="1:39" s="79" customFormat="1" ht="15" customHeight="1">
      <c r="A434" s="351">
        <v>22</v>
      </c>
      <c r="B434" s="365" t="s">
        <v>67</v>
      </c>
      <c r="C434" s="491"/>
      <c r="D434" s="491"/>
      <c r="E434" s="491"/>
      <c r="F434" s="223"/>
      <c r="G434" s="223"/>
      <c r="H434" s="223"/>
      <c r="I434" s="223"/>
      <c r="J434" s="223"/>
      <c r="K434" s="223"/>
      <c r="L434" s="223"/>
      <c r="M434" s="223"/>
      <c r="N434" s="223"/>
      <c r="O434" s="223"/>
      <c r="P434" s="223"/>
      <c r="Q434" s="223"/>
      <c r="R434" s="223"/>
      <c r="S434" s="223"/>
      <c r="T434" s="223"/>
      <c r="U434" s="223"/>
      <c r="V434" s="223"/>
      <c r="W434" s="223"/>
      <c r="X434" s="223"/>
      <c r="Y434" s="223"/>
      <c r="Z434" s="223"/>
      <c r="AA434" s="223"/>
      <c r="AB434" s="223"/>
      <c r="AC434" s="223"/>
      <c r="AD434" s="223"/>
      <c r="AE434" s="223"/>
      <c r="AF434" s="223"/>
      <c r="AG434" s="223"/>
      <c r="AH434" s="370">
        <f t="shared" si="237"/>
        <v>0</v>
      </c>
      <c r="AI434" s="373">
        <f>'สาย 9'!AI91</f>
        <v>0</v>
      </c>
      <c r="AJ434" s="369">
        <f t="shared" si="238"/>
        <v>0</v>
      </c>
      <c r="AL434" s="379">
        <v>91</v>
      </c>
      <c r="AM434" s="380">
        <f t="shared" si="239"/>
        <v>4</v>
      </c>
    </row>
    <row r="435" spans="1:39" s="79" customFormat="1" ht="15" customHeight="1">
      <c r="A435" s="351">
        <v>23</v>
      </c>
      <c r="B435" s="365" t="s">
        <v>49</v>
      </c>
      <c r="C435" s="491"/>
      <c r="D435" s="491"/>
      <c r="E435" s="491"/>
      <c r="F435" s="223"/>
      <c r="G435" s="223"/>
      <c r="H435" s="223"/>
      <c r="I435" s="223"/>
      <c r="J435" s="223"/>
      <c r="K435" s="223"/>
      <c r="L435" s="223"/>
      <c r="M435" s="223"/>
      <c r="N435" s="223"/>
      <c r="O435" s="223"/>
      <c r="P435" s="223"/>
      <c r="Q435" s="223"/>
      <c r="R435" s="223"/>
      <c r="S435" s="223"/>
      <c r="T435" s="223"/>
      <c r="U435" s="223"/>
      <c r="V435" s="223"/>
      <c r="W435" s="223"/>
      <c r="X435" s="223"/>
      <c r="Y435" s="223"/>
      <c r="Z435" s="223"/>
      <c r="AA435" s="223"/>
      <c r="AB435" s="223"/>
      <c r="AC435" s="223"/>
      <c r="AD435" s="223"/>
      <c r="AE435" s="223"/>
      <c r="AF435" s="223"/>
      <c r="AG435" s="223"/>
      <c r="AH435" s="370">
        <f t="shared" si="237"/>
        <v>0</v>
      </c>
      <c r="AI435" s="373">
        <f>'สาย 9'!AI95</f>
        <v>0</v>
      </c>
      <c r="AJ435" s="369">
        <f t="shared" si="238"/>
        <v>0</v>
      </c>
      <c r="AL435" s="379">
        <v>95</v>
      </c>
      <c r="AM435" s="380">
        <f t="shared" si="239"/>
        <v>4</v>
      </c>
    </row>
    <row r="436" spans="1:39" s="79" customFormat="1" ht="15" customHeight="1">
      <c r="A436" s="351">
        <v>24</v>
      </c>
      <c r="B436" s="365" t="s">
        <v>68</v>
      </c>
      <c r="C436" s="491">
        <v>5</v>
      </c>
      <c r="D436" s="491">
        <v>5</v>
      </c>
      <c r="E436" s="491">
        <v>2</v>
      </c>
      <c r="F436" s="223"/>
      <c r="G436" s="223"/>
      <c r="H436" s="223"/>
      <c r="I436" s="223"/>
      <c r="J436" s="223"/>
      <c r="K436" s="223"/>
      <c r="L436" s="223"/>
      <c r="M436" s="223"/>
      <c r="N436" s="223"/>
      <c r="O436" s="223"/>
      <c r="P436" s="223"/>
      <c r="Q436" s="223"/>
      <c r="R436" s="223"/>
      <c r="S436" s="223"/>
      <c r="T436" s="223"/>
      <c r="U436" s="223"/>
      <c r="V436" s="223"/>
      <c r="W436" s="223"/>
      <c r="X436" s="223"/>
      <c r="Y436" s="223"/>
      <c r="Z436" s="223"/>
      <c r="AA436" s="223"/>
      <c r="AB436" s="223"/>
      <c r="AC436" s="223"/>
      <c r="AD436" s="223"/>
      <c r="AE436" s="223"/>
      <c r="AF436" s="223"/>
      <c r="AG436" s="223"/>
      <c r="AH436" s="370">
        <f t="shared" si="237"/>
        <v>12</v>
      </c>
      <c r="AI436" s="373">
        <f>'สาย 9'!AI99</f>
        <v>12</v>
      </c>
      <c r="AJ436" s="369">
        <f t="shared" si="238"/>
        <v>0</v>
      </c>
      <c r="AL436" s="379">
        <v>99</v>
      </c>
      <c r="AM436" s="380">
        <f t="shared" si="239"/>
        <v>4</v>
      </c>
    </row>
    <row r="437" spans="1:39" s="79" customFormat="1" ht="15" customHeight="1">
      <c r="A437" s="351">
        <v>25</v>
      </c>
      <c r="B437" s="365" t="s">
        <v>69</v>
      </c>
      <c r="C437" s="491"/>
      <c r="D437" s="491">
        <v>0</v>
      </c>
      <c r="E437" s="491">
        <v>0</v>
      </c>
      <c r="F437" s="223"/>
      <c r="G437" s="223"/>
      <c r="H437" s="223"/>
      <c r="I437" s="223"/>
      <c r="J437" s="223"/>
      <c r="K437" s="223"/>
      <c r="L437" s="223"/>
      <c r="M437" s="223"/>
      <c r="N437" s="223"/>
      <c r="O437" s="223"/>
      <c r="P437" s="223"/>
      <c r="Q437" s="223"/>
      <c r="R437" s="223"/>
      <c r="S437" s="223"/>
      <c r="T437" s="223"/>
      <c r="U437" s="223"/>
      <c r="V437" s="223"/>
      <c r="W437" s="223"/>
      <c r="X437" s="223"/>
      <c r="Y437" s="223"/>
      <c r="Z437" s="223"/>
      <c r="AA437" s="223"/>
      <c r="AB437" s="223"/>
      <c r="AC437" s="223"/>
      <c r="AD437" s="223"/>
      <c r="AE437" s="223"/>
      <c r="AF437" s="223"/>
      <c r="AG437" s="223"/>
      <c r="AH437" s="370">
        <f t="shared" si="237"/>
        <v>0</v>
      </c>
      <c r="AI437" s="373">
        <f>'สาย 9'!AI103</f>
        <v>0</v>
      </c>
      <c r="AJ437" s="369">
        <f t="shared" si="238"/>
        <v>0</v>
      </c>
      <c r="AL437" s="379">
        <v>103</v>
      </c>
      <c r="AM437" s="380">
        <f t="shared" si="239"/>
        <v>4</v>
      </c>
    </row>
    <row r="438" spans="1:39" s="79" customFormat="1" ht="15" customHeight="1">
      <c r="A438" s="351">
        <v>26</v>
      </c>
      <c r="B438" s="365" t="s">
        <v>38</v>
      </c>
      <c r="C438" s="491"/>
      <c r="D438" s="491"/>
      <c r="E438" s="491"/>
      <c r="F438" s="223"/>
      <c r="G438" s="223"/>
      <c r="H438" s="223"/>
      <c r="I438" s="223"/>
      <c r="J438" s="223"/>
      <c r="K438" s="223"/>
      <c r="L438" s="223"/>
      <c r="M438" s="223"/>
      <c r="N438" s="223"/>
      <c r="O438" s="223"/>
      <c r="P438" s="223"/>
      <c r="Q438" s="223"/>
      <c r="R438" s="223"/>
      <c r="S438" s="223"/>
      <c r="T438" s="223"/>
      <c r="U438" s="223"/>
      <c r="V438" s="223"/>
      <c r="W438" s="223"/>
      <c r="X438" s="223"/>
      <c r="Y438" s="223"/>
      <c r="Z438" s="223"/>
      <c r="AA438" s="223"/>
      <c r="AB438" s="223"/>
      <c r="AC438" s="223"/>
      <c r="AD438" s="223"/>
      <c r="AE438" s="223"/>
      <c r="AF438" s="223"/>
      <c r="AG438" s="223"/>
      <c r="AH438" s="370">
        <f t="shared" si="237"/>
        <v>0</v>
      </c>
      <c r="AI438" s="373">
        <f>'สาย 9'!AI107</f>
        <v>0</v>
      </c>
      <c r="AJ438" s="369">
        <f t="shared" si="238"/>
        <v>0</v>
      </c>
      <c r="AL438" s="379">
        <v>107</v>
      </c>
      <c r="AM438" s="380">
        <f t="shared" si="239"/>
        <v>4</v>
      </c>
    </row>
    <row r="439" spans="1:39" s="79" customFormat="1" ht="15" customHeight="1">
      <c r="A439" s="351">
        <v>27</v>
      </c>
      <c r="B439" s="365" t="s">
        <v>70</v>
      </c>
      <c r="C439" s="491">
        <v>2</v>
      </c>
      <c r="D439" s="491">
        <v>10</v>
      </c>
      <c r="E439" s="491">
        <v>4</v>
      </c>
      <c r="F439" s="223"/>
      <c r="G439" s="223"/>
      <c r="H439" s="223"/>
      <c r="I439" s="223"/>
      <c r="J439" s="223"/>
      <c r="K439" s="223"/>
      <c r="L439" s="223"/>
      <c r="M439" s="223"/>
      <c r="N439" s="223"/>
      <c r="O439" s="223"/>
      <c r="P439" s="223"/>
      <c r="Q439" s="223"/>
      <c r="R439" s="223"/>
      <c r="S439" s="223"/>
      <c r="T439" s="223"/>
      <c r="U439" s="223"/>
      <c r="V439" s="223"/>
      <c r="W439" s="223"/>
      <c r="X439" s="223"/>
      <c r="Y439" s="223"/>
      <c r="Z439" s="223"/>
      <c r="AA439" s="223"/>
      <c r="AB439" s="223"/>
      <c r="AC439" s="223"/>
      <c r="AD439" s="223"/>
      <c r="AE439" s="223"/>
      <c r="AF439" s="223"/>
      <c r="AG439" s="223"/>
      <c r="AH439" s="370">
        <f t="shared" si="237"/>
        <v>16</v>
      </c>
      <c r="AI439" s="373">
        <f>'สาย 9'!AI111</f>
        <v>16</v>
      </c>
      <c r="AJ439" s="369">
        <f t="shared" si="238"/>
        <v>0</v>
      </c>
      <c r="AL439" s="379">
        <v>111</v>
      </c>
      <c r="AM439" s="380">
        <f t="shared" si="239"/>
        <v>4</v>
      </c>
    </row>
    <row r="440" spans="1:39" s="79" customFormat="1" ht="15" customHeight="1">
      <c r="A440" s="351">
        <v>28</v>
      </c>
      <c r="B440" s="365" t="s">
        <v>39</v>
      </c>
      <c r="C440" s="491"/>
      <c r="D440" s="491"/>
      <c r="E440" s="491"/>
      <c r="F440" s="223"/>
      <c r="G440" s="223"/>
      <c r="H440" s="223"/>
      <c r="I440" s="223"/>
      <c r="J440" s="223"/>
      <c r="K440" s="223"/>
      <c r="L440" s="223"/>
      <c r="M440" s="223"/>
      <c r="N440" s="223"/>
      <c r="O440" s="223"/>
      <c r="P440" s="223"/>
      <c r="Q440" s="223"/>
      <c r="R440" s="223"/>
      <c r="S440" s="223"/>
      <c r="T440" s="223"/>
      <c r="U440" s="223"/>
      <c r="V440" s="223"/>
      <c r="W440" s="223"/>
      <c r="X440" s="223"/>
      <c r="Y440" s="223"/>
      <c r="Z440" s="223"/>
      <c r="AA440" s="223"/>
      <c r="AB440" s="223"/>
      <c r="AC440" s="223"/>
      <c r="AD440" s="223"/>
      <c r="AE440" s="223"/>
      <c r="AF440" s="223"/>
      <c r="AG440" s="223"/>
      <c r="AH440" s="370">
        <f t="shared" si="237"/>
        <v>0</v>
      </c>
      <c r="AI440" s="373">
        <f>'สาย 9'!AI115</f>
        <v>0</v>
      </c>
      <c r="AJ440" s="369">
        <f t="shared" si="238"/>
        <v>0</v>
      </c>
      <c r="AL440" s="379">
        <v>115</v>
      </c>
      <c r="AM440" s="380">
        <f t="shared" si="239"/>
        <v>4</v>
      </c>
    </row>
    <row r="441" spans="1:39" s="79" customFormat="1" ht="15" customHeight="1">
      <c r="A441" s="351">
        <v>29</v>
      </c>
      <c r="B441" s="365" t="s">
        <v>40</v>
      </c>
      <c r="C441" s="491"/>
      <c r="D441" s="491"/>
      <c r="E441" s="491"/>
      <c r="F441" s="223"/>
      <c r="G441" s="223"/>
      <c r="H441" s="223"/>
      <c r="I441" s="223"/>
      <c r="J441" s="223"/>
      <c r="K441" s="223"/>
      <c r="L441" s="223"/>
      <c r="M441" s="223"/>
      <c r="N441" s="223"/>
      <c r="O441" s="223"/>
      <c r="P441" s="223"/>
      <c r="Q441" s="223"/>
      <c r="R441" s="223"/>
      <c r="S441" s="223"/>
      <c r="T441" s="223"/>
      <c r="U441" s="223"/>
      <c r="V441" s="223"/>
      <c r="W441" s="223"/>
      <c r="X441" s="223"/>
      <c r="Y441" s="223"/>
      <c r="Z441" s="223"/>
      <c r="AA441" s="223"/>
      <c r="AB441" s="223"/>
      <c r="AC441" s="223"/>
      <c r="AD441" s="223"/>
      <c r="AE441" s="223"/>
      <c r="AF441" s="223"/>
      <c r="AG441" s="223"/>
      <c r="AH441" s="370">
        <f t="shared" si="237"/>
        <v>0</v>
      </c>
      <c r="AI441" s="373">
        <f>'สาย 9'!AI119</f>
        <v>0</v>
      </c>
      <c r="AJ441" s="369">
        <f t="shared" si="238"/>
        <v>0</v>
      </c>
      <c r="AL441" s="379">
        <v>119</v>
      </c>
      <c r="AM441" s="380">
        <f t="shared" si="239"/>
        <v>4</v>
      </c>
    </row>
    <row r="442" spans="1:39" s="79" customFormat="1" ht="15" customHeight="1">
      <c r="A442" s="351">
        <v>30</v>
      </c>
      <c r="B442" s="365" t="s">
        <v>50</v>
      </c>
      <c r="C442" s="491">
        <v>2</v>
      </c>
      <c r="D442" s="491">
        <v>6</v>
      </c>
      <c r="E442" s="491"/>
      <c r="F442" s="223"/>
      <c r="G442" s="223"/>
      <c r="H442" s="223"/>
      <c r="I442" s="223"/>
      <c r="J442" s="223"/>
      <c r="K442" s="223"/>
      <c r="L442" s="223"/>
      <c r="M442" s="223"/>
      <c r="N442" s="223"/>
      <c r="O442" s="223"/>
      <c r="P442" s="223"/>
      <c r="Q442" s="223"/>
      <c r="R442" s="223"/>
      <c r="S442" s="223"/>
      <c r="T442" s="223"/>
      <c r="U442" s="223"/>
      <c r="V442" s="223"/>
      <c r="W442" s="223"/>
      <c r="X442" s="223"/>
      <c r="Y442" s="223"/>
      <c r="Z442" s="223"/>
      <c r="AA442" s="223"/>
      <c r="AB442" s="223"/>
      <c r="AC442" s="223"/>
      <c r="AD442" s="223"/>
      <c r="AE442" s="223"/>
      <c r="AF442" s="223"/>
      <c r="AG442" s="223"/>
      <c r="AH442" s="370">
        <f t="shared" si="237"/>
        <v>8</v>
      </c>
      <c r="AI442" s="373">
        <f>'สาย 9'!AI123</f>
        <v>8</v>
      </c>
      <c r="AJ442" s="369">
        <f t="shared" si="238"/>
        <v>0</v>
      </c>
      <c r="AL442" s="379">
        <v>123</v>
      </c>
      <c r="AM442" s="380">
        <f t="shared" si="239"/>
        <v>4</v>
      </c>
    </row>
    <row r="443" spans="1:39" s="79" customFormat="1" ht="15" customHeight="1">
      <c r="A443" s="351">
        <v>31</v>
      </c>
      <c r="B443" s="365" t="s">
        <v>51</v>
      </c>
      <c r="C443" s="491"/>
      <c r="D443" s="491"/>
      <c r="E443" s="491"/>
      <c r="F443" s="223"/>
      <c r="G443" s="223"/>
      <c r="H443" s="223"/>
      <c r="I443" s="223"/>
      <c r="J443" s="223"/>
      <c r="K443" s="223"/>
      <c r="L443" s="223"/>
      <c r="M443" s="223"/>
      <c r="N443" s="223"/>
      <c r="O443" s="223"/>
      <c r="P443" s="223"/>
      <c r="Q443" s="223"/>
      <c r="R443" s="223"/>
      <c r="S443" s="223"/>
      <c r="T443" s="223"/>
      <c r="U443" s="223"/>
      <c r="V443" s="223"/>
      <c r="W443" s="223"/>
      <c r="X443" s="223"/>
      <c r="Y443" s="223"/>
      <c r="Z443" s="223"/>
      <c r="AA443" s="223"/>
      <c r="AB443" s="223"/>
      <c r="AC443" s="223"/>
      <c r="AD443" s="223"/>
      <c r="AE443" s="223"/>
      <c r="AF443" s="223"/>
      <c r="AG443" s="223"/>
      <c r="AH443" s="370">
        <f t="shared" si="237"/>
        <v>0</v>
      </c>
      <c r="AI443" s="373">
        <f>'สาย 9'!AI127</f>
        <v>0</v>
      </c>
      <c r="AJ443" s="369">
        <f t="shared" si="238"/>
        <v>0</v>
      </c>
      <c r="AL443" s="379">
        <v>127</v>
      </c>
      <c r="AM443" s="380">
        <f t="shared" si="239"/>
        <v>4</v>
      </c>
    </row>
    <row r="444" spans="1:39" s="79" customFormat="1" ht="15" customHeight="1">
      <c r="A444" s="351">
        <v>32</v>
      </c>
      <c r="B444" s="365" t="s">
        <v>52</v>
      </c>
      <c r="C444" s="491"/>
      <c r="D444" s="491"/>
      <c r="E444" s="491"/>
      <c r="F444" s="223"/>
      <c r="G444" s="223"/>
      <c r="H444" s="223"/>
      <c r="I444" s="223"/>
      <c r="J444" s="223"/>
      <c r="K444" s="223"/>
      <c r="L444" s="223"/>
      <c r="M444" s="223"/>
      <c r="N444" s="223"/>
      <c r="O444" s="223"/>
      <c r="P444" s="223"/>
      <c r="Q444" s="223"/>
      <c r="R444" s="223"/>
      <c r="S444" s="223"/>
      <c r="T444" s="223"/>
      <c r="U444" s="223"/>
      <c r="V444" s="223"/>
      <c r="W444" s="223"/>
      <c r="X444" s="223"/>
      <c r="Y444" s="223"/>
      <c r="Z444" s="223"/>
      <c r="AA444" s="223"/>
      <c r="AB444" s="223"/>
      <c r="AC444" s="223"/>
      <c r="AD444" s="223"/>
      <c r="AE444" s="223"/>
      <c r="AF444" s="223"/>
      <c r="AG444" s="223"/>
      <c r="AH444" s="370">
        <f t="shared" si="237"/>
        <v>0</v>
      </c>
      <c r="AI444" s="373">
        <f>'สาย 9'!AI131</f>
        <v>0</v>
      </c>
      <c r="AJ444" s="369">
        <f t="shared" si="238"/>
        <v>0</v>
      </c>
      <c r="AL444" s="379">
        <v>131</v>
      </c>
      <c r="AM444" s="380">
        <f t="shared" si="239"/>
        <v>4</v>
      </c>
    </row>
    <row r="445" spans="1:39" s="79" customFormat="1" ht="15" customHeight="1">
      <c r="A445" s="351">
        <v>33</v>
      </c>
      <c r="B445" s="365"/>
      <c r="C445" s="491"/>
      <c r="D445" s="491"/>
      <c r="E445" s="491"/>
      <c r="F445" s="223"/>
      <c r="G445" s="223"/>
      <c r="H445" s="223"/>
      <c r="I445" s="223"/>
      <c r="J445" s="223"/>
      <c r="K445" s="223"/>
      <c r="L445" s="223"/>
      <c r="M445" s="223"/>
      <c r="N445" s="223"/>
      <c r="O445" s="223"/>
      <c r="P445" s="223"/>
      <c r="Q445" s="223"/>
      <c r="R445" s="223"/>
      <c r="S445" s="223"/>
      <c r="T445" s="223"/>
      <c r="U445" s="223"/>
      <c r="V445" s="223"/>
      <c r="W445" s="223"/>
      <c r="X445" s="223"/>
      <c r="Y445" s="223"/>
      <c r="Z445" s="223"/>
      <c r="AA445" s="223"/>
      <c r="AB445" s="223"/>
      <c r="AC445" s="223"/>
      <c r="AD445" s="223"/>
      <c r="AE445" s="223"/>
      <c r="AF445" s="223"/>
      <c r="AG445" s="223"/>
      <c r="AH445" s="370">
        <f t="shared" si="237"/>
        <v>0</v>
      </c>
      <c r="AI445" s="373">
        <f>'สาย 9'!AI139</f>
        <v>0</v>
      </c>
      <c r="AJ445" s="369">
        <f t="shared" si="238"/>
        <v>0</v>
      </c>
      <c r="AL445" s="379">
        <v>135</v>
      </c>
      <c r="AM445" s="380">
        <f t="shared" si="239"/>
        <v>4</v>
      </c>
    </row>
    <row r="446" spans="1:39" s="79" customFormat="1" ht="15" customHeight="1">
      <c r="A446" s="351">
        <v>34</v>
      </c>
      <c r="B446" s="208"/>
      <c r="C446" s="491"/>
      <c r="D446" s="491"/>
      <c r="E446" s="491"/>
      <c r="F446" s="223"/>
      <c r="G446" s="223"/>
      <c r="H446" s="223"/>
      <c r="I446" s="223"/>
      <c r="J446" s="223"/>
      <c r="K446" s="223"/>
      <c r="L446" s="223"/>
      <c r="M446" s="223"/>
      <c r="N446" s="223"/>
      <c r="O446" s="223"/>
      <c r="P446" s="223"/>
      <c r="Q446" s="223"/>
      <c r="R446" s="223"/>
      <c r="S446" s="223"/>
      <c r="T446" s="223"/>
      <c r="U446" s="223"/>
      <c r="V446" s="223"/>
      <c r="W446" s="223"/>
      <c r="X446" s="223"/>
      <c r="Y446" s="223"/>
      <c r="Z446" s="223"/>
      <c r="AA446" s="223"/>
      <c r="AB446" s="223"/>
      <c r="AC446" s="223"/>
      <c r="AD446" s="223"/>
      <c r="AE446" s="223"/>
      <c r="AF446" s="223"/>
      <c r="AG446" s="223"/>
      <c r="AH446" s="370">
        <f t="shared" si="237"/>
        <v>0</v>
      </c>
      <c r="AI446" s="373">
        <f>'สาย 9'!AI139</f>
        <v>0</v>
      </c>
      <c r="AJ446" s="369">
        <f t="shared" si="238"/>
        <v>0</v>
      </c>
      <c r="AL446" s="379">
        <v>139</v>
      </c>
      <c r="AM446" s="380">
        <f t="shared" si="239"/>
        <v>4</v>
      </c>
    </row>
    <row r="447" spans="1:39" s="79" customFormat="1" ht="15" customHeight="1">
      <c r="A447" s="351">
        <v>35</v>
      </c>
      <c r="B447" s="208"/>
      <c r="C447" s="491"/>
      <c r="D447" s="491"/>
      <c r="E447" s="491"/>
      <c r="F447" s="223"/>
      <c r="G447" s="223"/>
      <c r="H447" s="223"/>
      <c r="I447" s="223"/>
      <c r="J447" s="223"/>
      <c r="K447" s="223"/>
      <c r="L447" s="223"/>
      <c r="M447" s="223"/>
      <c r="N447" s="223"/>
      <c r="O447" s="223"/>
      <c r="P447" s="223"/>
      <c r="Q447" s="223"/>
      <c r="R447" s="223"/>
      <c r="S447" s="223"/>
      <c r="T447" s="223"/>
      <c r="U447" s="223"/>
      <c r="V447" s="223"/>
      <c r="W447" s="223"/>
      <c r="X447" s="223"/>
      <c r="Y447" s="223"/>
      <c r="Z447" s="223"/>
      <c r="AA447" s="223"/>
      <c r="AB447" s="223"/>
      <c r="AC447" s="223"/>
      <c r="AD447" s="223"/>
      <c r="AE447" s="223"/>
      <c r="AF447" s="223"/>
      <c r="AG447" s="223"/>
      <c r="AH447" s="370">
        <f t="shared" si="237"/>
        <v>0</v>
      </c>
      <c r="AI447" s="373">
        <f>'สาย 9'!AI143</f>
        <v>0</v>
      </c>
      <c r="AJ447" s="369">
        <f t="shared" si="238"/>
        <v>0</v>
      </c>
      <c r="AL447" s="379">
        <v>143</v>
      </c>
      <c r="AM447" s="380">
        <f t="shared" si="239"/>
        <v>4</v>
      </c>
    </row>
    <row r="448" spans="1:39" s="79" customFormat="1" ht="15" customHeight="1">
      <c r="A448" s="351">
        <v>36</v>
      </c>
      <c r="B448" s="208"/>
      <c r="C448" s="491"/>
      <c r="D448" s="491"/>
      <c r="E448" s="491"/>
      <c r="F448" s="223"/>
      <c r="G448" s="223"/>
      <c r="H448" s="223"/>
      <c r="I448" s="223"/>
      <c r="J448" s="223"/>
      <c r="K448" s="223"/>
      <c r="L448" s="223"/>
      <c r="M448" s="223"/>
      <c r="N448" s="223"/>
      <c r="O448" s="223"/>
      <c r="P448" s="223"/>
      <c r="Q448" s="223"/>
      <c r="R448" s="223"/>
      <c r="S448" s="223"/>
      <c r="T448" s="223"/>
      <c r="U448" s="223"/>
      <c r="V448" s="223"/>
      <c r="W448" s="223"/>
      <c r="X448" s="223"/>
      <c r="Y448" s="223"/>
      <c r="Z448" s="223"/>
      <c r="AA448" s="223"/>
      <c r="AB448" s="223"/>
      <c r="AC448" s="223"/>
      <c r="AD448" s="223"/>
      <c r="AE448" s="223"/>
      <c r="AF448" s="223"/>
      <c r="AG448" s="223"/>
      <c r="AH448" s="370">
        <f t="shared" si="237"/>
        <v>0</v>
      </c>
      <c r="AI448" s="373">
        <f>'สาย 9'!AI143</f>
        <v>0</v>
      </c>
      <c r="AJ448" s="369">
        <f t="shared" si="238"/>
        <v>0</v>
      </c>
      <c r="AL448" s="379">
        <v>147</v>
      </c>
      <c r="AM448" s="380">
        <f t="shared" si="239"/>
        <v>4</v>
      </c>
    </row>
    <row r="449" spans="1:39" s="79" customFormat="1" ht="15" customHeight="1">
      <c r="A449" s="351">
        <v>37</v>
      </c>
      <c r="B449" s="208"/>
      <c r="C449" s="491"/>
      <c r="D449" s="491"/>
      <c r="E449" s="491"/>
      <c r="F449" s="223"/>
      <c r="G449" s="223"/>
      <c r="H449" s="223"/>
      <c r="I449" s="223"/>
      <c r="J449" s="223"/>
      <c r="K449" s="223"/>
      <c r="L449" s="223"/>
      <c r="M449" s="223"/>
      <c r="N449" s="223"/>
      <c r="O449" s="223"/>
      <c r="P449" s="223"/>
      <c r="Q449" s="223"/>
      <c r="R449" s="223"/>
      <c r="S449" s="223"/>
      <c r="T449" s="223"/>
      <c r="U449" s="223"/>
      <c r="V449" s="223"/>
      <c r="W449" s="223"/>
      <c r="X449" s="223"/>
      <c r="Y449" s="223"/>
      <c r="Z449" s="223"/>
      <c r="AA449" s="223"/>
      <c r="AB449" s="223"/>
      <c r="AC449" s="223"/>
      <c r="AD449" s="223"/>
      <c r="AE449" s="223"/>
      <c r="AF449" s="223"/>
      <c r="AG449" s="223"/>
      <c r="AH449" s="370">
        <f t="shared" si="237"/>
        <v>0</v>
      </c>
      <c r="AI449" s="373">
        <f>'สาย 9'!AI151</f>
        <v>0</v>
      </c>
      <c r="AJ449" s="369">
        <f t="shared" si="238"/>
        <v>0</v>
      </c>
      <c r="AL449" s="379">
        <v>151</v>
      </c>
      <c r="AM449" s="380">
        <f t="shared" si="239"/>
        <v>4</v>
      </c>
    </row>
    <row r="450" spans="1:39" s="79" customFormat="1" ht="15" customHeight="1">
      <c r="A450" s="351">
        <v>38</v>
      </c>
      <c r="B450" s="208"/>
      <c r="C450" s="491"/>
      <c r="D450" s="491"/>
      <c r="E450" s="491"/>
      <c r="F450" s="223"/>
      <c r="G450" s="223"/>
      <c r="H450" s="223"/>
      <c r="I450" s="223"/>
      <c r="J450" s="223"/>
      <c r="K450" s="223"/>
      <c r="L450" s="223"/>
      <c r="M450" s="223"/>
      <c r="N450" s="223"/>
      <c r="O450" s="223"/>
      <c r="P450" s="223"/>
      <c r="Q450" s="223"/>
      <c r="R450" s="223"/>
      <c r="S450" s="223"/>
      <c r="T450" s="223"/>
      <c r="U450" s="223"/>
      <c r="V450" s="223"/>
      <c r="W450" s="223"/>
      <c r="X450" s="223"/>
      <c r="Y450" s="223"/>
      <c r="Z450" s="223"/>
      <c r="AA450" s="223"/>
      <c r="AB450" s="223"/>
      <c r="AC450" s="223"/>
      <c r="AD450" s="223"/>
      <c r="AE450" s="223"/>
      <c r="AF450" s="223"/>
      <c r="AG450" s="223"/>
      <c r="AH450" s="370">
        <f t="shared" si="237"/>
        <v>0</v>
      </c>
      <c r="AI450" s="373">
        <f>'สาย 9'!AI155</f>
        <v>0</v>
      </c>
      <c r="AJ450" s="369">
        <f t="shared" si="238"/>
        <v>0</v>
      </c>
      <c r="AL450" s="379">
        <v>155</v>
      </c>
      <c r="AM450" s="380">
        <f t="shared" si="239"/>
        <v>4</v>
      </c>
    </row>
    <row r="451" spans="1:39" s="79" customFormat="1" ht="15" customHeight="1">
      <c r="A451" s="351">
        <v>39</v>
      </c>
      <c r="B451" s="208"/>
      <c r="C451" s="491"/>
      <c r="D451" s="491"/>
      <c r="E451" s="491"/>
      <c r="F451" s="223"/>
      <c r="G451" s="223"/>
      <c r="H451" s="223"/>
      <c r="I451" s="223"/>
      <c r="J451" s="223"/>
      <c r="K451" s="223"/>
      <c r="L451" s="223"/>
      <c r="M451" s="223"/>
      <c r="N451" s="223"/>
      <c r="O451" s="223"/>
      <c r="P451" s="223"/>
      <c r="Q451" s="223"/>
      <c r="R451" s="223"/>
      <c r="S451" s="223"/>
      <c r="T451" s="223"/>
      <c r="U451" s="223"/>
      <c r="V451" s="223"/>
      <c r="W451" s="223"/>
      <c r="X451" s="223"/>
      <c r="Y451" s="223"/>
      <c r="Z451" s="223"/>
      <c r="AA451" s="223"/>
      <c r="AB451" s="223"/>
      <c r="AC451" s="223"/>
      <c r="AD451" s="223"/>
      <c r="AE451" s="223"/>
      <c r="AF451" s="223"/>
      <c r="AG451" s="223"/>
      <c r="AH451" s="370">
        <f t="shared" si="237"/>
        <v>0</v>
      </c>
      <c r="AI451" s="373">
        <f>'สาย 9'!AI159</f>
        <v>0</v>
      </c>
      <c r="AJ451" s="369">
        <f t="shared" si="238"/>
        <v>0</v>
      </c>
      <c r="AL451" s="379">
        <v>159</v>
      </c>
      <c r="AM451" s="380">
        <f t="shared" si="239"/>
        <v>4</v>
      </c>
    </row>
    <row r="452" spans="1:39" s="79" customFormat="1" ht="15" customHeight="1" thickBot="1">
      <c r="A452" s="356">
        <v>40</v>
      </c>
      <c r="B452" s="225"/>
      <c r="C452" s="492"/>
      <c r="D452" s="492"/>
      <c r="E452" s="492"/>
      <c r="F452" s="223"/>
      <c r="G452" s="223"/>
      <c r="H452" s="223"/>
      <c r="I452" s="223"/>
      <c r="J452" s="223"/>
      <c r="K452" s="223"/>
      <c r="L452" s="223"/>
      <c r="M452" s="223"/>
      <c r="N452" s="223"/>
      <c r="O452" s="223"/>
      <c r="P452" s="223"/>
      <c r="Q452" s="223"/>
      <c r="R452" s="223"/>
      <c r="S452" s="223"/>
      <c r="T452" s="223"/>
      <c r="U452" s="223"/>
      <c r="V452" s="223"/>
      <c r="W452" s="223"/>
      <c r="X452" s="223"/>
      <c r="Y452" s="223"/>
      <c r="Z452" s="223"/>
      <c r="AA452" s="223"/>
      <c r="AB452" s="223"/>
      <c r="AC452" s="223"/>
      <c r="AD452" s="223"/>
      <c r="AE452" s="223"/>
      <c r="AF452" s="223"/>
      <c r="AG452" s="223"/>
      <c r="AH452" s="370">
        <f t="shared" si="237"/>
        <v>0</v>
      </c>
      <c r="AI452" s="373">
        <f>'สาย 9'!AI163</f>
        <v>0</v>
      </c>
      <c r="AJ452" s="369">
        <f t="shared" si="238"/>
        <v>0</v>
      </c>
      <c r="AL452" s="381">
        <v>163</v>
      </c>
      <c r="AM452" s="382">
        <f t="shared" si="239"/>
        <v>4</v>
      </c>
    </row>
    <row r="453" spans="1:39" s="79" customFormat="1" ht="24" customHeight="1" thickTop="1" thickBot="1">
      <c r="A453" s="366" t="s">
        <v>41</v>
      </c>
      <c r="B453" s="367"/>
      <c r="C453" s="368">
        <f>SUM(C413:C452)</f>
        <v>92</v>
      </c>
      <c r="D453" s="368">
        <f>SUM(D413:D452)</f>
        <v>161</v>
      </c>
      <c r="E453" s="368">
        <f>SUM(E413:E452)</f>
        <v>70</v>
      </c>
      <c r="F453" s="368">
        <f>SUM(F413:F452)</f>
        <v>0</v>
      </c>
      <c r="G453" s="368">
        <f t="shared" ref="G453" si="240">SUM(G413:G452)</f>
        <v>0</v>
      </c>
      <c r="H453" s="368">
        <f t="shared" ref="H453" si="241">SUM(H413:H452)</f>
        <v>0</v>
      </c>
      <c r="I453" s="368">
        <f t="shared" ref="I453" si="242">SUM(I413:I452)</f>
        <v>0</v>
      </c>
      <c r="J453" s="368">
        <f t="shared" ref="J453" si="243">SUM(J413:J452)</f>
        <v>0</v>
      </c>
      <c r="K453" s="368">
        <f t="shared" ref="K453" si="244">SUM(K413:K452)</f>
        <v>0</v>
      </c>
      <c r="L453" s="368">
        <f t="shared" ref="L453" si="245">SUM(L413:L452)</f>
        <v>0</v>
      </c>
      <c r="M453" s="368">
        <f t="shared" ref="M453" si="246">SUM(M413:M452)</f>
        <v>0</v>
      </c>
      <c r="N453" s="368">
        <f t="shared" ref="N453" si="247">SUM(N413:N452)</f>
        <v>0</v>
      </c>
      <c r="O453" s="368">
        <f t="shared" ref="O453" si="248">SUM(O413:O452)</f>
        <v>0</v>
      </c>
      <c r="P453" s="368">
        <f t="shared" ref="P453" si="249">SUM(P413:P452)</f>
        <v>0</v>
      </c>
      <c r="Q453" s="368">
        <f t="shared" ref="Q453" si="250">SUM(Q413:Q452)</f>
        <v>0</v>
      </c>
      <c r="R453" s="368">
        <f t="shared" ref="R453" si="251">SUM(R413:R452)</f>
        <v>0</v>
      </c>
      <c r="S453" s="368">
        <f t="shared" ref="S453" si="252">SUM(S413:S452)</f>
        <v>0</v>
      </c>
      <c r="T453" s="368">
        <f t="shared" ref="T453" si="253">SUM(T413:T452)</f>
        <v>0</v>
      </c>
      <c r="U453" s="368">
        <f t="shared" ref="U453" si="254">SUM(U413:U452)</f>
        <v>0</v>
      </c>
      <c r="V453" s="368">
        <f t="shared" ref="V453" si="255">SUM(V413:V452)</f>
        <v>0</v>
      </c>
      <c r="W453" s="368">
        <f t="shared" ref="W453" si="256">SUM(W413:W452)</f>
        <v>0</v>
      </c>
      <c r="X453" s="368">
        <f t="shared" ref="X453" si="257">SUM(X413:X452)</f>
        <v>0</v>
      </c>
      <c r="Y453" s="368">
        <f t="shared" ref="Y453" si="258">SUM(Y413:Y452)</f>
        <v>0</v>
      </c>
      <c r="Z453" s="368">
        <f t="shared" ref="Z453" si="259">SUM(Z413:Z452)</f>
        <v>0</v>
      </c>
      <c r="AA453" s="368">
        <f t="shared" ref="AA453" si="260">SUM(AA413:AA452)</f>
        <v>0</v>
      </c>
      <c r="AB453" s="368">
        <f t="shared" ref="AB453" si="261">SUM(AB413:AB452)</f>
        <v>0</v>
      </c>
      <c r="AC453" s="368">
        <f t="shared" ref="AC453" si="262">SUM(AC413:AC452)</f>
        <v>0</v>
      </c>
      <c r="AD453" s="368">
        <f t="shared" ref="AD453" si="263">SUM(AD413:AD452)</f>
        <v>0</v>
      </c>
      <c r="AE453" s="368">
        <f t="shared" ref="AE453" si="264">SUM(AE413:AE452)</f>
        <v>0</v>
      </c>
      <c r="AF453" s="368">
        <f t="shared" ref="AF453" si="265">SUM(AF413:AF452)</f>
        <v>0</v>
      </c>
      <c r="AG453" s="368">
        <f t="shared" ref="AG453" si="266">SUM(AG413:AG452)</f>
        <v>0</v>
      </c>
      <c r="AH453" s="368">
        <f t="shared" ref="AH453" si="267">SUM(AH413:AH452)</f>
        <v>323</v>
      </c>
      <c r="AI453" s="374">
        <f t="shared" ref="AI453" si="268">SUM(AI413:AI452)</f>
        <v>323</v>
      </c>
      <c r="AJ453" s="368">
        <f t="shared" ref="AJ453" si="269">SUM(AJ413:AJ452)</f>
        <v>0</v>
      </c>
    </row>
    <row r="454" spans="1:39" s="79" customFormat="1" ht="15.6" thickTop="1" thickBot="1">
      <c r="AH454" s="79" t="s">
        <v>73</v>
      </c>
      <c r="AI454" s="375">
        <f>'สาย 9'!AI167</f>
        <v>323</v>
      </c>
      <c r="AJ454" s="376">
        <f>AI453-AI454</f>
        <v>0</v>
      </c>
    </row>
    <row r="455" spans="1:39" s="79" customFormat="1"/>
    <row r="458" spans="1:39" s="79" customFormat="1" ht="18" hidden="1">
      <c r="B458" s="359" t="s">
        <v>252</v>
      </c>
    </row>
    <row r="459" spans="1:39" s="79" customFormat="1" ht="18" hidden="1">
      <c r="B459" s="359" t="s">
        <v>149</v>
      </c>
    </row>
    <row r="460" spans="1:39" s="79" customFormat="1" ht="18" hidden="1">
      <c r="B460" s="359" t="s">
        <v>117</v>
      </c>
    </row>
    <row r="461" spans="1:39" s="79" customFormat="1" ht="15" hidden="1" thickBot="1">
      <c r="B461" s="217"/>
      <c r="C461" s="217"/>
      <c r="D461" s="217"/>
      <c r="E461" s="217"/>
      <c r="F461" s="217"/>
    </row>
    <row r="462" spans="1:39" s="79" customFormat="1" ht="21" hidden="1" customHeight="1" thickTop="1">
      <c r="A462" s="575" t="s">
        <v>99</v>
      </c>
      <c r="B462" s="357" t="s">
        <v>1</v>
      </c>
      <c r="C462" s="568">
        <v>1</v>
      </c>
      <c r="D462" s="568">
        <v>2</v>
      </c>
      <c r="E462" s="568">
        <v>3</v>
      </c>
      <c r="F462" s="568">
        <v>4</v>
      </c>
      <c r="G462" s="568">
        <v>5</v>
      </c>
      <c r="H462" s="568">
        <v>6</v>
      </c>
      <c r="I462" s="568">
        <v>7</v>
      </c>
      <c r="J462" s="568">
        <v>8</v>
      </c>
      <c r="K462" s="568">
        <v>9</v>
      </c>
      <c r="L462" s="568">
        <v>10</v>
      </c>
      <c r="M462" s="568">
        <v>11</v>
      </c>
      <c r="N462" s="568">
        <v>12</v>
      </c>
      <c r="O462" s="568">
        <v>13</v>
      </c>
      <c r="P462" s="568">
        <v>14</v>
      </c>
      <c r="Q462" s="568">
        <v>15</v>
      </c>
      <c r="R462" s="568">
        <v>16</v>
      </c>
      <c r="S462" s="568">
        <v>17</v>
      </c>
      <c r="T462" s="568">
        <v>18</v>
      </c>
      <c r="U462" s="568">
        <v>19</v>
      </c>
      <c r="V462" s="568">
        <v>20</v>
      </c>
      <c r="W462" s="568">
        <v>21</v>
      </c>
      <c r="X462" s="568">
        <v>22</v>
      </c>
      <c r="Y462" s="568">
        <v>23</v>
      </c>
      <c r="Z462" s="568">
        <v>24</v>
      </c>
      <c r="AA462" s="568">
        <v>25</v>
      </c>
      <c r="AB462" s="568">
        <v>26</v>
      </c>
      <c r="AC462" s="568">
        <v>27</v>
      </c>
      <c r="AD462" s="568">
        <v>28</v>
      </c>
      <c r="AE462" s="568">
        <v>29</v>
      </c>
      <c r="AF462" s="568">
        <v>30</v>
      </c>
      <c r="AG462" s="568">
        <v>31</v>
      </c>
      <c r="AH462" s="570" t="s">
        <v>41</v>
      </c>
      <c r="AI462" s="371" t="s">
        <v>233</v>
      </c>
      <c r="AJ462" s="572" t="s">
        <v>44</v>
      </c>
    </row>
    <row r="463" spans="1:39" s="79" customFormat="1" ht="24.75" hidden="1" customHeight="1" thickBot="1">
      <c r="A463" s="576"/>
      <c r="B463" s="358" t="s">
        <v>0</v>
      </c>
      <c r="C463" s="574"/>
      <c r="D463" s="574"/>
      <c r="E463" s="574"/>
      <c r="F463" s="574"/>
      <c r="G463" s="574"/>
      <c r="H463" s="574"/>
      <c r="I463" s="574"/>
      <c r="J463" s="574"/>
      <c r="K463" s="574"/>
      <c r="L463" s="574"/>
      <c r="M463" s="574"/>
      <c r="N463" s="574"/>
      <c r="O463" s="574"/>
      <c r="P463" s="574"/>
      <c r="Q463" s="574"/>
      <c r="R463" s="574"/>
      <c r="S463" s="574"/>
      <c r="T463" s="574"/>
      <c r="U463" s="574"/>
      <c r="V463" s="574"/>
      <c r="W463" s="574"/>
      <c r="X463" s="574"/>
      <c r="Y463" s="574"/>
      <c r="Z463" s="574"/>
      <c r="AA463" s="574"/>
      <c r="AB463" s="574"/>
      <c r="AC463" s="574"/>
      <c r="AD463" s="574"/>
      <c r="AE463" s="574"/>
      <c r="AF463" s="574"/>
      <c r="AG463" s="574"/>
      <c r="AH463" s="571"/>
      <c r="AI463" s="372" t="s">
        <v>243</v>
      </c>
      <c r="AJ463" s="573"/>
      <c r="AL463" s="352" t="s">
        <v>246</v>
      </c>
    </row>
    <row r="464" spans="1:39" s="79" customFormat="1" ht="15" hidden="1" customHeight="1" thickTop="1">
      <c r="A464" s="355">
        <v>1</v>
      </c>
      <c r="B464" s="364" t="s">
        <v>53</v>
      </c>
      <c r="C464" s="360"/>
      <c r="D464" s="223"/>
      <c r="E464" s="360"/>
      <c r="F464" s="223"/>
      <c r="G464" s="223"/>
      <c r="H464" s="223"/>
      <c r="I464" s="223"/>
      <c r="J464" s="223"/>
      <c r="K464" s="223"/>
      <c r="L464" s="223"/>
      <c r="M464" s="223"/>
      <c r="N464" s="223"/>
      <c r="O464" s="223"/>
      <c r="P464" s="223"/>
      <c r="Q464" s="223"/>
      <c r="R464" s="223"/>
      <c r="S464" s="223"/>
      <c r="T464" s="223"/>
      <c r="U464" s="223"/>
      <c r="V464" s="223"/>
      <c r="W464" s="223"/>
      <c r="X464" s="223"/>
      <c r="Y464" s="223"/>
      <c r="Z464" s="223"/>
      <c r="AA464" s="223"/>
      <c r="AB464" s="223"/>
      <c r="AC464" s="223"/>
      <c r="AD464" s="223"/>
      <c r="AE464" s="223"/>
      <c r="AF464" s="223"/>
      <c r="AG464" s="223"/>
      <c r="AH464" s="370">
        <f>SUM(C464:AG464)</f>
        <v>0</v>
      </c>
      <c r="AI464" s="373">
        <f>'สาย 10'!AI7</f>
        <v>0</v>
      </c>
      <c r="AJ464" s="369">
        <f>AH464-AI464</f>
        <v>0</v>
      </c>
      <c r="AL464" s="377">
        <v>7</v>
      </c>
      <c r="AM464" s="378"/>
    </row>
    <row r="465" spans="1:39" s="79" customFormat="1" ht="15" hidden="1" customHeight="1">
      <c r="A465" s="351">
        <v>2</v>
      </c>
      <c r="B465" s="365" t="s">
        <v>54</v>
      </c>
      <c r="C465" s="361"/>
      <c r="D465" s="223"/>
      <c r="E465" s="361"/>
      <c r="F465" s="223"/>
      <c r="G465" s="223"/>
      <c r="H465" s="223"/>
      <c r="I465" s="223"/>
      <c r="J465" s="223"/>
      <c r="K465" s="223"/>
      <c r="L465" s="223"/>
      <c r="M465" s="223"/>
      <c r="N465" s="223"/>
      <c r="O465" s="223"/>
      <c r="P465" s="223"/>
      <c r="Q465" s="223"/>
      <c r="R465" s="223"/>
      <c r="S465" s="223"/>
      <c r="T465" s="223"/>
      <c r="U465" s="223"/>
      <c r="V465" s="223"/>
      <c r="W465" s="223"/>
      <c r="X465" s="223"/>
      <c r="Y465" s="223"/>
      <c r="Z465" s="223"/>
      <c r="AA465" s="223"/>
      <c r="AB465" s="223"/>
      <c r="AC465" s="223"/>
      <c r="AD465" s="223"/>
      <c r="AE465" s="223"/>
      <c r="AF465" s="223"/>
      <c r="AG465" s="223"/>
      <c r="AH465" s="370">
        <f t="shared" ref="AH465:AH503" si="270">SUM(C465:AG465)</f>
        <v>0</v>
      </c>
      <c r="AI465" s="373">
        <f>'สาย 10'!AI11</f>
        <v>0</v>
      </c>
      <c r="AJ465" s="369">
        <f t="shared" ref="AJ465:AJ503" si="271">AH465-AI465</f>
        <v>0</v>
      </c>
      <c r="AL465" s="379">
        <v>11</v>
      </c>
      <c r="AM465" s="380">
        <f>AL465-AL464</f>
        <v>4</v>
      </c>
    </row>
    <row r="466" spans="1:39" s="79" customFormat="1" ht="15" hidden="1" customHeight="1">
      <c r="A466" s="351">
        <v>3</v>
      </c>
      <c r="B466" s="365" t="s">
        <v>55</v>
      </c>
      <c r="C466" s="361"/>
      <c r="D466" s="223"/>
      <c r="E466" s="361"/>
      <c r="F466" s="223"/>
      <c r="G466" s="223"/>
      <c r="H466" s="223"/>
      <c r="I466" s="223"/>
      <c r="J466" s="223"/>
      <c r="K466" s="223"/>
      <c r="L466" s="223"/>
      <c r="M466" s="223"/>
      <c r="N466" s="223"/>
      <c r="O466" s="223"/>
      <c r="P466" s="223"/>
      <c r="Q466" s="223"/>
      <c r="R466" s="223"/>
      <c r="S466" s="223"/>
      <c r="T466" s="223"/>
      <c r="U466" s="223"/>
      <c r="V466" s="223"/>
      <c r="W466" s="223"/>
      <c r="X466" s="223"/>
      <c r="Y466" s="223"/>
      <c r="Z466" s="223"/>
      <c r="AA466" s="223"/>
      <c r="AB466" s="223"/>
      <c r="AC466" s="223"/>
      <c r="AD466" s="223"/>
      <c r="AE466" s="223"/>
      <c r="AF466" s="223"/>
      <c r="AG466" s="223"/>
      <c r="AH466" s="370">
        <f t="shared" si="270"/>
        <v>0</v>
      </c>
      <c r="AI466" s="373">
        <f>'สาย 10'!AI15</f>
        <v>0</v>
      </c>
      <c r="AJ466" s="369">
        <f t="shared" si="271"/>
        <v>0</v>
      </c>
      <c r="AL466" s="379">
        <v>15</v>
      </c>
      <c r="AM466" s="380">
        <f t="shared" ref="AM466:AM503" si="272">AL466-AL465</f>
        <v>4</v>
      </c>
    </row>
    <row r="467" spans="1:39" s="79" customFormat="1" ht="15" hidden="1" customHeight="1">
      <c r="A467" s="351">
        <v>4</v>
      </c>
      <c r="B467" s="365" t="s">
        <v>56</v>
      </c>
      <c r="C467" s="361"/>
      <c r="D467" s="223"/>
      <c r="E467" s="361"/>
      <c r="F467" s="223"/>
      <c r="G467" s="223"/>
      <c r="H467" s="223"/>
      <c r="I467" s="223"/>
      <c r="J467" s="223"/>
      <c r="K467" s="223"/>
      <c r="L467" s="223"/>
      <c r="M467" s="223"/>
      <c r="N467" s="223"/>
      <c r="O467" s="223"/>
      <c r="P467" s="223"/>
      <c r="Q467" s="223"/>
      <c r="R467" s="223"/>
      <c r="S467" s="223"/>
      <c r="T467" s="223"/>
      <c r="U467" s="223"/>
      <c r="V467" s="223"/>
      <c r="W467" s="223"/>
      <c r="X467" s="223"/>
      <c r="Y467" s="223"/>
      <c r="Z467" s="223"/>
      <c r="AA467" s="223"/>
      <c r="AB467" s="223"/>
      <c r="AC467" s="223"/>
      <c r="AD467" s="223"/>
      <c r="AE467" s="223"/>
      <c r="AF467" s="223"/>
      <c r="AG467" s="223"/>
      <c r="AH467" s="370">
        <f t="shared" si="270"/>
        <v>0</v>
      </c>
      <c r="AI467" s="373">
        <f>'สาย 10'!AI19</f>
        <v>0</v>
      </c>
      <c r="AJ467" s="369">
        <f t="shared" si="271"/>
        <v>0</v>
      </c>
      <c r="AL467" s="379">
        <v>19</v>
      </c>
      <c r="AM467" s="380">
        <f t="shared" si="272"/>
        <v>4</v>
      </c>
    </row>
    <row r="468" spans="1:39" s="79" customFormat="1" ht="15" hidden="1" customHeight="1">
      <c r="A468" s="351">
        <v>5</v>
      </c>
      <c r="B468" s="365" t="s">
        <v>57</v>
      </c>
      <c r="C468" s="361"/>
      <c r="D468" s="223"/>
      <c r="E468" s="361"/>
      <c r="F468" s="223"/>
      <c r="G468" s="223"/>
      <c r="H468" s="223"/>
      <c r="I468" s="223"/>
      <c r="J468" s="223"/>
      <c r="K468" s="223"/>
      <c r="L468" s="223"/>
      <c r="M468" s="223"/>
      <c r="N468" s="223"/>
      <c r="O468" s="223"/>
      <c r="P468" s="223"/>
      <c r="Q468" s="223"/>
      <c r="R468" s="223"/>
      <c r="S468" s="223"/>
      <c r="T468" s="223"/>
      <c r="U468" s="223"/>
      <c r="V468" s="223"/>
      <c r="W468" s="223"/>
      <c r="X468" s="223"/>
      <c r="Y468" s="223"/>
      <c r="Z468" s="223"/>
      <c r="AA468" s="223"/>
      <c r="AB468" s="223"/>
      <c r="AC468" s="223"/>
      <c r="AD468" s="223"/>
      <c r="AE468" s="223"/>
      <c r="AF468" s="223"/>
      <c r="AG468" s="223"/>
      <c r="AH468" s="370">
        <f t="shared" si="270"/>
        <v>0</v>
      </c>
      <c r="AI468" s="373">
        <f>'สาย 10'!AI23</f>
        <v>0</v>
      </c>
      <c r="AJ468" s="369">
        <f t="shared" si="271"/>
        <v>0</v>
      </c>
      <c r="AL468" s="379">
        <v>23</v>
      </c>
      <c r="AM468" s="380">
        <f t="shared" si="272"/>
        <v>4</v>
      </c>
    </row>
    <row r="469" spans="1:39" s="79" customFormat="1" ht="15" hidden="1" customHeight="1">
      <c r="A469" s="351">
        <v>6</v>
      </c>
      <c r="B469" s="365" t="s">
        <v>58</v>
      </c>
      <c r="C469" s="361"/>
      <c r="D469" s="223"/>
      <c r="E469" s="361"/>
      <c r="F469" s="223"/>
      <c r="G469" s="223"/>
      <c r="H469" s="223"/>
      <c r="I469" s="223"/>
      <c r="J469" s="223"/>
      <c r="K469" s="223"/>
      <c r="L469" s="223"/>
      <c r="M469" s="223"/>
      <c r="N469" s="223"/>
      <c r="O469" s="223"/>
      <c r="P469" s="223"/>
      <c r="Q469" s="223"/>
      <c r="R469" s="223"/>
      <c r="S469" s="223"/>
      <c r="T469" s="223"/>
      <c r="U469" s="223"/>
      <c r="V469" s="223"/>
      <c r="W469" s="223"/>
      <c r="X469" s="223"/>
      <c r="Y469" s="223"/>
      <c r="Z469" s="223"/>
      <c r="AA469" s="223"/>
      <c r="AB469" s="223"/>
      <c r="AC469" s="223"/>
      <c r="AD469" s="223"/>
      <c r="AE469" s="223"/>
      <c r="AF469" s="223"/>
      <c r="AG469" s="223"/>
      <c r="AH469" s="370">
        <f t="shared" si="270"/>
        <v>0</v>
      </c>
      <c r="AI469" s="373">
        <f>'สาย 10'!AI27</f>
        <v>0</v>
      </c>
      <c r="AJ469" s="369">
        <f t="shared" si="271"/>
        <v>0</v>
      </c>
      <c r="AL469" s="379">
        <v>27</v>
      </c>
      <c r="AM469" s="380">
        <f t="shared" si="272"/>
        <v>4</v>
      </c>
    </row>
    <row r="470" spans="1:39" s="79" customFormat="1" ht="15" hidden="1" customHeight="1">
      <c r="A470" s="351">
        <v>7</v>
      </c>
      <c r="B470" s="365" t="s">
        <v>59</v>
      </c>
      <c r="C470" s="361"/>
      <c r="D470" s="223"/>
      <c r="E470" s="361"/>
      <c r="F470" s="223"/>
      <c r="G470" s="223"/>
      <c r="H470" s="223"/>
      <c r="I470" s="223"/>
      <c r="J470" s="223"/>
      <c r="K470" s="223"/>
      <c r="L470" s="223"/>
      <c r="M470" s="223"/>
      <c r="N470" s="223"/>
      <c r="O470" s="223"/>
      <c r="P470" s="223"/>
      <c r="Q470" s="223"/>
      <c r="R470" s="223"/>
      <c r="S470" s="223"/>
      <c r="T470" s="223"/>
      <c r="U470" s="223"/>
      <c r="V470" s="223"/>
      <c r="W470" s="223"/>
      <c r="X470" s="223"/>
      <c r="Y470" s="223"/>
      <c r="Z470" s="223"/>
      <c r="AA470" s="223"/>
      <c r="AB470" s="223"/>
      <c r="AC470" s="223"/>
      <c r="AD470" s="223"/>
      <c r="AE470" s="223"/>
      <c r="AF470" s="223"/>
      <c r="AG470" s="223"/>
      <c r="AH470" s="370">
        <f t="shared" si="270"/>
        <v>0</v>
      </c>
      <c r="AI470" s="373">
        <f>'สาย 10'!AI31</f>
        <v>0</v>
      </c>
      <c r="AJ470" s="369">
        <f t="shared" si="271"/>
        <v>0</v>
      </c>
      <c r="AL470" s="379">
        <v>31</v>
      </c>
      <c r="AM470" s="380">
        <f t="shared" si="272"/>
        <v>4</v>
      </c>
    </row>
    <row r="471" spans="1:39" s="79" customFormat="1" ht="15" hidden="1" customHeight="1">
      <c r="A471" s="351">
        <v>8</v>
      </c>
      <c r="B471" s="365" t="s">
        <v>32</v>
      </c>
      <c r="C471" s="361"/>
      <c r="D471" s="223"/>
      <c r="E471" s="361"/>
      <c r="F471" s="223"/>
      <c r="G471" s="223"/>
      <c r="H471" s="223"/>
      <c r="I471" s="223"/>
      <c r="J471" s="223"/>
      <c r="K471" s="223"/>
      <c r="L471" s="223"/>
      <c r="M471" s="223"/>
      <c r="N471" s="223"/>
      <c r="O471" s="223"/>
      <c r="P471" s="223"/>
      <c r="Q471" s="223"/>
      <c r="R471" s="223"/>
      <c r="S471" s="223"/>
      <c r="T471" s="223"/>
      <c r="U471" s="223"/>
      <c r="V471" s="223"/>
      <c r="W471" s="223"/>
      <c r="X471" s="223"/>
      <c r="Y471" s="223"/>
      <c r="Z471" s="223"/>
      <c r="AA471" s="223"/>
      <c r="AB471" s="223"/>
      <c r="AC471" s="223"/>
      <c r="AD471" s="223"/>
      <c r="AE471" s="223"/>
      <c r="AF471" s="223"/>
      <c r="AG471" s="223"/>
      <c r="AH471" s="370">
        <f t="shared" si="270"/>
        <v>0</v>
      </c>
      <c r="AI471" s="373">
        <f>'สาย 10'!AI35</f>
        <v>0</v>
      </c>
      <c r="AJ471" s="369">
        <f t="shared" si="271"/>
        <v>0</v>
      </c>
      <c r="AL471" s="379">
        <v>35</v>
      </c>
      <c r="AM471" s="380">
        <f t="shared" si="272"/>
        <v>4</v>
      </c>
    </row>
    <row r="472" spans="1:39" s="79" customFormat="1" ht="15" hidden="1" customHeight="1">
      <c r="A472" s="351">
        <v>9</v>
      </c>
      <c r="B472" s="365" t="s">
        <v>33</v>
      </c>
      <c r="C472" s="361"/>
      <c r="D472" s="223"/>
      <c r="E472" s="361"/>
      <c r="F472" s="223"/>
      <c r="G472" s="223"/>
      <c r="H472" s="223"/>
      <c r="I472" s="223"/>
      <c r="J472" s="223"/>
      <c r="K472" s="223"/>
      <c r="L472" s="223"/>
      <c r="M472" s="223"/>
      <c r="N472" s="223"/>
      <c r="O472" s="223"/>
      <c r="P472" s="223"/>
      <c r="Q472" s="223"/>
      <c r="R472" s="223"/>
      <c r="S472" s="223"/>
      <c r="T472" s="223"/>
      <c r="U472" s="223"/>
      <c r="V472" s="223"/>
      <c r="W472" s="223"/>
      <c r="X472" s="223"/>
      <c r="Y472" s="223"/>
      <c r="Z472" s="223"/>
      <c r="AA472" s="223"/>
      <c r="AB472" s="223"/>
      <c r="AC472" s="223"/>
      <c r="AD472" s="223"/>
      <c r="AE472" s="223"/>
      <c r="AF472" s="223"/>
      <c r="AG472" s="223"/>
      <c r="AH472" s="370">
        <f t="shared" si="270"/>
        <v>0</v>
      </c>
      <c r="AI472" s="373">
        <f>'สาย 10'!AI39</f>
        <v>0</v>
      </c>
      <c r="AJ472" s="369">
        <f t="shared" si="271"/>
        <v>0</v>
      </c>
      <c r="AL472" s="379">
        <v>39</v>
      </c>
      <c r="AM472" s="380">
        <f t="shared" si="272"/>
        <v>4</v>
      </c>
    </row>
    <row r="473" spans="1:39" s="79" customFormat="1" ht="15" hidden="1" customHeight="1">
      <c r="A473" s="351">
        <v>10</v>
      </c>
      <c r="B473" s="365" t="s">
        <v>34</v>
      </c>
      <c r="C473" s="361"/>
      <c r="D473" s="223"/>
      <c r="E473" s="361"/>
      <c r="F473" s="223"/>
      <c r="G473" s="223"/>
      <c r="H473" s="223"/>
      <c r="I473" s="223"/>
      <c r="J473" s="223"/>
      <c r="K473" s="223"/>
      <c r="L473" s="223"/>
      <c r="M473" s="223"/>
      <c r="N473" s="223"/>
      <c r="O473" s="223"/>
      <c r="P473" s="223"/>
      <c r="Q473" s="223"/>
      <c r="R473" s="223"/>
      <c r="S473" s="223"/>
      <c r="T473" s="223"/>
      <c r="U473" s="223"/>
      <c r="V473" s="223"/>
      <c r="W473" s="223"/>
      <c r="X473" s="223"/>
      <c r="Y473" s="223"/>
      <c r="Z473" s="223"/>
      <c r="AA473" s="223"/>
      <c r="AB473" s="223"/>
      <c r="AC473" s="223"/>
      <c r="AD473" s="223"/>
      <c r="AE473" s="223"/>
      <c r="AF473" s="223"/>
      <c r="AG473" s="223"/>
      <c r="AH473" s="370">
        <f t="shared" si="270"/>
        <v>0</v>
      </c>
      <c r="AI473" s="373">
        <f>'สาย 10'!AI43</f>
        <v>0</v>
      </c>
      <c r="AJ473" s="369">
        <f t="shared" si="271"/>
        <v>0</v>
      </c>
      <c r="AL473" s="379">
        <v>43</v>
      </c>
      <c r="AM473" s="380">
        <f t="shared" si="272"/>
        <v>4</v>
      </c>
    </row>
    <row r="474" spans="1:39" s="79" customFormat="1" ht="15" hidden="1" customHeight="1">
      <c r="A474" s="351">
        <v>11</v>
      </c>
      <c r="B474" s="365" t="s">
        <v>35</v>
      </c>
      <c r="C474" s="361"/>
      <c r="D474" s="223"/>
      <c r="E474" s="361"/>
      <c r="F474" s="223"/>
      <c r="G474" s="223"/>
      <c r="H474" s="223"/>
      <c r="I474" s="223"/>
      <c r="J474" s="223"/>
      <c r="K474" s="223"/>
      <c r="L474" s="223"/>
      <c r="M474" s="223"/>
      <c r="N474" s="223"/>
      <c r="O474" s="223"/>
      <c r="P474" s="223"/>
      <c r="Q474" s="223"/>
      <c r="R474" s="223"/>
      <c r="S474" s="223"/>
      <c r="T474" s="223"/>
      <c r="U474" s="223"/>
      <c r="V474" s="223"/>
      <c r="W474" s="223"/>
      <c r="X474" s="223"/>
      <c r="Y474" s="223"/>
      <c r="Z474" s="223"/>
      <c r="AA474" s="223"/>
      <c r="AB474" s="223"/>
      <c r="AC474" s="223"/>
      <c r="AD474" s="223"/>
      <c r="AE474" s="223"/>
      <c r="AF474" s="223"/>
      <c r="AG474" s="223"/>
      <c r="AH474" s="370">
        <f t="shared" si="270"/>
        <v>0</v>
      </c>
      <c r="AI474" s="373">
        <f>'สาย 10'!AI47</f>
        <v>0</v>
      </c>
      <c r="AJ474" s="369">
        <f t="shared" si="271"/>
        <v>0</v>
      </c>
      <c r="AL474" s="379">
        <v>47</v>
      </c>
      <c r="AM474" s="380">
        <f t="shared" si="272"/>
        <v>4</v>
      </c>
    </row>
    <row r="475" spans="1:39" s="79" customFormat="1" ht="15" hidden="1" customHeight="1">
      <c r="A475" s="351">
        <v>12</v>
      </c>
      <c r="B475" s="365" t="s">
        <v>60</v>
      </c>
      <c r="C475" s="361"/>
      <c r="D475" s="223"/>
      <c r="E475" s="361"/>
      <c r="F475" s="223"/>
      <c r="G475" s="223"/>
      <c r="H475" s="223"/>
      <c r="I475" s="223"/>
      <c r="J475" s="223"/>
      <c r="K475" s="223"/>
      <c r="L475" s="223"/>
      <c r="M475" s="223"/>
      <c r="N475" s="223"/>
      <c r="O475" s="223"/>
      <c r="P475" s="223"/>
      <c r="Q475" s="223"/>
      <c r="R475" s="223"/>
      <c r="S475" s="223"/>
      <c r="T475" s="223"/>
      <c r="U475" s="223"/>
      <c r="V475" s="223"/>
      <c r="W475" s="223"/>
      <c r="X475" s="223"/>
      <c r="Y475" s="223"/>
      <c r="Z475" s="223"/>
      <c r="AA475" s="223"/>
      <c r="AB475" s="223"/>
      <c r="AC475" s="223"/>
      <c r="AD475" s="223"/>
      <c r="AE475" s="223"/>
      <c r="AF475" s="223"/>
      <c r="AG475" s="223"/>
      <c r="AH475" s="370">
        <f t="shared" si="270"/>
        <v>0</v>
      </c>
      <c r="AI475" s="373">
        <f>'สาย 10'!AI51</f>
        <v>0</v>
      </c>
      <c r="AJ475" s="369">
        <f t="shared" si="271"/>
        <v>0</v>
      </c>
      <c r="AL475" s="379">
        <v>51</v>
      </c>
      <c r="AM475" s="380">
        <f t="shared" si="272"/>
        <v>4</v>
      </c>
    </row>
    <row r="476" spans="1:39" s="79" customFormat="1" ht="15" hidden="1" customHeight="1">
      <c r="A476" s="351">
        <v>13</v>
      </c>
      <c r="B476" s="365" t="s">
        <v>61</v>
      </c>
      <c r="C476" s="361"/>
      <c r="D476" s="223"/>
      <c r="E476" s="361"/>
      <c r="F476" s="223"/>
      <c r="G476" s="223"/>
      <c r="H476" s="223"/>
      <c r="I476" s="223"/>
      <c r="J476" s="223"/>
      <c r="K476" s="223"/>
      <c r="L476" s="223"/>
      <c r="M476" s="223"/>
      <c r="N476" s="223"/>
      <c r="O476" s="223"/>
      <c r="P476" s="223"/>
      <c r="Q476" s="223"/>
      <c r="R476" s="223"/>
      <c r="S476" s="223"/>
      <c r="T476" s="223"/>
      <c r="U476" s="223"/>
      <c r="V476" s="223"/>
      <c r="W476" s="223"/>
      <c r="X476" s="223"/>
      <c r="Y476" s="223"/>
      <c r="Z476" s="223"/>
      <c r="AA476" s="223"/>
      <c r="AB476" s="223"/>
      <c r="AC476" s="223"/>
      <c r="AD476" s="223"/>
      <c r="AE476" s="223"/>
      <c r="AF476" s="223"/>
      <c r="AG476" s="223"/>
      <c r="AH476" s="370">
        <f t="shared" si="270"/>
        <v>0</v>
      </c>
      <c r="AI476" s="373">
        <f>'สาย 10'!AI55</f>
        <v>0</v>
      </c>
      <c r="AJ476" s="369">
        <f t="shared" si="271"/>
        <v>0</v>
      </c>
      <c r="AL476" s="379">
        <v>55</v>
      </c>
      <c r="AM476" s="380">
        <f t="shared" si="272"/>
        <v>4</v>
      </c>
    </row>
    <row r="477" spans="1:39" s="79" customFormat="1" ht="15" hidden="1" customHeight="1">
      <c r="A477" s="351">
        <v>14</v>
      </c>
      <c r="B477" s="365" t="s">
        <v>62</v>
      </c>
      <c r="C477" s="361"/>
      <c r="D477" s="223"/>
      <c r="E477" s="361"/>
      <c r="F477" s="223"/>
      <c r="G477" s="223"/>
      <c r="H477" s="223"/>
      <c r="I477" s="223"/>
      <c r="J477" s="223"/>
      <c r="K477" s="223"/>
      <c r="L477" s="223"/>
      <c r="M477" s="223"/>
      <c r="N477" s="223"/>
      <c r="O477" s="223"/>
      <c r="P477" s="223"/>
      <c r="Q477" s="223"/>
      <c r="R477" s="223"/>
      <c r="S477" s="223"/>
      <c r="T477" s="223"/>
      <c r="U477" s="223"/>
      <c r="V477" s="223"/>
      <c r="W477" s="223"/>
      <c r="X477" s="223"/>
      <c r="Y477" s="223"/>
      <c r="Z477" s="223"/>
      <c r="AA477" s="223"/>
      <c r="AB477" s="223"/>
      <c r="AC477" s="223"/>
      <c r="AD477" s="223"/>
      <c r="AE477" s="223"/>
      <c r="AF477" s="223"/>
      <c r="AG477" s="223"/>
      <c r="AH477" s="370">
        <f t="shared" si="270"/>
        <v>0</v>
      </c>
      <c r="AI477" s="373">
        <f>'สาย 10'!AI59</f>
        <v>0</v>
      </c>
      <c r="AJ477" s="369">
        <f t="shared" si="271"/>
        <v>0</v>
      </c>
      <c r="AL477" s="379">
        <v>59</v>
      </c>
      <c r="AM477" s="380">
        <f t="shared" si="272"/>
        <v>4</v>
      </c>
    </row>
    <row r="478" spans="1:39" s="79" customFormat="1" ht="15" hidden="1" customHeight="1">
      <c r="A478" s="351">
        <v>15</v>
      </c>
      <c r="B478" s="365" t="s">
        <v>63</v>
      </c>
      <c r="C478" s="361"/>
      <c r="D478" s="223"/>
      <c r="E478" s="361"/>
      <c r="F478" s="223"/>
      <c r="G478" s="223"/>
      <c r="H478" s="223"/>
      <c r="I478" s="223"/>
      <c r="J478" s="223"/>
      <c r="K478" s="223"/>
      <c r="L478" s="223"/>
      <c r="M478" s="223"/>
      <c r="N478" s="223"/>
      <c r="O478" s="223"/>
      <c r="P478" s="223"/>
      <c r="Q478" s="223"/>
      <c r="R478" s="223"/>
      <c r="S478" s="223"/>
      <c r="T478" s="223"/>
      <c r="U478" s="223"/>
      <c r="V478" s="223"/>
      <c r="W478" s="223"/>
      <c r="X478" s="223"/>
      <c r="Y478" s="223"/>
      <c r="Z478" s="223"/>
      <c r="AA478" s="223"/>
      <c r="AB478" s="223"/>
      <c r="AC478" s="223"/>
      <c r="AD478" s="223"/>
      <c r="AE478" s="223"/>
      <c r="AF478" s="223"/>
      <c r="AG478" s="223"/>
      <c r="AH478" s="370">
        <f t="shared" si="270"/>
        <v>0</v>
      </c>
      <c r="AI478" s="373">
        <f>'สาย 10'!AI63</f>
        <v>0</v>
      </c>
      <c r="AJ478" s="369">
        <f t="shared" si="271"/>
        <v>0</v>
      </c>
      <c r="AL478" s="379">
        <v>63</v>
      </c>
      <c r="AM478" s="380">
        <f t="shared" si="272"/>
        <v>4</v>
      </c>
    </row>
    <row r="479" spans="1:39" s="79" customFormat="1" ht="15" hidden="1" customHeight="1">
      <c r="A479" s="351">
        <v>16</v>
      </c>
      <c r="B479" s="365" t="s">
        <v>36</v>
      </c>
      <c r="C479" s="361"/>
      <c r="D479" s="223"/>
      <c r="E479" s="361"/>
      <c r="F479" s="223"/>
      <c r="G479" s="223"/>
      <c r="H479" s="223"/>
      <c r="I479" s="223"/>
      <c r="J479" s="223"/>
      <c r="K479" s="223"/>
      <c r="L479" s="223"/>
      <c r="M479" s="223"/>
      <c r="N479" s="223"/>
      <c r="O479" s="223"/>
      <c r="P479" s="223"/>
      <c r="Q479" s="223"/>
      <c r="R479" s="223"/>
      <c r="S479" s="223"/>
      <c r="T479" s="223"/>
      <c r="U479" s="223"/>
      <c r="V479" s="223"/>
      <c r="W479" s="223"/>
      <c r="X479" s="223"/>
      <c r="Y479" s="223"/>
      <c r="Z479" s="223"/>
      <c r="AA479" s="223"/>
      <c r="AB479" s="223"/>
      <c r="AC479" s="223"/>
      <c r="AD479" s="223"/>
      <c r="AE479" s="223"/>
      <c r="AF479" s="223"/>
      <c r="AG479" s="223"/>
      <c r="AH479" s="370">
        <f t="shared" si="270"/>
        <v>0</v>
      </c>
      <c r="AI479" s="373">
        <f>'สาย 10'!AI67</f>
        <v>0</v>
      </c>
      <c r="AJ479" s="369">
        <f t="shared" si="271"/>
        <v>0</v>
      </c>
      <c r="AL479" s="379">
        <v>67</v>
      </c>
      <c r="AM479" s="380">
        <f t="shared" si="272"/>
        <v>4</v>
      </c>
    </row>
    <row r="480" spans="1:39" s="79" customFormat="1" ht="15" hidden="1" customHeight="1">
      <c r="A480" s="351">
        <v>17</v>
      </c>
      <c r="B480" s="365" t="s">
        <v>37</v>
      </c>
      <c r="C480" s="361"/>
      <c r="D480" s="223"/>
      <c r="E480" s="361"/>
      <c r="F480" s="223"/>
      <c r="G480" s="223"/>
      <c r="H480" s="223"/>
      <c r="I480" s="223"/>
      <c r="J480" s="223"/>
      <c r="K480" s="223"/>
      <c r="L480" s="223"/>
      <c r="M480" s="223"/>
      <c r="N480" s="223"/>
      <c r="O480" s="223"/>
      <c r="P480" s="223"/>
      <c r="Q480" s="223"/>
      <c r="R480" s="223"/>
      <c r="S480" s="223"/>
      <c r="T480" s="223"/>
      <c r="U480" s="223"/>
      <c r="V480" s="223"/>
      <c r="W480" s="223"/>
      <c r="X480" s="223"/>
      <c r="Y480" s="223"/>
      <c r="Z480" s="223"/>
      <c r="AA480" s="223"/>
      <c r="AB480" s="223"/>
      <c r="AC480" s="223"/>
      <c r="AD480" s="223"/>
      <c r="AE480" s="223"/>
      <c r="AF480" s="223"/>
      <c r="AG480" s="223"/>
      <c r="AH480" s="370">
        <f t="shared" si="270"/>
        <v>0</v>
      </c>
      <c r="AI480" s="373">
        <f>'สาย 10'!AI71</f>
        <v>0</v>
      </c>
      <c r="AJ480" s="369">
        <f t="shared" si="271"/>
        <v>0</v>
      </c>
      <c r="AL480" s="379">
        <v>71</v>
      </c>
      <c r="AM480" s="380">
        <f t="shared" si="272"/>
        <v>4</v>
      </c>
    </row>
    <row r="481" spans="1:39" s="79" customFormat="1" ht="15" hidden="1" customHeight="1">
      <c r="A481" s="351">
        <v>18</v>
      </c>
      <c r="B481" s="365" t="s">
        <v>48</v>
      </c>
      <c r="C481" s="361"/>
      <c r="D481" s="223"/>
      <c r="E481" s="361"/>
      <c r="F481" s="223"/>
      <c r="G481" s="223"/>
      <c r="H481" s="223"/>
      <c r="I481" s="223"/>
      <c r="J481" s="223"/>
      <c r="K481" s="223"/>
      <c r="L481" s="223"/>
      <c r="M481" s="223"/>
      <c r="N481" s="223"/>
      <c r="O481" s="223"/>
      <c r="P481" s="223"/>
      <c r="Q481" s="223"/>
      <c r="R481" s="223"/>
      <c r="S481" s="223"/>
      <c r="T481" s="223"/>
      <c r="U481" s="223"/>
      <c r="V481" s="223"/>
      <c r="W481" s="223"/>
      <c r="X481" s="223"/>
      <c r="Y481" s="223"/>
      <c r="Z481" s="223"/>
      <c r="AA481" s="223"/>
      <c r="AB481" s="223"/>
      <c r="AC481" s="223"/>
      <c r="AD481" s="223"/>
      <c r="AE481" s="223"/>
      <c r="AF481" s="223"/>
      <c r="AG481" s="223"/>
      <c r="AH481" s="370">
        <f t="shared" si="270"/>
        <v>0</v>
      </c>
      <c r="AI481" s="373">
        <f>'สาย 10'!AI75</f>
        <v>0</v>
      </c>
      <c r="AJ481" s="369">
        <f t="shared" si="271"/>
        <v>0</v>
      </c>
      <c r="AL481" s="379">
        <v>75</v>
      </c>
      <c r="AM481" s="380">
        <f t="shared" si="272"/>
        <v>4</v>
      </c>
    </row>
    <row r="482" spans="1:39" s="79" customFormat="1" ht="15" hidden="1" customHeight="1">
      <c r="A482" s="351">
        <v>19</v>
      </c>
      <c r="B482" s="365" t="s">
        <v>64</v>
      </c>
      <c r="C482" s="361"/>
      <c r="D482" s="223"/>
      <c r="E482" s="361"/>
      <c r="F482" s="223"/>
      <c r="G482" s="223"/>
      <c r="H482" s="223"/>
      <c r="I482" s="223"/>
      <c r="J482" s="223"/>
      <c r="K482" s="223"/>
      <c r="L482" s="223"/>
      <c r="M482" s="223"/>
      <c r="N482" s="223"/>
      <c r="O482" s="223"/>
      <c r="P482" s="223"/>
      <c r="Q482" s="223"/>
      <c r="R482" s="223"/>
      <c r="S482" s="223"/>
      <c r="T482" s="223"/>
      <c r="U482" s="223"/>
      <c r="V482" s="223"/>
      <c r="W482" s="223"/>
      <c r="X482" s="223"/>
      <c r="Y482" s="223"/>
      <c r="Z482" s="223"/>
      <c r="AA482" s="223"/>
      <c r="AB482" s="223"/>
      <c r="AC482" s="223"/>
      <c r="AD482" s="223"/>
      <c r="AE482" s="223"/>
      <c r="AF482" s="223"/>
      <c r="AG482" s="223"/>
      <c r="AH482" s="370">
        <f t="shared" si="270"/>
        <v>0</v>
      </c>
      <c r="AI482" s="373">
        <f>'สาย 10'!AI79</f>
        <v>0</v>
      </c>
      <c r="AJ482" s="369">
        <f t="shared" si="271"/>
        <v>0</v>
      </c>
      <c r="AL482" s="379">
        <v>79</v>
      </c>
      <c r="AM482" s="380">
        <f t="shared" si="272"/>
        <v>4</v>
      </c>
    </row>
    <row r="483" spans="1:39" s="79" customFormat="1" ht="15" hidden="1" customHeight="1">
      <c r="A483" s="351">
        <v>20</v>
      </c>
      <c r="B483" s="365" t="s">
        <v>65</v>
      </c>
      <c r="C483" s="361"/>
      <c r="D483" s="223"/>
      <c r="E483" s="361"/>
      <c r="F483" s="223"/>
      <c r="G483" s="223"/>
      <c r="H483" s="223"/>
      <c r="I483" s="223"/>
      <c r="J483" s="223"/>
      <c r="K483" s="223"/>
      <c r="L483" s="223"/>
      <c r="M483" s="223"/>
      <c r="N483" s="223"/>
      <c r="O483" s="223"/>
      <c r="P483" s="223"/>
      <c r="Q483" s="223"/>
      <c r="R483" s="223"/>
      <c r="S483" s="223"/>
      <c r="T483" s="223"/>
      <c r="U483" s="223"/>
      <c r="V483" s="223"/>
      <c r="W483" s="223"/>
      <c r="X483" s="223"/>
      <c r="Y483" s="223"/>
      <c r="Z483" s="223"/>
      <c r="AA483" s="223"/>
      <c r="AB483" s="223"/>
      <c r="AC483" s="223"/>
      <c r="AD483" s="223"/>
      <c r="AE483" s="223"/>
      <c r="AF483" s="223"/>
      <c r="AG483" s="223"/>
      <c r="AH483" s="370">
        <f t="shared" si="270"/>
        <v>0</v>
      </c>
      <c r="AI483" s="373">
        <f>'สาย 10'!AI83</f>
        <v>0</v>
      </c>
      <c r="AJ483" s="369">
        <f t="shared" si="271"/>
        <v>0</v>
      </c>
      <c r="AL483" s="379">
        <v>83</v>
      </c>
      <c r="AM483" s="380">
        <f t="shared" si="272"/>
        <v>4</v>
      </c>
    </row>
    <row r="484" spans="1:39" s="79" customFormat="1" ht="15" hidden="1" customHeight="1">
      <c r="A484" s="351">
        <v>21</v>
      </c>
      <c r="B484" s="365" t="s">
        <v>66</v>
      </c>
      <c r="C484" s="361"/>
      <c r="D484" s="223"/>
      <c r="E484" s="361"/>
      <c r="F484" s="223"/>
      <c r="G484" s="223"/>
      <c r="H484" s="223"/>
      <c r="I484" s="223"/>
      <c r="J484" s="223"/>
      <c r="K484" s="223"/>
      <c r="L484" s="223"/>
      <c r="M484" s="223"/>
      <c r="N484" s="223"/>
      <c r="O484" s="223"/>
      <c r="P484" s="223"/>
      <c r="Q484" s="223"/>
      <c r="R484" s="223"/>
      <c r="S484" s="223"/>
      <c r="T484" s="223"/>
      <c r="U484" s="223"/>
      <c r="V484" s="223"/>
      <c r="W484" s="223"/>
      <c r="X484" s="223"/>
      <c r="Y484" s="223"/>
      <c r="Z484" s="223"/>
      <c r="AA484" s="223"/>
      <c r="AB484" s="223"/>
      <c r="AC484" s="223"/>
      <c r="AD484" s="223"/>
      <c r="AE484" s="223"/>
      <c r="AF484" s="223"/>
      <c r="AG484" s="223"/>
      <c r="AH484" s="370">
        <f t="shared" si="270"/>
        <v>0</v>
      </c>
      <c r="AI484" s="373">
        <f>'สาย 10'!AI87</f>
        <v>0</v>
      </c>
      <c r="AJ484" s="369">
        <f t="shared" si="271"/>
        <v>0</v>
      </c>
      <c r="AL484" s="379">
        <v>87</v>
      </c>
      <c r="AM484" s="380">
        <f t="shared" si="272"/>
        <v>4</v>
      </c>
    </row>
    <row r="485" spans="1:39" s="79" customFormat="1" ht="15" hidden="1" customHeight="1">
      <c r="A485" s="351">
        <v>22</v>
      </c>
      <c r="B485" s="365" t="s">
        <v>67</v>
      </c>
      <c r="C485" s="361"/>
      <c r="D485" s="223"/>
      <c r="E485" s="361"/>
      <c r="F485" s="223"/>
      <c r="G485" s="223"/>
      <c r="H485" s="223"/>
      <c r="I485" s="223"/>
      <c r="J485" s="223"/>
      <c r="K485" s="223"/>
      <c r="L485" s="223"/>
      <c r="M485" s="223"/>
      <c r="N485" s="223"/>
      <c r="O485" s="223"/>
      <c r="P485" s="223"/>
      <c r="Q485" s="223"/>
      <c r="R485" s="223"/>
      <c r="S485" s="223"/>
      <c r="T485" s="223"/>
      <c r="U485" s="223"/>
      <c r="V485" s="223"/>
      <c r="W485" s="223"/>
      <c r="X485" s="223"/>
      <c r="Y485" s="223"/>
      <c r="Z485" s="223"/>
      <c r="AA485" s="223"/>
      <c r="AB485" s="223"/>
      <c r="AC485" s="223"/>
      <c r="AD485" s="223"/>
      <c r="AE485" s="223"/>
      <c r="AF485" s="223"/>
      <c r="AG485" s="223"/>
      <c r="AH485" s="370">
        <f t="shared" si="270"/>
        <v>0</v>
      </c>
      <c r="AI485" s="373">
        <f>'สาย 10'!AI91</f>
        <v>0</v>
      </c>
      <c r="AJ485" s="369">
        <f t="shared" si="271"/>
        <v>0</v>
      </c>
      <c r="AL485" s="379">
        <v>91</v>
      </c>
      <c r="AM485" s="380">
        <f t="shared" si="272"/>
        <v>4</v>
      </c>
    </row>
    <row r="486" spans="1:39" s="79" customFormat="1" ht="15" hidden="1" customHeight="1">
      <c r="A486" s="351">
        <v>23</v>
      </c>
      <c r="B486" s="365" t="s">
        <v>49</v>
      </c>
      <c r="C486" s="361"/>
      <c r="D486" s="223"/>
      <c r="E486" s="361"/>
      <c r="F486" s="223"/>
      <c r="G486" s="223"/>
      <c r="H486" s="223"/>
      <c r="I486" s="223"/>
      <c r="J486" s="223"/>
      <c r="K486" s="223"/>
      <c r="L486" s="223"/>
      <c r="M486" s="223"/>
      <c r="N486" s="223"/>
      <c r="O486" s="223"/>
      <c r="P486" s="223"/>
      <c r="Q486" s="223"/>
      <c r="R486" s="223"/>
      <c r="S486" s="223"/>
      <c r="T486" s="223"/>
      <c r="U486" s="223"/>
      <c r="V486" s="223"/>
      <c r="W486" s="223"/>
      <c r="X486" s="223"/>
      <c r="Y486" s="223"/>
      <c r="Z486" s="223"/>
      <c r="AA486" s="223"/>
      <c r="AB486" s="223"/>
      <c r="AC486" s="223"/>
      <c r="AD486" s="223"/>
      <c r="AE486" s="223"/>
      <c r="AF486" s="223"/>
      <c r="AG486" s="223"/>
      <c r="AH486" s="370">
        <f t="shared" si="270"/>
        <v>0</v>
      </c>
      <c r="AI486" s="373">
        <f>'สาย 10'!AI95</f>
        <v>0</v>
      </c>
      <c r="AJ486" s="369">
        <f t="shared" si="271"/>
        <v>0</v>
      </c>
      <c r="AL486" s="379">
        <v>95</v>
      </c>
      <c r="AM486" s="380">
        <f t="shared" si="272"/>
        <v>4</v>
      </c>
    </row>
    <row r="487" spans="1:39" s="79" customFormat="1" ht="15" hidden="1" customHeight="1">
      <c r="A487" s="351">
        <v>24</v>
      </c>
      <c r="B487" s="365" t="s">
        <v>68</v>
      </c>
      <c r="C487" s="361"/>
      <c r="D487" s="223"/>
      <c r="E487" s="361"/>
      <c r="F487" s="223"/>
      <c r="G487" s="223"/>
      <c r="H487" s="223"/>
      <c r="I487" s="223"/>
      <c r="J487" s="223"/>
      <c r="K487" s="223"/>
      <c r="L487" s="223"/>
      <c r="M487" s="223"/>
      <c r="N487" s="223"/>
      <c r="O487" s="223"/>
      <c r="P487" s="223"/>
      <c r="Q487" s="223"/>
      <c r="R487" s="223"/>
      <c r="S487" s="223"/>
      <c r="T487" s="223"/>
      <c r="U487" s="223"/>
      <c r="V487" s="223"/>
      <c r="W487" s="223"/>
      <c r="X487" s="223"/>
      <c r="Y487" s="223"/>
      <c r="Z487" s="223"/>
      <c r="AA487" s="223"/>
      <c r="AB487" s="223"/>
      <c r="AC487" s="223"/>
      <c r="AD487" s="223"/>
      <c r="AE487" s="223"/>
      <c r="AF487" s="223"/>
      <c r="AG487" s="223"/>
      <c r="AH487" s="370">
        <f t="shared" si="270"/>
        <v>0</v>
      </c>
      <c r="AI487" s="373">
        <f>'สาย 10'!AI99</f>
        <v>0</v>
      </c>
      <c r="AJ487" s="369">
        <f t="shared" si="271"/>
        <v>0</v>
      </c>
      <c r="AL487" s="379">
        <v>99</v>
      </c>
      <c r="AM487" s="380">
        <f t="shared" si="272"/>
        <v>4</v>
      </c>
    </row>
    <row r="488" spans="1:39" s="79" customFormat="1" ht="15" hidden="1" customHeight="1">
      <c r="A488" s="351">
        <v>25</v>
      </c>
      <c r="B488" s="365" t="s">
        <v>69</v>
      </c>
      <c r="C488" s="361"/>
      <c r="D488" s="223"/>
      <c r="E488" s="361"/>
      <c r="F488" s="223"/>
      <c r="G488" s="223"/>
      <c r="H488" s="223"/>
      <c r="I488" s="223"/>
      <c r="J488" s="223"/>
      <c r="K488" s="223"/>
      <c r="L488" s="223"/>
      <c r="M488" s="223"/>
      <c r="N488" s="223"/>
      <c r="O488" s="223"/>
      <c r="P488" s="223"/>
      <c r="Q488" s="223"/>
      <c r="R488" s="223"/>
      <c r="S488" s="223"/>
      <c r="T488" s="223"/>
      <c r="U488" s="223"/>
      <c r="V488" s="223"/>
      <c r="W488" s="223"/>
      <c r="X488" s="223"/>
      <c r="Y488" s="223"/>
      <c r="Z488" s="223"/>
      <c r="AA488" s="223"/>
      <c r="AB488" s="223"/>
      <c r="AC488" s="223"/>
      <c r="AD488" s="223"/>
      <c r="AE488" s="223"/>
      <c r="AF488" s="223"/>
      <c r="AG488" s="223"/>
      <c r="AH488" s="370">
        <f t="shared" si="270"/>
        <v>0</v>
      </c>
      <c r="AI488" s="373">
        <f>'สาย 10'!AI103</f>
        <v>0</v>
      </c>
      <c r="AJ488" s="369">
        <f t="shared" si="271"/>
        <v>0</v>
      </c>
      <c r="AL488" s="379">
        <v>103</v>
      </c>
      <c r="AM488" s="380">
        <f t="shared" si="272"/>
        <v>4</v>
      </c>
    </row>
    <row r="489" spans="1:39" s="79" customFormat="1" ht="15" hidden="1" customHeight="1">
      <c r="A489" s="351">
        <v>26</v>
      </c>
      <c r="B489" s="365" t="s">
        <v>38</v>
      </c>
      <c r="C489" s="361"/>
      <c r="D489" s="223"/>
      <c r="E489" s="361"/>
      <c r="F489" s="223"/>
      <c r="G489" s="223"/>
      <c r="H489" s="223"/>
      <c r="I489" s="223"/>
      <c r="J489" s="223"/>
      <c r="K489" s="223"/>
      <c r="L489" s="223"/>
      <c r="M489" s="223"/>
      <c r="N489" s="223"/>
      <c r="O489" s="223"/>
      <c r="P489" s="223"/>
      <c r="Q489" s="223"/>
      <c r="R489" s="223"/>
      <c r="S489" s="223"/>
      <c r="T489" s="223"/>
      <c r="U489" s="223"/>
      <c r="V489" s="223"/>
      <c r="W489" s="223"/>
      <c r="X489" s="223"/>
      <c r="Y489" s="223"/>
      <c r="Z489" s="223"/>
      <c r="AA489" s="223"/>
      <c r="AB489" s="223"/>
      <c r="AC489" s="223"/>
      <c r="AD489" s="223"/>
      <c r="AE489" s="223"/>
      <c r="AF489" s="223"/>
      <c r="AG489" s="223"/>
      <c r="AH489" s="370">
        <f t="shared" si="270"/>
        <v>0</v>
      </c>
      <c r="AI489" s="373">
        <f>'สาย 10'!AI107</f>
        <v>0</v>
      </c>
      <c r="AJ489" s="369">
        <f t="shared" si="271"/>
        <v>0</v>
      </c>
      <c r="AL489" s="379">
        <v>107</v>
      </c>
      <c r="AM489" s="380">
        <f t="shared" si="272"/>
        <v>4</v>
      </c>
    </row>
    <row r="490" spans="1:39" s="79" customFormat="1" ht="15" hidden="1" customHeight="1">
      <c r="A490" s="351">
        <v>27</v>
      </c>
      <c r="B490" s="365" t="s">
        <v>70</v>
      </c>
      <c r="C490" s="361"/>
      <c r="D490" s="223"/>
      <c r="E490" s="361"/>
      <c r="F490" s="223"/>
      <c r="G490" s="223"/>
      <c r="H490" s="223"/>
      <c r="I490" s="223"/>
      <c r="J490" s="223"/>
      <c r="K490" s="223"/>
      <c r="L490" s="223"/>
      <c r="M490" s="223"/>
      <c r="N490" s="223"/>
      <c r="O490" s="223"/>
      <c r="P490" s="223"/>
      <c r="Q490" s="223"/>
      <c r="R490" s="223"/>
      <c r="S490" s="223"/>
      <c r="T490" s="223"/>
      <c r="U490" s="223"/>
      <c r="V490" s="223"/>
      <c r="W490" s="223"/>
      <c r="X490" s="223"/>
      <c r="Y490" s="223"/>
      <c r="Z490" s="223"/>
      <c r="AA490" s="223"/>
      <c r="AB490" s="223"/>
      <c r="AC490" s="223"/>
      <c r="AD490" s="223"/>
      <c r="AE490" s="223"/>
      <c r="AF490" s="223"/>
      <c r="AG490" s="223"/>
      <c r="AH490" s="370">
        <f t="shared" si="270"/>
        <v>0</v>
      </c>
      <c r="AI490" s="373">
        <f>'สาย 10'!AI111</f>
        <v>0</v>
      </c>
      <c r="AJ490" s="369">
        <f t="shared" si="271"/>
        <v>0</v>
      </c>
      <c r="AL490" s="379">
        <v>111</v>
      </c>
      <c r="AM490" s="380">
        <f t="shared" si="272"/>
        <v>4</v>
      </c>
    </row>
    <row r="491" spans="1:39" s="79" customFormat="1" ht="15" hidden="1" customHeight="1">
      <c r="A491" s="351">
        <v>28</v>
      </c>
      <c r="B491" s="365" t="s">
        <v>39</v>
      </c>
      <c r="C491" s="361"/>
      <c r="D491" s="223"/>
      <c r="E491" s="361"/>
      <c r="F491" s="223"/>
      <c r="G491" s="223"/>
      <c r="H491" s="223"/>
      <c r="I491" s="223"/>
      <c r="J491" s="223"/>
      <c r="K491" s="223"/>
      <c r="L491" s="223"/>
      <c r="M491" s="223"/>
      <c r="N491" s="223"/>
      <c r="O491" s="223"/>
      <c r="P491" s="223"/>
      <c r="Q491" s="223"/>
      <c r="R491" s="223"/>
      <c r="S491" s="223"/>
      <c r="T491" s="223"/>
      <c r="U491" s="223"/>
      <c r="V491" s="223"/>
      <c r="W491" s="223"/>
      <c r="X491" s="223"/>
      <c r="Y491" s="223"/>
      <c r="Z491" s="223"/>
      <c r="AA491" s="223"/>
      <c r="AB491" s="223"/>
      <c r="AC491" s="223"/>
      <c r="AD491" s="223"/>
      <c r="AE491" s="223"/>
      <c r="AF491" s="223"/>
      <c r="AG491" s="223"/>
      <c r="AH491" s="370">
        <f t="shared" si="270"/>
        <v>0</v>
      </c>
      <c r="AI491" s="373">
        <f>'สาย 10'!AI115</f>
        <v>0</v>
      </c>
      <c r="AJ491" s="369">
        <f t="shared" si="271"/>
        <v>0</v>
      </c>
      <c r="AL491" s="379">
        <v>115</v>
      </c>
      <c r="AM491" s="380">
        <f t="shared" si="272"/>
        <v>4</v>
      </c>
    </row>
    <row r="492" spans="1:39" s="79" customFormat="1" ht="15" hidden="1" customHeight="1">
      <c r="A492" s="351">
        <v>29</v>
      </c>
      <c r="B492" s="365" t="s">
        <v>40</v>
      </c>
      <c r="C492" s="361"/>
      <c r="D492" s="223"/>
      <c r="E492" s="361"/>
      <c r="F492" s="223"/>
      <c r="G492" s="223"/>
      <c r="H492" s="223"/>
      <c r="I492" s="223"/>
      <c r="J492" s="223"/>
      <c r="K492" s="223"/>
      <c r="L492" s="223"/>
      <c r="M492" s="223"/>
      <c r="N492" s="223"/>
      <c r="O492" s="223"/>
      <c r="P492" s="223"/>
      <c r="Q492" s="223"/>
      <c r="R492" s="223"/>
      <c r="S492" s="223"/>
      <c r="T492" s="223"/>
      <c r="U492" s="223"/>
      <c r="V492" s="223"/>
      <c r="W492" s="223"/>
      <c r="X492" s="223"/>
      <c r="Y492" s="223"/>
      <c r="Z492" s="223"/>
      <c r="AA492" s="223"/>
      <c r="AB492" s="223"/>
      <c r="AC492" s="223"/>
      <c r="AD492" s="223"/>
      <c r="AE492" s="223"/>
      <c r="AF492" s="223"/>
      <c r="AG492" s="223"/>
      <c r="AH492" s="370">
        <f t="shared" si="270"/>
        <v>0</v>
      </c>
      <c r="AI492" s="373">
        <f>'สาย 10'!AI119</f>
        <v>0</v>
      </c>
      <c r="AJ492" s="369">
        <f t="shared" si="271"/>
        <v>0</v>
      </c>
      <c r="AL492" s="379">
        <v>119</v>
      </c>
      <c r="AM492" s="380">
        <f t="shared" si="272"/>
        <v>4</v>
      </c>
    </row>
    <row r="493" spans="1:39" s="79" customFormat="1" ht="15" hidden="1" customHeight="1">
      <c r="A493" s="351">
        <v>30</v>
      </c>
      <c r="B493" s="365" t="s">
        <v>50</v>
      </c>
      <c r="C493" s="361"/>
      <c r="D493" s="223"/>
      <c r="E493" s="361"/>
      <c r="F493" s="223"/>
      <c r="G493" s="223"/>
      <c r="H493" s="223"/>
      <c r="I493" s="223"/>
      <c r="J493" s="223"/>
      <c r="K493" s="223"/>
      <c r="L493" s="223"/>
      <c r="M493" s="223"/>
      <c r="N493" s="223"/>
      <c r="O493" s="223"/>
      <c r="P493" s="223"/>
      <c r="Q493" s="223"/>
      <c r="R493" s="223"/>
      <c r="S493" s="223"/>
      <c r="T493" s="223"/>
      <c r="U493" s="223"/>
      <c r="V493" s="223"/>
      <c r="W493" s="223"/>
      <c r="X493" s="223"/>
      <c r="Y493" s="223"/>
      <c r="Z493" s="223"/>
      <c r="AA493" s="223"/>
      <c r="AB493" s="223"/>
      <c r="AC493" s="223"/>
      <c r="AD493" s="223"/>
      <c r="AE493" s="223"/>
      <c r="AF493" s="223"/>
      <c r="AG493" s="223"/>
      <c r="AH493" s="370">
        <f t="shared" si="270"/>
        <v>0</v>
      </c>
      <c r="AI493" s="373">
        <f>'สาย 10'!AI123</f>
        <v>0</v>
      </c>
      <c r="AJ493" s="369">
        <f t="shared" si="271"/>
        <v>0</v>
      </c>
      <c r="AL493" s="379">
        <v>123</v>
      </c>
      <c r="AM493" s="380">
        <f t="shared" si="272"/>
        <v>4</v>
      </c>
    </row>
    <row r="494" spans="1:39" s="79" customFormat="1" ht="15" hidden="1" customHeight="1">
      <c r="A494" s="351">
        <v>31</v>
      </c>
      <c r="B494" s="365" t="s">
        <v>51</v>
      </c>
      <c r="C494" s="361"/>
      <c r="D494" s="223"/>
      <c r="E494" s="361"/>
      <c r="F494" s="223"/>
      <c r="G494" s="223"/>
      <c r="H494" s="223"/>
      <c r="I494" s="223"/>
      <c r="J494" s="223"/>
      <c r="K494" s="223"/>
      <c r="L494" s="223"/>
      <c r="M494" s="223"/>
      <c r="N494" s="223"/>
      <c r="O494" s="223"/>
      <c r="P494" s="223"/>
      <c r="Q494" s="223"/>
      <c r="R494" s="223"/>
      <c r="S494" s="223"/>
      <c r="T494" s="223"/>
      <c r="U494" s="223"/>
      <c r="V494" s="223"/>
      <c r="W494" s="223"/>
      <c r="X494" s="223"/>
      <c r="Y494" s="223"/>
      <c r="Z494" s="223"/>
      <c r="AA494" s="223"/>
      <c r="AB494" s="223"/>
      <c r="AC494" s="223"/>
      <c r="AD494" s="223"/>
      <c r="AE494" s="223"/>
      <c r="AF494" s="223"/>
      <c r="AG494" s="223"/>
      <c r="AH494" s="370">
        <f t="shared" si="270"/>
        <v>0</v>
      </c>
      <c r="AI494" s="373">
        <f>'สาย 10'!AI127</f>
        <v>0</v>
      </c>
      <c r="AJ494" s="369">
        <f t="shared" si="271"/>
        <v>0</v>
      </c>
      <c r="AL494" s="379">
        <v>127</v>
      </c>
      <c r="AM494" s="380">
        <f t="shared" si="272"/>
        <v>4</v>
      </c>
    </row>
    <row r="495" spans="1:39" s="79" customFormat="1" ht="15" hidden="1" customHeight="1">
      <c r="A495" s="351">
        <v>32</v>
      </c>
      <c r="B495" s="365" t="s">
        <v>52</v>
      </c>
      <c r="C495" s="362"/>
      <c r="D495" s="223"/>
      <c r="E495" s="362"/>
      <c r="F495" s="223"/>
      <c r="G495" s="223"/>
      <c r="H495" s="223"/>
      <c r="I495" s="223"/>
      <c r="J495" s="223"/>
      <c r="K495" s="223"/>
      <c r="L495" s="223"/>
      <c r="M495" s="223"/>
      <c r="N495" s="223"/>
      <c r="O495" s="223"/>
      <c r="P495" s="223"/>
      <c r="Q495" s="223"/>
      <c r="R495" s="223"/>
      <c r="S495" s="223"/>
      <c r="T495" s="223"/>
      <c r="U495" s="223"/>
      <c r="V495" s="223"/>
      <c r="W495" s="223"/>
      <c r="X495" s="223"/>
      <c r="Y495" s="223"/>
      <c r="Z495" s="223"/>
      <c r="AA495" s="223"/>
      <c r="AB495" s="223"/>
      <c r="AC495" s="223"/>
      <c r="AD495" s="223"/>
      <c r="AE495" s="223"/>
      <c r="AF495" s="223"/>
      <c r="AG495" s="223"/>
      <c r="AH495" s="370">
        <f t="shared" si="270"/>
        <v>0</v>
      </c>
      <c r="AI495" s="373">
        <f>'สาย 10'!AI131</f>
        <v>0</v>
      </c>
      <c r="AJ495" s="369">
        <f t="shared" si="271"/>
        <v>0</v>
      </c>
      <c r="AL495" s="379">
        <v>131</v>
      </c>
      <c r="AM495" s="380">
        <f t="shared" si="272"/>
        <v>4</v>
      </c>
    </row>
    <row r="496" spans="1:39" s="79" customFormat="1" ht="15" hidden="1" customHeight="1">
      <c r="A496" s="351">
        <v>33</v>
      </c>
      <c r="B496" s="365"/>
      <c r="C496" s="362"/>
      <c r="D496" s="223"/>
      <c r="E496" s="362"/>
      <c r="F496" s="223"/>
      <c r="G496" s="223"/>
      <c r="H496" s="223"/>
      <c r="I496" s="223"/>
      <c r="J496" s="223"/>
      <c r="K496" s="223"/>
      <c r="L496" s="223"/>
      <c r="M496" s="223"/>
      <c r="N496" s="223"/>
      <c r="O496" s="223"/>
      <c r="P496" s="223"/>
      <c r="Q496" s="223"/>
      <c r="R496" s="223"/>
      <c r="S496" s="223"/>
      <c r="T496" s="223"/>
      <c r="U496" s="223"/>
      <c r="V496" s="223"/>
      <c r="W496" s="223"/>
      <c r="X496" s="223"/>
      <c r="Y496" s="223"/>
      <c r="Z496" s="223"/>
      <c r="AA496" s="223"/>
      <c r="AB496" s="223"/>
      <c r="AC496" s="223"/>
      <c r="AD496" s="223"/>
      <c r="AE496" s="223"/>
      <c r="AF496" s="223"/>
      <c r="AG496" s="223"/>
      <c r="AH496" s="370">
        <f t="shared" si="270"/>
        <v>0</v>
      </c>
      <c r="AI496" s="373">
        <f>'สาย 10'!AI135</f>
        <v>0</v>
      </c>
      <c r="AJ496" s="369">
        <f t="shared" si="271"/>
        <v>0</v>
      </c>
      <c r="AL496" s="379">
        <v>135</v>
      </c>
      <c r="AM496" s="380">
        <f t="shared" si="272"/>
        <v>4</v>
      </c>
    </row>
    <row r="497" spans="1:39" s="79" customFormat="1" ht="15" hidden="1" customHeight="1">
      <c r="A497" s="351">
        <v>34</v>
      </c>
      <c r="B497" s="208"/>
      <c r="C497" s="362"/>
      <c r="D497" s="223"/>
      <c r="E497" s="362"/>
      <c r="F497" s="223"/>
      <c r="G497" s="223"/>
      <c r="H497" s="223"/>
      <c r="I497" s="223"/>
      <c r="J497" s="223"/>
      <c r="K497" s="223"/>
      <c r="L497" s="223"/>
      <c r="M497" s="223"/>
      <c r="N497" s="223"/>
      <c r="O497" s="223"/>
      <c r="P497" s="223"/>
      <c r="Q497" s="223"/>
      <c r="R497" s="223"/>
      <c r="S497" s="223"/>
      <c r="T497" s="223"/>
      <c r="U497" s="223"/>
      <c r="V497" s="223"/>
      <c r="W497" s="223"/>
      <c r="X497" s="223"/>
      <c r="Y497" s="223"/>
      <c r="Z497" s="223"/>
      <c r="AA497" s="223"/>
      <c r="AB497" s="223"/>
      <c r="AC497" s="223"/>
      <c r="AD497" s="223"/>
      <c r="AE497" s="223"/>
      <c r="AF497" s="223"/>
      <c r="AG497" s="223"/>
      <c r="AH497" s="370">
        <f t="shared" si="270"/>
        <v>0</v>
      </c>
      <c r="AI497" s="373">
        <f>'สาย 10'!AI139</f>
        <v>0</v>
      </c>
      <c r="AJ497" s="369">
        <f t="shared" si="271"/>
        <v>0</v>
      </c>
      <c r="AL497" s="379">
        <v>139</v>
      </c>
      <c r="AM497" s="380">
        <f t="shared" si="272"/>
        <v>4</v>
      </c>
    </row>
    <row r="498" spans="1:39" s="79" customFormat="1" ht="15" hidden="1" customHeight="1">
      <c r="A498" s="351">
        <v>35</v>
      </c>
      <c r="B498" s="208"/>
      <c r="C498" s="362"/>
      <c r="D498" s="223"/>
      <c r="E498" s="362"/>
      <c r="F498" s="223"/>
      <c r="G498" s="223"/>
      <c r="H498" s="223"/>
      <c r="I498" s="223"/>
      <c r="J498" s="223"/>
      <c r="K498" s="223"/>
      <c r="L498" s="223"/>
      <c r="M498" s="223"/>
      <c r="N498" s="223"/>
      <c r="O498" s="223"/>
      <c r="P498" s="223"/>
      <c r="Q498" s="223"/>
      <c r="R498" s="223"/>
      <c r="S498" s="223"/>
      <c r="T498" s="223"/>
      <c r="U498" s="223"/>
      <c r="V498" s="223"/>
      <c r="W498" s="223"/>
      <c r="X498" s="223"/>
      <c r="Y498" s="223"/>
      <c r="Z498" s="223"/>
      <c r="AA498" s="223"/>
      <c r="AB498" s="223"/>
      <c r="AC498" s="223"/>
      <c r="AD498" s="223"/>
      <c r="AE498" s="223"/>
      <c r="AF498" s="223"/>
      <c r="AG498" s="223"/>
      <c r="AH498" s="370">
        <f t="shared" si="270"/>
        <v>0</v>
      </c>
      <c r="AI498" s="373">
        <f>'สาย 10'!AI143</f>
        <v>0</v>
      </c>
      <c r="AJ498" s="369">
        <f t="shared" si="271"/>
        <v>0</v>
      </c>
      <c r="AL498" s="379">
        <v>143</v>
      </c>
      <c r="AM498" s="380">
        <f t="shared" si="272"/>
        <v>4</v>
      </c>
    </row>
    <row r="499" spans="1:39" s="79" customFormat="1" ht="15" hidden="1" customHeight="1">
      <c r="A499" s="351">
        <v>36</v>
      </c>
      <c r="B499" s="208"/>
      <c r="C499" s="362"/>
      <c r="D499" s="223"/>
      <c r="E499" s="362"/>
      <c r="F499" s="223"/>
      <c r="G499" s="223"/>
      <c r="H499" s="223"/>
      <c r="I499" s="223"/>
      <c r="J499" s="223"/>
      <c r="K499" s="223"/>
      <c r="L499" s="223"/>
      <c r="M499" s="223"/>
      <c r="N499" s="223"/>
      <c r="O499" s="223"/>
      <c r="P499" s="223"/>
      <c r="Q499" s="223"/>
      <c r="R499" s="223"/>
      <c r="S499" s="223"/>
      <c r="T499" s="223"/>
      <c r="U499" s="223"/>
      <c r="V499" s="223"/>
      <c r="W499" s="223"/>
      <c r="X499" s="223"/>
      <c r="Y499" s="223"/>
      <c r="Z499" s="223"/>
      <c r="AA499" s="223"/>
      <c r="AB499" s="223"/>
      <c r="AC499" s="223"/>
      <c r="AD499" s="223"/>
      <c r="AE499" s="223"/>
      <c r="AF499" s="223"/>
      <c r="AG499" s="223"/>
      <c r="AH499" s="370">
        <f t="shared" si="270"/>
        <v>0</v>
      </c>
      <c r="AI499" s="373">
        <f>'สาย 10'!AI147</f>
        <v>0</v>
      </c>
      <c r="AJ499" s="369">
        <f t="shared" si="271"/>
        <v>0</v>
      </c>
      <c r="AL499" s="379">
        <v>147</v>
      </c>
      <c r="AM499" s="380">
        <f t="shared" si="272"/>
        <v>4</v>
      </c>
    </row>
    <row r="500" spans="1:39" s="79" customFormat="1" ht="15" hidden="1" customHeight="1">
      <c r="A500" s="351">
        <v>37</v>
      </c>
      <c r="B500" s="208"/>
      <c r="C500" s="362"/>
      <c r="D500" s="223"/>
      <c r="E500" s="362"/>
      <c r="F500" s="223"/>
      <c r="G500" s="223"/>
      <c r="H500" s="223"/>
      <c r="I500" s="223"/>
      <c r="J500" s="223"/>
      <c r="K500" s="223"/>
      <c r="L500" s="223"/>
      <c r="M500" s="223"/>
      <c r="N500" s="223"/>
      <c r="O500" s="223"/>
      <c r="P500" s="223"/>
      <c r="Q500" s="223"/>
      <c r="R500" s="223"/>
      <c r="S500" s="223"/>
      <c r="T500" s="223"/>
      <c r="U500" s="223"/>
      <c r="V500" s="223"/>
      <c r="W500" s="223"/>
      <c r="X500" s="223"/>
      <c r="Y500" s="223"/>
      <c r="Z500" s="223"/>
      <c r="AA500" s="223"/>
      <c r="AB500" s="223"/>
      <c r="AC500" s="223"/>
      <c r="AD500" s="223"/>
      <c r="AE500" s="223"/>
      <c r="AF500" s="223"/>
      <c r="AG500" s="223"/>
      <c r="AH500" s="370">
        <f t="shared" si="270"/>
        <v>0</v>
      </c>
      <c r="AI500" s="373">
        <f>'สาย 10'!AI151</f>
        <v>0</v>
      </c>
      <c r="AJ500" s="369">
        <f t="shared" si="271"/>
        <v>0</v>
      </c>
      <c r="AL500" s="379">
        <v>151</v>
      </c>
      <c r="AM500" s="380">
        <f t="shared" si="272"/>
        <v>4</v>
      </c>
    </row>
    <row r="501" spans="1:39" s="79" customFormat="1" ht="15" hidden="1" customHeight="1">
      <c r="A501" s="351">
        <v>38</v>
      </c>
      <c r="B501" s="208"/>
      <c r="C501" s="362"/>
      <c r="D501" s="223"/>
      <c r="E501" s="362"/>
      <c r="F501" s="223"/>
      <c r="G501" s="223"/>
      <c r="H501" s="223"/>
      <c r="I501" s="223"/>
      <c r="J501" s="223"/>
      <c r="K501" s="223"/>
      <c r="L501" s="223"/>
      <c r="M501" s="223"/>
      <c r="N501" s="223"/>
      <c r="O501" s="223"/>
      <c r="P501" s="223"/>
      <c r="Q501" s="223"/>
      <c r="R501" s="223"/>
      <c r="S501" s="223"/>
      <c r="T501" s="223"/>
      <c r="U501" s="223"/>
      <c r="V501" s="223"/>
      <c r="W501" s="223"/>
      <c r="X501" s="223"/>
      <c r="Y501" s="223"/>
      <c r="Z501" s="223"/>
      <c r="AA501" s="223"/>
      <c r="AB501" s="223"/>
      <c r="AC501" s="223"/>
      <c r="AD501" s="223"/>
      <c r="AE501" s="223"/>
      <c r="AF501" s="223"/>
      <c r="AG501" s="223"/>
      <c r="AH501" s="370">
        <f t="shared" si="270"/>
        <v>0</v>
      </c>
      <c r="AI501" s="373">
        <f>'สาย 10'!AI155</f>
        <v>0</v>
      </c>
      <c r="AJ501" s="369">
        <f t="shared" si="271"/>
        <v>0</v>
      </c>
      <c r="AL501" s="379">
        <v>155</v>
      </c>
      <c r="AM501" s="380">
        <f t="shared" si="272"/>
        <v>4</v>
      </c>
    </row>
    <row r="502" spans="1:39" s="79" customFormat="1" ht="15" hidden="1" customHeight="1">
      <c r="A502" s="351">
        <v>39</v>
      </c>
      <c r="B502" s="208"/>
      <c r="C502" s="362"/>
      <c r="D502" s="223"/>
      <c r="E502" s="362"/>
      <c r="F502" s="223"/>
      <c r="G502" s="223"/>
      <c r="H502" s="223"/>
      <c r="I502" s="223"/>
      <c r="J502" s="223"/>
      <c r="K502" s="223"/>
      <c r="L502" s="223"/>
      <c r="M502" s="223"/>
      <c r="N502" s="223"/>
      <c r="O502" s="223"/>
      <c r="P502" s="223"/>
      <c r="Q502" s="223"/>
      <c r="R502" s="223"/>
      <c r="S502" s="223"/>
      <c r="T502" s="223"/>
      <c r="U502" s="223"/>
      <c r="V502" s="223"/>
      <c r="W502" s="223"/>
      <c r="X502" s="223"/>
      <c r="Y502" s="223"/>
      <c r="Z502" s="223"/>
      <c r="AA502" s="223"/>
      <c r="AB502" s="223"/>
      <c r="AC502" s="223"/>
      <c r="AD502" s="223"/>
      <c r="AE502" s="223"/>
      <c r="AF502" s="223"/>
      <c r="AG502" s="223"/>
      <c r="AH502" s="370">
        <f t="shared" si="270"/>
        <v>0</v>
      </c>
      <c r="AI502" s="373">
        <f>'สาย 10'!AI159</f>
        <v>0</v>
      </c>
      <c r="AJ502" s="369">
        <f t="shared" si="271"/>
        <v>0</v>
      </c>
      <c r="AL502" s="379">
        <v>159</v>
      </c>
      <c r="AM502" s="380">
        <f t="shared" si="272"/>
        <v>4</v>
      </c>
    </row>
    <row r="503" spans="1:39" s="79" customFormat="1" ht="15" hidden="1" customHeight="1" thickBot="1">
      <c r="A503" s="356">
        <v>40</v>
      </c>
      <c r="B503" s="225"/>
      <c r="C503" s="363"/>
      <c r="D503" s="223"/>
      <c r="E503" s="363"/>
      <c r="F503" s="223"/>
      <c r="G503" s="223"/>
      <c r="H503" s="223"/>
      <c r="I503" s="223"/>
      <c r="J503" s="223"/>
      <c r="K503" s="223"/>
      <c r="L503" s="223"/>
      <c r="M503" s="223"/>
      <c r="N503" s="223"/>
      <c r="O503" s="223"/>
      <c r="P503" s="223"/>
      <c r="Q503" s="223"/>
      <c r="R503" s="223"/>
      <c r="S503" s="223"/>
      <c r="T503" s="223"/>
      <c r="U503" s="223"/>
      <c r="V503" s="223"/>
      <c r="W503" s="223"/>
      <c r="X503" s="223"/>
      <c r="Y503" s="223"/>
      <c r="Z503" s="223"/>
      <c r="AA503" s="223"/>
      <c r="AB503" s="223"/>
      <c r="AC503" s="223"/>
      <c r="AD503" s="223"/>
      <c r="AE503" s="223"/>
      <c r="AF503" s="223"/>
      <c r="AG503" s="223"/>
      <c r="AH503" s="370">
        <f t="shared" si="270"/>
        <v>0</v>
      </c>
      <c r="AI503" s="373">
        <f>'สาย 10'!AI163</f>
        <v>0</v>
      </c>
      <c r="AJ503" s="369">
        <f t="shared" si="271"/>
        <v>0</v>
      </c>
      <c r="AL503" s="381">
        <v>163</v>
      </c>
      <c r="AM503" s="382">
        <f t="shared" si="272"/>
        <v>4</v>
      </c>
    </row>
    <row r="504" spans="1:39" s="79" customFormat="1" ht="24" hidden="1" customHeight="1" thickTop="1" thickBot="1">
      <c r="A504" s="366" t="s">
        <v>41</v>
      </c>
      <c r="B504" s="367"/>
      <c r="C504" s="368">
        <f>SUM(C464:C503)</f>
        <v>0</v>
      </c>
      <c r="D504" s="368">
        <f>SUM(D464:D503)</f>
        <v>0</v>
      </c>
      <c r="E504" s="368">
        <f>SUM(E464:E503)</f>
        <v>0</v>
      </c>
      <c r="F504" s="368">
        <f>SUM(F464:F503)</f>
        <v>0</v>
      </c>
      <c r="G504" s="368">
        <f t="shared" ref="G504" si="273">SUM(G464:G503)</f>
        <v>0</v>
      </c>
      <c r="H504" s="368">
        <f t="shared" ref="H504" si="274">SUM(H464:H503)</f>
        <v>0</v>
      </c>
      <c r="I504" s="368">
        <f t="shared" ref="I504" si="275">SUM(I464:I503)</f>
        <v>0</v>
      </c>
      <c r="J504" s="368">
        <f t="shared" ref="J504" si="276">SUM(J464:J503)</f>
        <v>0</v>
      </c>
      <c r="K504" s="368">
        <f t="shared" ref="K504" si="277">SUM(K464:K503)</f>
        <v>0</v>
      </c>
      <c r="L504" s="368">
        <f t="shared" ref="L504" si="278">SUM(L464:L503)</f>
        <v>0</v>
      </c>
      <c r="M504" s="368">
        <f t="shared" ref="M504" si="279">SUM(M464:M503)</f>
        <v>0</v>
      </c>
      <c r="N504" s="368">
        <f t="shared" ref="N504" si="280">SUM(N464:N503)</f>
        <v>0</v>
      </c>
      <c r="O504" s="368">
        <f t="shared" ref="O504" si="281">SUM(O464:O503)</f>
        <v>0</v>
      </c>
      <c r="P504" s="368">
        <f t="shared" ref="P504" si="282">SUM(P464:P503)</f>
        <v>0</v>
      </c>
      <c r="Q504" s="368">
        <f t="shared" ref="Q504" si="283">SUM(Q464:Q503)</f>
        <v>0</v>
      </c>
      <c r="R504" s="368">
        <f t="shared" ref="R504" si="284">SUM(R464:R503)</f>
        <v>0</v>
      </c>
      <c r="S504" s="368">
        <f t="shared" ref="S504" si="285">SUM(S464:S503)</f>
        <v>0</v>
      </c>
      <c r="T504" s="368">
        <f t="shared" ref="T504" si="286">SUM(T464:T503)</f>
        <v>0</v>
      </c>
      <c r="U504" s="368">
        <f t="shared" ref="U504" si="287">SUM(U464:U503)</f>
        <v>0</v>
      </c>
      <c r="V504" s="368">
        <f t="shared" ref="V504" si="288">SUM(V464:V503)</f>
        <v>0</v>
      </c>
      <c r="W504" s="368">
        <f t="shared" ref="W504" si="289">SUM(W464:W503)</f>
        <v>0</v>
      </c>
      <c r="X504" s="368">
        <f t="shared" ref="X504" si="290">SUM(X464:X503)</f>
        <v>0</v>
      </c>
      <c r="Y504" s="368">
        <f t="shared" ref="Y504" si="291">SUM(Y464:Y503)</f>
        <v>0</v>
      </c>
      <c r="Z504" s="368">
        <f t="shared" ref="Z504" si="292">SUM(Z464:Z503)</f>
        <v>0</v>
      </c>
      <c r="AA504" s="368">
        <f t="shared" ref="AA504" si="293">SUM(AA464:AA503)</f>
        <v>0</v>
      </c>
      <c r="AB504" s="368">
        <f t="shared" ref="AB504" si="294">SUM(AB464:AB503)</f>
        <v>0</v>
      </c>
      <c r="AC504" s="368">
        <f t="shared" ref="AC504" si="295">SUM(AC464:AC503)</f>
        <v>0</v>
      </c>
      <c r="AD504" s="368">
        <f t="shared" ref="AD504" si="296">SUM(AD464:AD503)</f>
        <v>0</v>
      </c>
      <c r="AE504" s="368">
        <f t="shared" ref="AE504" si="297">SUM(AE464:AE503)</f>
        <v>0</v>
      </c>
      <c r="AF504" s="368">
        <f t="shared" ref="AF504" si="298">SUM(AF464:AF503)</f>
        <v>0</v>
      </c>
      <c r="AG504" s="368">
        <f t="shared" ref="AG504" si="299">SUM(AG464:AG503)</f>
        <v>0</v>
      </c>
      <c r="AH504" s="368">
        <f t="shared" ref="AH504" si="300">SUM(AH464:AH503)</f>
        <v>0</v>
      </c>
      <c r="AI504" s="374">
        <f t="shared" ref="AI504" si="301">SUM(AI464:AI503)</f>
        <v>0</v>
      </c>
      <c r="AJ504" s="368">
        <f t="shared" ref="AJ504" si="302">SUM(AJ464:AJ503)</f>
        <v>0</v>
      </c>
    </row>
    <row r="505" spans="1:39" s="79" customFormat="1" ht="15.6" hidden="1" thickTop="1" thickBot="1">
      <c r="AH505" s="79" t="s">
        <v>73</v>
      </c>
      <c r="AI505" s="375">
        <f>'สาย 10'!AI167</f>
        <v>0</v>
      </c>
      <c r="AJ505" s="376">
        <f>AI504-AI505</f>
        <v>0</v>
      </c>
    </row>
    <row r="506" spans="1:39" s="79" customFormat="1" hidden="1"/>
    <row r="507" spans="1:39" hidden="1"/>
    <row r="508" spans="1:39" hidden="1"/>
    <row r="509" spans="1:39" s="79" customFormat="1" ht="18" hidden="1">
      <c r="B509" s="359" t="s">
        <v>252</v>
      </c>
    </row>
    <row r="510" spans="1:39" s="79" customFormat="1" ht="18" hidden="1">
      <c r="B510" s="359" t="s">
        <v>149</v>
      </c>
    </row>
    <row r="511" spans="1:39" s="79" customFormat="1" ht="18" hidden="1">
      <c r="B511" s="359" t="s">
        <v>118</v>
      </c>
    </row>
    <row r="512" spans="1:39" s="79" customFormat="1" ht="15" hidden="1" thickBot="1">
      <c r="B512" s="217"/>
      <c r="C512" s="217"/>
      <c r="D512" s="217"/>
      <c r="E512" s="217"/>
      <c r="F512" s="217"/>
    </row>
    <row r="513" spans="1:39" s="79" customFormat="1" ht="21" hidden="1" customHeight="1" thickTop="1">
      <c r="A513" s="575" t="s">
        <v>99</v>
      </c>
      <c r="B513" s="357" t="s">
        <v>1</v>
      </c>
      <c r="C513" s="568">
        <v>1</v>
      </c>
      <c r="D513" s="568">
        <v>2</v>
      </c>
      <c r="E513" s="568">
        <v>3</v>
      </c>
      <c r="F513" s="568">
        <v>4</v>
      </c>
      <c r="G513" s="568">
        <v>5</v>
      </c>
      <c r="H513" s="568">
        <v>6</v>
      </c>
      <c r="I513" s="568">
        <v>7</v>
      </c>
      <c r="J513" s="568">
        <v>8</v>
      </c>
      <c r="K513" s="568">
        <v>9</v>
      </c>
      <c r="L513" s="568">
        <v>10</v>
      </c>
      <c r="M513" s="568">
        <v>11</v>
      </c>
      <c r="N513" s="568">
        <v>12</v>
      </c>
      <c r="O513" s="568">
        <v>13</v>
      </c>
      <c r="P513" s="568">
        <v>14</v>
      </c>
      <c r="Q513" s="568">
        <v>15</v>
      </c>
      <c r="R513" s="568">
        <v>16</v>
      </c>
      <c r="S513" s="568">
        <v>17</v>
      </c>
      <c r="T513" s="568">
        <v>18</v>
      </c>
      <c r="U513" s="568">
        <v>19</v>
      </c>
      <c r="V513" s="568">
        <v>20</v>
      </c>
      <c r="W513" s="568">
        <v>21</v>
      </c>
      <c r="X513" s="568">
        <v>22</v>
      </c>
      <c r="Y513" s="568">
        <v>23</v>
      </c>
      <c r="Z513" s="568">
        <v>24</v>
      </c>
      <c r="AA513" s="568">
        <v>25</v>
      </c>
      <c r="AB513" s="568">
        <v>26</v>
      </c>
      <c r="AC513" s="568">
        <v>27</v>
      </c>
      <c r="AD513" s="568">
        <v>28</v>
      </c>
      <c r="AE513" s="568">
        <v>29</v>
      </c>
      <c r="AF513" s="568">
        <v>30</v>
      </c>
      <c r="AG513" s="568">
        <v>31</v>
      </c>
      <c r="AH513" s="570" t="s">
        <v>41</v>
      </c>
      <c r="AI513" s="371" t="s">
        <v>233</v>
      </c>
      <c r="AJ513" s="572" t="s">
        <v>44</v>
      </c>
    </row>
    <row r="514" spans="1:39" s="79" customFormat="1" ht="24.75" hidden="1" customHeight="1" thickBot="1">
      <c r="A514" s="576"/>
      <c r="B514" s="358" t="s">
        <v>0</v>
      </c>
      <c r="C514" s="574"/>
      <c r="D514" s="574"/>
      <c r="E514" s="574"/>
      <c r="F514" s="574"/>
      <c r="G514" s="574"/>
      <c r="H514" s="574"/>
      <c r="I514" s="574"/>
      <c r="J514" s="574"/>
      <c r="K514" s="574"/>
      <c r="L514" s="574"/>
      <c r="M514" s="574"/>
      <c r="N514" s="574"/>
      <c r="O514" s="574"/>
      <c r="P514" s="574"/>
      <c r="Q514" s="574"/>
      <c r="R514" s="574"/>
      <c r="S514" s="574"/>
      <c r="T514" s="574"/>
      <c r="U514" s="574"/>
      <c r="V514" s="574"/>
      <c r="W514" s="574"/>
      <c r="X514" s="574"/>
      <c r="Y514" s="574"/>
      <c r="Z514" s="574"/>
      <c r="AA514" s="574"/>
      <c r="AB514" s="574"/>
      <c r="AC514" s="574"/>
      <c r="AD514" s="574"/>
      <c r="AE514" s="574"/>
      <c r="AF514" s="574"/>
      <c r="AG514" s="574"/>
      <c r="AH514" s="571"/>
      <c r="AI514" s="372" t="s">
        <v>244</v>
      </c>
      <c r="AJ514" s="573"/>
      <c r="AL514" s="352" t="s">
        <v>246</v>
      </c>
    </row>
    <row r="515" spans="1:39" s="79" customFormat="1" ht="15" hidden="1" customHeight="1" thickTop="1">
      <c r="A515" s="355">
        <v>1</v>
      </c>
      <c r="B515" s="364" t="s">
        <v>53</v>
      </c>
      <c r="C515" s="360"/>
      <c r="D515" s="223"/>
      <c r="E515" s="360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  <c r="Z515" s="223"/>
      <c r="AA515" s="223"/>
      <c r="AB515" s="223"/>
      <c r="AC515" s="223"/>
      <c r="AD515" s="223"/>
      <c r="AE515" s="223"/>
      <c r="AF515" s="223"/>
      <c r="AG515" s="223"/>
      <c r="AH515" s="370">
        <f>SUM(C515:AG515)</f>
        <v>0</v>
      </c>
      <c r="AI515" s="373">
        <f>'สาย 11'!AI7</f>
        <v>0</v>
      </c>
      <c r="AJ515" s="369">
        <f>AH515-AI515</f>
        <v>0</v>
      </c>
      <c r="AL515" s="377">
        <v>7</v>
      </c>
      <c r="AM515" s="378"/>
    </row>
    <row r="516" spans="1:39" s="79" customFormat="1" ht="15" hidden="1" customHeight="1">
      <c r="A516" s="351">
        <v>2</v>
      </c>
      <c r="B516" s="365" t="s">
        <v>54</v>
      </c>
      <c r="C516" s="361"/>
      <c r="D516" s="223"/>
      <c r="E516" s="361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370">
        <f t="shared" ref="AH516:AH554" si="303">SUM(C516:AG516)</f>
        <v>0</v>
      </c>
      <c r="AI516" s="373">
        <f>'สาย 11'!AI11</f>
        <v>0</v>
      </c>
      <c r="AJ516" s="369">
        <f t="shared" ref="AJ516:AJ554" si="304">AH516-AI516</f>
        <v>0</v>
      </c>
      <c r="AL516" s="379">
        <v>11</v>
      </c>
      <c r="AM516" s="380">
        <f>AL516-AL515</f>
        <v>4</v>
      </c>
    </row>
    <row r="517" spans="1:39" s="79" customFormat="1" ht="15" hidden="1" customHeight="1">
      <c r="A517" s="351">
        <v>3</v>
      </c>
      <c r="B517" s="365" t="s">
        <v>55</v>
      </c>
      <c r="C517" s="361"/>
      <c r="D517" s="223"/>
      <c r="E517" s="361"/>
      <c r="F517" s="223"/>
      <c r="G517" s="223"/>
      <c r="H517" s="223"/>
      <c r="I517" s="223"/>
      <c r="J517" s="223"/>
      <c r="K517" s="223"/>
      <c r="L517" s="223"/>
      <c r="M517" s="223"/>
      <c r="N517" s="223"/>
      <c r="O517" s="223"/>
      <c r="P517" s="223"/>
      <c r="Q517" s="223"/>
      <c r="R517" s="223"/>
      <c r="S517" s="223"/>
      <c r="T517" s="223"/>
      <c r="U517" s="223"/>
      <c r="V517" s="223"/>
      <c r="W517" s="223"/>
      <c r="X517" s="223"/>
      <c r="Y517" s="223"/>
      <c r="Z517" s="223"/>
      <c r="AA517" s="223"/>
      <c r="AB517" s="223"/>
      <c r="AC517" s="223"/>
      <c r="AD517" s="223"/>
      <c r="AE517" s="223"/>
      <c r="AF517" s="223"/>
      <c r="AG517" s="223"/>
      <c r="AH517" s="370">
        <f t="shared" si="303"/>
        <v>0</v>
      </c>
      <c r="AI517" s="373">
        <f>'สาย 11'!AI15</f>
        <v>0</v>
      </c>
      <c r="AJ517" s="369">
        <f t="shared" si="304"/>
        <v>0</v>
      </c>
      <c r="AL517" s="379">
        <v>15</v>
      </c>
      <c r="AM517" s="380">
        <f t="shared" ref="AM517:AM554" si="305">AL517-AL516</f>
        <v>4</v>
      </c>
    </row>
    <row r="518" spans="1:39" s="79" customFormat="1" ht="15" hidden="1" customHeight="1">
      <c r="A518" s="351">
        <v>4</v>
      </c>
      <c r="B518" s="365" t="s">
        <v>56</v>
      </c>
      <c r="C518" s="361"/>
      <c r="D518" s="223"/>
      <c r="E518" s="361"/>
      <c r="F518" s="223"/>
      <c r="G518" s="223"/>
      <c r="H518" s="223"/>
      <c r="I518" s="223"/>
      <c r="J518" s="223"/>
      <c r="K518" s="223"/>
      <c r="L518" s="223"/>
      <c r="M518" s="223"/>
      <c r="N518" s="223"/>
      <c r="O518" s="223"/>
      <c r="P518" s="223"/>
      <c r="Q518" s="223"/>
      <c r="R518" s="223"/>
      <c r="S518" s="223"/>
      <c r="T518" s="223"/>
      <c r="U518" s="223"/>
      <c r="V518" s="223"/>
      <c r="W518" s="223"/>
      <c r="X518" s="223"/>
      <c r="Y518" s="223"/>
      <c r="Z518" s="223"/>
      <c r="AA518" s="223"/>
      <c r="AB518" s="223"/>
      <c r="AC518" s="223"/>
      <c r="AD518" s="223"/>
      <c r="AE518" s="223"/>
      <c r="AF518" s="223"/>
      <c r="AG518" s="223"/>
      <c r="AH518" s="370">
        <f t="shared" si="303"/>
        <v>0</v>
      </c>
      <c r="AI518" s="373">
        <f>'สาย 11'!AI19</f>
        <v>0</v>
      </c>
      <c r="AJ518" s="369">
        <f t="shared" si="304"/>
        <v>0</v>
      </c>
      <c r="AL518" s="379">
        <v>19</v>
      </c>
      <c r="AM518" s="380">
        <f t="shared" si="305"/>
        <v>4</v>
      </c>
    </row>
    <row r="519" spans="1:39" s="79" customFormat="1" ht="15" hidden="1" customHeight="1">
      <c r="A519" s="351">
        <v>5</v>
      </c>
      <c r="B519" s="365" t="s">
        <v>57</v>
      </c>
      <c r="C519" s="361"/>
      <c r="D519" s="223"/>
      <c r="E519" s="361"/>
      <c r="F519" s="223"/>
      <c r="G519" s="223"/>
      <c r="H519" s="223"/>
      <c r="I519" s="223"/>
      <c r="J519" s="223"/>
      <c r="K519" s="223"/>
      <c r="L519" s="223"/>
      <c r="M519" s="223"/>
      <c r="N519" s="223"/>
      <c r="O519" s="223"/>
      <c r="P519" s="223"/>
      <c r="Q519" s="223"/>
      <c r="R519" s="223"/>
      <c r="S519" s="223"/>
      <c r="T519" s="223"/>
      <c r="U519" s="223"/>
      <c r="V519" s="223"/>
      <c r="W519" s="223"/>
      <c r="X519" s="223"/>
      <c r="Y519" s="223"/>
      <c r="Z519" s="223"/>
      <c r="AA519" s="223"/>
      <c r="AB519" s="223"/>
      <c r="AC519" s="223"/>
      <c r="AD519" s="223"/>
      <c r="AE519" s="223"/>
      <c r="AF519" s="223"/>
      <c r="AG519" s="223"/>
      <c r="AH519" s="370">
        <f t="shared" si="303"/>
        <v>0</v>
      </c>
      <c r="AI519" s="373">
        <f>'สาย 11'!AI23</f>
        <v>0</v>
      </c>
      <c r="AJ519" s="369">
        <f t="shared" si="304"/>
        <v>0</v>
      </c>
      <c r="AL519" s="379">
        <v>23</v>
      </c>
      <c r="AM519" s="380">
        <f t="shared" si="305"/>
        <v>4</v>
      </c>
    </row>
    <row r="520" spans="1:39" s="79" customFormat="1" ht="15" hidden="1" customHeight="1">
      <c r="A520" s="351">
        <v>6</v>
      </c>
      <c r="B520" s="365" t="s">
        <v>58</v>
      </c>
      <c r="C520" s="361"/>
      <c r="D520" s="223"/>
      <c r="E520" s="361"/>
      <c r="F520" s="223"/>
      <c r="G520" s="223"/>
      <c r="H520" s="223"/>
      <c r="I520" s="223"/>
      <c r="J520" s="223"/>
      <c r="K520" s="223"/>
      <c r="L520" s="223"/>
      <c r="M520" s="223"/>
      <c r="N520" s="223"/>
      <c r="O520" s="223"/>
      <c r="P520" s="223"/>
      <c r="Q520" s="223"/>
      <c r="R520" s="223"/>
      <c r="S520" s="223"/>
      <c r="T520" s="223"/>
      <c r="U520" s="223"/>
      <c r="V520" s="223"/>
      <c r="W520" s="223"/>
      <c r="X520" s="223"/>
      <c r="Y520" s="223"/>
      <c r="Z520" s="223"/>
      <c r="AA520" s="223"/>
      <c r="AB520" s="223"/>
      <c r="AC520" s="223"/>
      <c r="AD520" s="223"/>
      <c r="AE520" s="223"/>
      <c r="AF520" s="223"/>
      <c r="AG520" s="223"/>
      <c r="AH520" s="370">
        <f t="shared" si="303"/>
        <v>0</v>
      </c>
      <c r="AI520" s="373">
        <f>'สาย 11'!AI27</f>
        <v>0</v>
      </c>
      <c r="AJ520" s="369">
        <f t="shared" si="304"/>
        <v>0</v>
      </c>
      <c r="AL520" s="379">
        <v>27</v>
      </c>
      <c r="AM520" s="380">
        <f t="shared" si="305"/>
        <v>4</v>
      </c>
    </row>
    <row r="521" spans="1:39" s="79" customFormat="1" ht="15" hidden="1" customHeight="1">
      <c r="A521" s="351">
        <v>7</v>
      </c>
      <c r="B521" s="365" t="s">
        <v>59</v>
      </c>
      <c r="C521" s="361"/>
      <c r="D521" s="223"/>
      <c r="E521" s="361"/>
      <c r="F521" s="223"/>
      <c r="G521" s="223"/>
      <c r="H521" s="223"/>
      <c r="I521" s="223"/>
      <c r="J521" s="223"/>
      <c r="K521" s="223"/>
      <c r="L521" s="223"/>
      <c r="M521" s="223"/>
      <c r="N521" s="223"/>
      <c r="O521" s="223"/>
      <c r="P521" s="223"/>
      <c r="Q521" s="223"/>
      <c r="R521" s="223"/>
      <c r="S521" s="223"/>
      <c r="T521" s="223"/>
      <c r="U521" s="223"/>
      <c r="V521" s="223"/>
      <c r="W521" s="223"/>
      <c r="X521" s="223"/>
      <c r="Y521" s="223"/>
      <c r="Z521" s="223"/>
      <c r="AA521" s="223"/>
      <c r="AB521" s="223"/>
      <c r="AC521" s="223"/>
      <c r="AD521" s="223"/>
      <c r="AE521" s="223"/>
      <c r="AF521" s="223"/>
      <c r="AG521" s="223"/>
      <c r="AH521" s="370">
        <f t="shared" si="303"/>
        <v>0</v>
      </c>
      <c r="AI521" s="373">
        <f>'สาย 11'!AI31</f>
        <v>0</v>
      </c>
      <c r="AJ521" s="369">
        <f t="shared" si="304"/>
        <v>0</v>
      </c>
      <c r="AL521" s="379">
        <v>31</v>
      </c>
      <c r="AM521" s="380">
        <f t="shared" si="305"/>
        <v>4</v>
      </c>
    </row>
    <row r="522" spans="1:39" s="79" customFormat="1" ht="15" hidden="1" customHeight="1">
      <c r="A522" s="351">
        <v>8</v>
      </c>
      <c r="B522" s="365" t="s">
        <v>32</v>
      </c>
      <c r="C522" s="361"/>
      <c r="D522" s="223"/>
      <c r="E522" s="361"/>
      <c r="F522" s="223"/>
      <c r="G522" s="223"/>
      <c r="H522" s="223"/>
      <c r="I522" s="223"/>
      <c r="J522" s="223"/>
      <c r="K522" s="223"/>
      <c r="L522" s="223"/>
      <c r="M522" s="223"/>
      <c r="N522" s="223"/>
      <c r="O522" s="223"/>
      <c r="P522" s="223"/>
      <c r="Q522" s="223"/>
      <c r="R522" s="223"/>
      <c r="S522" s="223"/>
      <c r="T522" s="223"/>
      <c r="U522" s="223"/>
      <c r="V522" s="223"/>
      <c r="W522" s="223"/>
      <c r="X522" s="223"/>
      <c r="Y522" s="223"/>
      <c r="Z522" s="223"/>
      <c r="AA522" s="223"/>
      <c r="AB522" s="223"/>
      <c r="AC522" s="223"/>
      <c r="AD522" s="223"/>
      <c r="AE522" s="223"/>
      <c r="AF522" s="223"/>
      <c r="AG522" s="223"/>
      <c r="AH522" s="370">
        <f t="shared" si="303"/>
        <v>0</v>
      </c>
      <c r="AI522" s="373">
        <f>'สาย 11'!AI35</f>
        <v>0</v>
      </c>
      <c r="AJ522" s="369">
        <f t="shared" si="304"/>
        <v>0</v>
      </c>
      <c r="AL522" s="379">
        <v>35</v>
      </c>
      <c r="AM522" s="380">
        <f t="shared" si="305"/>
        <v>4</v>
      </c>
    </row>
    <row r="523" spans="1:39" s="79" customFormat="1" ht="15" hidden="1" customHeight="1">
      <c r="A523" s="351">
        <v>9</v>
      </c>
      <c r="B523" s="365" t="s">
        <v>33</v>
      </c>
      <c r="C523" s="361"/>
      <c r="D523" s="223"/>
      <c r="E523" s="361"/>
      <c r="F523" s="223"/>
      <c r="G523" s="223"/>
      <c r="H523" s="223"/>
      <c r="I523" s="223"/>
      <c r="J523" s="223"/>
      <c r="K523" s="223"/>
      <c r="L523" s="223"/>
      <c r="M523" s="223"/>
      <c r="N523" s="223"/>
      <c r="O523" s="223"/>
      <c r="P523" s="223"/>
      <c r="Q523" s="223"/>
      <c r="R523" s="223"/>
      <c r="S523" s="223"/>
      <c r="T523" s="223"/>
      <c r="U523" s="223"/>
      <c r="V523" s="223"/>
      <c r="W523" s="223"/>
      <c r="X523" s="223"/>
      <c r="Y523" s="223"/>
      <c r="Z523" s="223"/>
      <c r="AA523" s="223"/>
      <c r="AB523" s="223"/>
      <c r="AC523" s="223"/>
      <c r="AD523" s="223"/>
      <c r="AE523" s="223"/>
      <c r="AF523" s="223"/>
      <c r="AG523" s="223"/>
      <c r="AH523" s="370">
        <f t="shared" si="303"/>
        <v>0</v>
      </c>
      <c r="AI523" s="373">
        <f>'สาย 11'!AI39</f>
        <v>0</v>
      </c>
      <c r="AJ523" s="369">
        <f t="shared" si="304"/>
        <v>0</v>
      </c>
      <c r="AL523" s="379">
        <v>39</v>
      </c>
      <c r="AM523" s="380">
        <f t="shared" si="305"/>
        <v>4</v>
      </c>
    </row>
    <row r="524" spans="1:39" s="79" customFormat="1" ht="15" hidden="1" customHeight="1">
      <c r="A524" s="351">
        <v>10</v>
      </c>
      <c r="B524" s="365" t="s">
        <v>34</v>
      </c>
      <c r="C524" s="361"/>
      <c r="D524" s="223"/>
      <c r="E524" s="361"/>
      <c r="F524" s="223"/>
      <c r="G524" s="223"/>
      <c r="H524" s="223"/>
      <c r="I524" s="223"/>
      <c r="J524" s="223"/>
      <c r="K524" s="223"/>
      <c r="L524" s="223"/>
      <c r="M524" s="223"/>
      <c r="N524" s="223"/>
      <c r="O524" s="223"/>
      <c r="P524" s="223"/>
      <c r="Q524" s="223"/>
      <c r="R524" s="223"/>
      <c r="S524" s="223"/>
      <c r="T524" s="223"/>
      <c r="U524" s="223"/>
      <c r="V524" s="223"/>
      <c r="W524" s="223"/>
      <c r="X524" s="223"/>
      <c r="Y524" s="223"/>
      <c r="Z524" s="223"/>
      <c r="AA524" s="223"/>
      <c r="AB524" s="223"/>
      <c r="AC524" s="223"/>
      <c r="AD524" s="223"/>
      <c r="AE524" s="223"/>
      <c r="AF524" s="223"/>
      <c r="AG524" s="223"/>
      <c r="AH524" s="370">
        <f t="shared" si="303"/>
        <v>0</v>
      </c>
      <c r="AI524" s="373">
        <f>'สาย 11'!AI43</f>
        <v>0</v>
      </c>
      <c r="AJ524" s="369">
        <f t="shared" si="304"/>
        <v>0</v>
      </c>
      <c r="AL524" s="379">
        <v>43</v>
      </c>
      <c r="AM524" s="380">
        <f t="shared" si="305"/>
        <v>4</v>
      </c>
    </row>
    <row r="525" spans="1:39" s="79" customFormat="1" ht="15" hidden="1" customHeight="1">
      <c r="A525" s="351">
        <v>11</v>
      </c>
      <c r="B525" s="365" t="s">
        <v>35</v>
      </c>
      <c r="C525" s="361"/>
      <c r="D525" s="223"/>
      <c r="E525" s="361"/>
      <c r="F525" s="223"/>
      <c r="G525" s="223"/>
      <c r="H525" s="223"/>
      <c r="I525" s="223"/>
      <c r="J525" s="223"/>
      <c r="K525" s="223"/>
      <c r="L525" s="223"/>
      <c r="M525" s="223"/>
      <c r="N525" s="223"/>
      <c r="O525" s="223"/>
      <c r="P525" s="223"/>
      <c r="Q525" s="223"/>
      <c r="R525" s="223"/>
      <c r="S525" s="223"/>
      <c r="T525" s="223"/>
      <c r="U525" s="223"/>
      <c r="V525" s="223"/>
      <c r="W525" s="223"/>
      <c r="X525" s="223"/>
      <c r="Y525" s="223"/>
      <c r="Z525" s="223"/>
      <c r="AA525" s="223"/>
      <c r="AB525" s="223"/>
      <c r="AC525" s="223"/>
      <c r="AD525" s="223"/>
      <c r="AE525" s="223"/>
      <c r="AF525" s="223"/>
      <c r="AG525" s="223"/>
      <c r="AH525" s="370">
        <f t="shared" si="303"/>
        <v>0</v>
      </c>
      <c r="AI525" s="373">
        <f>'สาย 11'!AI47</f>
        <v>0</v>
      </c>
      <c r="AJ525" s="369">
        <f t="shared" si="304"/>
        <v>0</v>
      </c>
      <c r="AL525" s="379">
        <v>47</v>
      </c>
      <c r="AM525" s="380">
        <f t="shared" si="305"/>
        <v>4</v>
      </c>
    </row>
    <row r="526" spans="1:39" s="79" customFormat="1" ht="15" hidden="1" customHeight="1">
      <c r="A526" s="351">
        <v>12</v>
      </c>
      <c r="B526" s="365" t="s">
        <v>60</v>
      </c>
      <c r="C526" s="361"/>
      <c r="D526" s="223"/>
      <c r="E526" s="361"/>
      <c r="F526" s="223"/>
      <c r="G526" s="223"/>
      <c r="H526" s="223"/>
      <c r="I526" s="223"/>
      <c r="J526" s="223"/>
      <c r="K526" s="223"/>
      <c r="L526" s="223"/>
      <c r="M526" s="223"/>
      <c r="N526" s="223"/>
      <c r="O526" s="223"/>
      <c r="P526" s="223"/>
      <c r="Q526" s="223"/>
      <c r="R526" s="223"/>
      <c r="S526" s="223"/>
      <c r="T526" s="223"/>
      <c r="U526" s="223"/>
      <c r="V526" s="223"/>
      <c r="W526" s="223"/>
      <c r="X526" s="223"/>
      <c r="Y526" s="223"/>
      <c r="Z526" s="223"/>
      <c r="AA526" s="223"/>
      <c r="AB526" s="223"/>
      <c r="AC526" s="223"/>
      <c r="AD526" s="223"/>
      <c r="AE526" s="223"/>
      <c r="AF526" s="223"/>
      <c r="AG526" s="223"/>
      <c r="AH526" s="370">
        <f t="shared" si="303"/>
        <v>0</v>
      </c>
      <c r="AI526" s="373">
        <f>'สาย 11'!AI51</f>
        <v>0</v>
      </c>
      <c r="AJ526" s="369">
        <f t="shared" si="304"/>
        <v>0</v>
      </c>
      <c r="AL526" s="379">
        <v>51</v>
      </c>
      <c r="AM526" s="380">
        <f t="shared" si="305"/>
        <v>4</v>
      </c>
    </row>
    <row r="527" spans="1:39" s="79" customFormat="1" ht="15" hidden="1" customHeight="1">
      <c r="A527" s="351">
        <v>13</v>
      </c>
      <c r="B527" s="365" t="s">
        <v>61</v>
      </c>
      <c r="C527" s="361"/>
      <c r="D527" s="223"/>
      <c r="E527" s="361"/>
      <c r="F527" s="223"/>
      <c r="G527" s="223"/>
      <c r="H527" s="223"/>
      <c r="I527" s="223"/>
      <c r="J527" s="223"/>
      <c r="K527" s="223"/>
      <c r="L527" s="223"/>
      <c r="M527" s="223"/>
      <c r="N527" s="223"/>
      <c r="O527" s="223"/>
      <c r="P527" s="223"/>
      <c r="Q527" s="223"/>
      <c r="R527" s="223"/>
      <c r="S527" s="223"/>
      <c r="T527" s="223"/>
      <c r="U527" s="223"/>
      <c r="V527" s="223"/>
      <c r="W527" s="223"/>
      <c r="X527" s="223"/>
      <c r="Y527" s="223"/>
      <c r="Z527" s="223"/>
      <c r="AA527" s="223"/>
      <c r="AB527" s="223"/>
      <c r="AC527" s="223"/>
      <c r="AD527" s="223"/>
      <c r="AE527" s="223"/>
      <c r="AF527" s="223"/>
      <c r="AG527" s="223"/>
      <c r="AH527" s="370">
        <f t="shared" si="303"/>
        <v>0</v>
      </c>
      <c r="AI527" s="373">
        <f>'สาย 11'!AI55</f>
        <v>0</v>
      </c>
      <c r="AJ527" s="369">
        <f t="shared" si="304"/>
        <v>0</v>
      </c>
      <c r="AL527" s="379">
        <v>55</v>
      </c>
      <c r="AM527" s="380">
        <f t="shared" si="305"/>
        <v>4</v>
      </c>
    </row>
    <row r="528" spans="1:39" s="79" customFormat="1" ht="15" hidden="1" customHeight="1">
      <c r="A528" s="351">
        <v>14</v>
      </c>
      <c r="B528" s="365" t="s">
        <v>62</v>
      </c>
      <c r="C528" s="361"/>
      <c r="D528" s="223"/>
      <c r="E528" s="361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  <c r="Z528" s="223"/>
      <c r="AA528" s="223"/>
      <c r="AB528" s="223"/>
      <c r="AC528" s="223"/>
      <c r="AD528" s="223"/>
      <c r="AE528" s="223"/>
      <c r="AF528" s="223"/>
      <c r="AG528" s="223"/>
      <c r="AH528" s="370">
        <f t="shared" si="303"/>
        <v>0</v>
      </c>
      <c r="AI528" s="373">
        <f>'สาย 11'!AI59</f>
        <v>0</v>
      </c>
      <c r="AJ528" s="369">
        <f t="shared" si="304"/>
        <v>0</v>
      </c>
      <c r="AL528" s="379">
        <v>59</v>
      </c>
      <c r="AM528" s="380">
        <f t="shared" si="305"/>
        <v>4</v>
      </c>
    </row>
    <row r="529" spans="1:39" s="79" customFormat="1" ht="15" hidden="1" customHeight="1">
      <c r="A529" s="351">
        <v>15</v>
      </c>
      <c r="B529" s="365" t="s">
        <v>63</v>
      </c>
      <c r="C529" s="361"/>
      <c r="D529" s="223"/>
      <c r="E529" s="361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370">
        <f t="shared" si="303"/>
        <v>0</v>
      </c>
      <c r="AI529" s="373">
        <f>'สาย 11'!AI63</f>
        <v>0</v>
      </c>
      <c r="AJ529" s="369">
        <f t="shared" si="304"/>
        <v>0</v>
      </c>
      <c r="AL529" s="379">
        <v>63</v>
      </c>
      <c r="AM529" s="380">
        <f t="shared" si="305"/>
        <v>4</v>
      </c>
    </row>
    <row r="530" spans="1:39" s="79" customFormat="1" ht="15" hidden="1" customHeight="1">
      <c r="A530" s="351">
        <v>16</v>
      </c>
      <c r="B530" s="365" t="s">
        <v>36</v>
      </c>
      <c r="C530" s="361"/>
      <c r="D530" s="223"/>
      <c r="E530" s="361"/>
      <c r="F530" s="223"/>
      <c r="G530" s="223"/>
      <c r="H530" s="223"/>
      <c r="I530" s="223"/>
      <c r="J530" s="223"/>
      <c r="K530" s="223"/>
      <c r="L530" s="223"/>
      <c r="M530" s="223"/>
      <c r="N530" s="223"/>
      <c r="O530" s="223"/>
      <c r="P530" s="223"/>
      <c r="Q530" s="223"/>
      <c r="R530" s="223"/>
      <c r="S530" s="223"/>
      <c r="T530" s="223"/>
      <c r="U530" s="223"/>
      <c r="V530" s="223"/>
      <c r="W530" s="223"/>
      <c r="X530" s="223"/>
      <c r="Y530" s="223"/>
      <c r="Z530" s="223"/>
      <c r="AA530" s="223"/>
      <c r="AB530" s="223"/>
      <c r="AC530" s="223"/>
      <c r="AD530" s="223"/>
      <c r="AE530" s="223"/>
      <c r="AF530" s="223"/>
      <c r="AG530" s="223"/>
      <c r="AH530" s="370">
        <f t="shared" si="303"/>
        <v>0</v>
      </c>
      <c r="AI530" s="373">
        <f>'สาย 11'!AI67</f>
        <v>0</v>
      </c>
      <c r="AJ530" s="369">
        <f t="shared" si="304"/>
        <v>0</v>
      </c>
      <c r="AL530" s="379">
        <v>67</v>
      </c>
      <c r="AM530" s="380">
        <f t="shared" si="305"/>
        <v>4</v>
      </c>
    </row>
    <row r="531" spans="1:39" s="79" customFormat="1" ht="15" hidden="1" customHeight="1">
      <c r="A531" s="351">
        <v>17</v>
      </c>
      <c r="B531" s="365" t="s">
        <v>37</v>
      </c>
      <c r="C531" s="361"/>
      <c r="D531" s="223"/>
      <c r="E531" s="361"/>
      <c r="F531" s="223"/>
      <c r="G531" s="223"/>
      <c r="H531" s="223"/>
      <c r="I531" s="223"/>
      <c r="J531" s="223"/>
      <c r="K531" s="223"/>
      <c r="L531" s="223"/>
      <c r="M531" s="223"/>
      <c r="N531" s="223"/>
      <c r="O531" s="223"/>
      <c r="P531" s="223"/>
      <c r="Q531" s="223"/>
      <c r="R531" s="223"/>
      <c r="S531" s="223"/>
      <c r="T531" s="223"/>
      <c r="U531" s="223"/>
      <c r="V531" s="223"/>
      <c r="W531" s="223"/>
      <c r="X531" s="223"/>
      <c r="Y531" s="223"/>
      <c r="Z531" s="223"/>
      <c r="AA531" s="223"/>
      <c r="AB531" s="223"/>
      <c r="AC531" s="223"/>
      <c r="AD531" s="223"/>
      <c r="AE531" s="223"/>
      <c r="AF531" s="223"/>
      <c r="AG531" s="223"/>
      <c r="AH531" s="370">
        <f t="shared" si="303"/>
        <v>0</v>
      </c>
      <c r="AI531" s="373">
        <f>'สาย 11'!AI71</f>
        <v>0</v>
      </c>
      <c r="AJ531" s="369">
        <f t="shared" si="304"/>
        <v>0</v>
      </c>
      <c r="AL531" s="379">
        <v>71</v>
      </c>
      <c r="AM531" s="380">
        <f t="shared" si="305"/>
        <v>4</v>
      </c>
    </row>
    <row r="532" spans="1:39" s="79" customFormat="1" ht="15" hidden="1" customHeight="1">
      <c r="A532" s="351">
        <v>18</v>
      </c>
      <c r="B532" s="365" t="s">
        <v>48</v>
      </c>
      <c r="C532" s="361"/>
      <c r="D532" s="223"/>
      <c r="E532" s="361"/>
      <c r="F532" s="223"/>
      <c r="G532" s="223"/>
      <c r="H532" s="223"/>
      <c r="I532" s="223"/>
      <c r="J532" s="223"/>
      <c r="K532" s="223"/>
      <c r="L532" s="223"/>
      <c r="M532" s="223"/>
      <c r="N532" s="223"/>
      <c r="O532" s="223"/>
      <c r="P532" s="223"/>
      <c r="Q532" s="223"/>
      <c r="R532" s="223"/>
      <c r="S532" s="223"/>
      <c r="T532" s="223"/>
      <c r="U532" s="223"/>
      <c r="V532" s="223"/>
      <c r="W532" s="223"/>
      <c r="X532" s="223"/>
      <c r="Y532" s="223"/>
      <c r="Z532" s="223"/>
      <c r="AA532" s="223"/>
      <c r="AB532" s="223"/>
      <c r="AC532" s="223"/>
      <c r="AD532" s="223"/>
      <c r="AE532" s="223"/>
      <c r="AF532" s="223"/>
      <c r="AG532" s="223"/>
      <c r="AH532" s="370">
        <f t="shared" si="303"/>
        <v>0</v>
      </c>
      <c r="AI532" s="373">
        <f>'สาย 11'!AI75</f>
        <v>0</v>
      </c>
      <c r="AJ532" s="369">
        <f t="shared" si="304"/>
        <v>0</v>
      </c>
      <c r="AL532" s="379">
        <v>75</v>
      </c>
      <c r="AM532" s="380">
        <f t="shared" si="305"/>
        <v>4</v>
      </c>
    </row>
    <row r="533" spans="1:39" s="79" customFormat="1" ht="15" hidden="1" customHeight="1">
      <c r="A533" s="351">
        <v>19</v>
      </c>
      <c r="B533" s="365" t="s">
        <v>64</v>
      </c>
      <c r="C533" s="361"/>
      <c r="D533" s="223"/>
      <c r="E533" s="361"/>
      <c r="F533" s="223"/>
      <c r="G533" s="223"/>
      <c r="H533" s="223"/>
      <c r="I533" s="223"/>
      <c r="J533" s="223"/>
      <c r="K533" s="223"/>
      <c r="L533" s="223"/>
      <c r="M533" s="223"/>
      <c r="N533" s="223"/>
      <c r="O533" s="223"/>
      <c r="P533" s="223"/>
      <c r="Q533" s="223"/>
      <c r="R533" s="223"/>
      <c r="S533" s="223"/>
      <c r="T533" s="223"/>
      <c r="U533" s="223"/>
      <c r="V533" s="223"/>
      <c r="W533" s="223"/>
      <c r="X533" s="223"/>
      <c r="Y533" s="223"/>
      <c r="Z533" s="223"/>
      <c r="AA533" s="223"/>
      <c r="AB533" s="223"/>
      <c r="AC533" s="223"/>
      <c r="AD533" s="223"/>
      <c r="AE533" s="223"/>
      <c r="AF533" s="223"/>
      <c r="AG533" s="223"/>
      <c r="AH533" s="370">
        <f t="shared" si="303"/>
        <v>0</v>
      </c>
      <c r="AI533" s="373">
        <f>'สาย 11'!AI79</f>
        <v>0</v>
      </c>
      <c r="AJ533" s="369">
        <f t="shared" si="304"/>
        <v>0</v>
      </c>
      <c r="AL533" s="379">
        <v>79</v>
      </c>
      <c r="AM533" s="380">
        <f t="shared" si="305"/>
        <v>4</v>
      </c>
    </row>
    <row r="534" spans="1:39" s="79" customFormat="1" ht="15" hidden="1" customHeight="1">
      <c r="A534" s="351">
        <v>20</v>
      </c>
      <c r="B534" s="365" t="s">
        <v>65</v>
      </c>
      <c r="C534" s="361"/>
      <c r="D534" s="223"/>
      <c r="E534" s="361"/>
      <c r="F534" s="223"/>
      <c r="G534" s="223"/>
      <c r="H534" s="223"/>
      <c r="I534" s="223"/>
      <c r="J534" s="223"/>
      <c r="K534" s="223"/>
      <c r="L534" s="223"/>
      <c r="M534" s="223"/>
      <c r="N534" s="223"/>
      <c r="O534" s="223"/>
      <c r="P534" s="223"/>
      <c r="Q534" s="223"/>
      <c r="R534" s="223"/>
      <c r="S534" s="223"/>
      <c r="T534" s="223"/>
      <c r="U534" s="223"/>
      <c r="V534" s="223"/>
      <c r="W534" s="223"/>
      <c r="X534" s="223"/>
      <c r="Y534" s="223"/>
      <c r="Z534" s="223"/>
      <c r="AA534" s="223"/>
      <c r="AB534" s="223"/>
      <c r="AC534" s="223"/>
      <c r="AD534" s="223"/>
      <c r="AE534" s="223"/>
      <c r="AF534" s="223"/>
      <c r="AG534" s="223"/>
      <c r="AH534" s="370">
        <f t="shared" si="303"/>
        <v>0</v>
      </c>
      <c r="AI534" s="373">
        <f>'สาย 11'!AI83</f>
        <v>0</v>
      </c>
      <c r="AJ534" s="369">
        <f t="shared" si="304"/>
        <v>0</v>
      </c>
      <c r="AL534" s="379">
        <v>83</v>
      </c>
      <c r="AM534" s="380">
        <f t="shared" si="305"/>
        <v>4</v>
      </c>
    </row>
    <row r="535" spans="1:39" s="79" customFormat="1" ht="15" hidden="1" customHeight="1">
      <c r="A535" s="351">
        <v>21</v>
      </c>
      <c r="B535" s="365" t="s">
        <v>66</v>
      </c>
      <c r="C535" s="361"/>
      <c r="D535" s="223"/>
      <c r="E535" s="361"/>
      <c r="F535" s="223"/>
      <c r="G535" s="223"/>
      <c r="H535" s="223"/>
      <c r="I535" s="223"/>
      <c r="J535" s="223"/>
      <c r="K535" s="223"/>
      <c r="L535" s="223"/>
      <c r="M535" s="223"/>
      <c r="N535" s="223"/>
      <c r="O535" s="223"/>
      <c r="P535" s="223"/>
      <c r="Q535" s="223"/>
      <c r="R535" s="223"/>
      <c r="S535" s="223"/>
      <c r="T535" s="223"/>
      <c r="U535" s="223"/>
      <c r="V535" s="223"/>
      <c r="W535" s="223"/>
      <c r="X535" s="223"/>
      <c r="Y535" s="223"/>
      <c r="Z535" s="223"/>
      <c r="AA535" s="223"/>
      <c r="AB535" s="223"/>
      <c r="AC535" s="223"/>
      <c r="AD535" s="223"/>
      <c r="AE535" s="223"/>
      <c r="AF535" s="223"/>
      <c r="AG535" s="223"/>
      <c r="AH535" s="370">
        <f t="shared" si="303"/>
        <v>0</v>
      </c>
      <c r="AI535" s="373">
        <f>'สาย 11'!AI87</f>
        <v>0</v>
      </c>
      <c r="AJ535" s="369">
        <f t="shared" si="304"/>
        <v>0</v>
      </c>
      <c r="AL535" s="379">
        <v>87</v>
      </c>
      <c r="AM535" s="380">
        <f t="shared" si="305"/>
        <v>4</v>
      </c>
    </row>
    <row r="536" spans="1:39" s="79" customFormat="1" ht="15" hidden="1" customHeight="1">
      <c r="A536" s="351">
        <v>22</v>
      </c>
      <c r="B536" s="365" t="s">
        <v>67</v>
      </c>
      <c r="C536" s="361"/>
      <c r="D536" s="223"/>
      <c r="E536" s="361"/>
      <c r="F536" s="223"/>
      <c r="G536" s="223"/>
      <c r="H536" s="223"/>
      <c r="I536" s="223"/>
      <c r="J536" s="223"/>
      <c r="K536" s="223"/>
      <c r="L536" s="223"/>
      <c r="M536" s="223"/>
      <c r="N536" s="223"/>
      <c r="O536" s="223"/>
      <c r="P536" s="223"/>
      <c r="Q536" s="223"/>
      <c r="R536" s="223"/>
      <c r="S536" s="223"/>
      <c r="T536" s="223"/>
      <c r="U536" s="223"/>
      <c r="V536" s="223"/>
      <c r="W536" s="223"/>
      <c r="X536" s="223"/>
      <c r="Y536" s="223"/>
      <c r="Z536" s="223"/>
      <c r="AA536" s="223"/>
      <c r="AB536" s="223"/>
      <c r="AC536" s="223"/>
      <c r="AD536" s="223"/>
      <c r="AE536" s="223"/>
      <c r="AF536" s="223"/>
      <c r="AG536" s="223"/>
      <c r="AH536" s="370">
        <f t="shared" si="303"/>
        <v>0</v>
      </c>
      <c r="AI536" s="373">
        <f>'สาย 11'!AI91</f>
        <v>0</v>
      </c>
      <c r="AJ536" s="369">
        <f t="shared" si="304"/>
        <v>0</v>
      </c>
      <c r="AL536" s="379">
        <v>91</v>
      </c>
      <c r="AM536" s="380">
        <f t="shared" si="305"/>
        <v>4</v>
      </c>
    </row>
    <row r="537" spans="1:39" s="79" customFormat="1" ht="15" hidden="1" customHeight="1">
      <c r="A537" s="351">
        <v>23</v>
      </c>
      <c r="B537" s="365" t="s">
        <v>49</v>
      </c>
      <c r="C537" s="361"/>
      <c r="D537" s="223"/>
      <c r="E537" s="361"/>
      <c r="F537" s="223"/>
      <c r="G537" s="223"/>
      <c r="H537" s="223"/>
      <c r="I537" s="223"/>
      <c r="J537" s="223"/>
      <c r="K537" s="223"/>
      <c r="L537" s="223"/>
      <c r="M537" s="223"/>
      <c r="N537" s="223"/>
      <c r="O537" s="223"/>
      <c r="P537" s="223"/>
      <c r="Q537" s="223"/>
      <c r="R537" s="223"/>
      <c r="S537" s="223"/>
      <c r="T537" s="223"/>
      <c r="U537" s="223"/>
      <c r="V537" s="223"/>
      <c r="W537" s="223"/>
      <c r="X537" s="223"/>
      <c r="Y537" s="223"/>
      <c r="Z537" s="223"/>
      <c r="AA537" s="223"/>
      <c r="AB537" s="223"/>
      <c r="AC537" s="223"/>
      <c r="AD537" s="223"/>
      <c r="AE537" s="223"/>
      <c r="AF537" s="223"/>
      <c r="AG537" s="223"/>
      <c r="AH537" s="370">
        <f t="shared" si="303"/>
        <v>0</v>
      </c>
      <c r="AI537" s="373">
        <f>'สาย 11'!AI95</f>
        <v>0</v>
      </c>
      <c r="AJ537" s="369">
        <f t="shared" si="304"/>
        <v>0</v>
      </c>
      <c r="AL537" s="379">
        <v>95</v>
      </c>
      <c r="AM537" s="380">
        <f t="shared" si="305"/>
        <v>4</v>
      </c>
    </row>
    <row r="538" spans="1:39" s="79" customFormat="1" ht="15" hidden="1" customHeight="1">
      <c r="A538" s="351">
        <v>24</v>
      </c>
      <c r="B538" s="365" t="s">
        <v>68</v>
      </c>
      <c r="C538" s="361"/>
      <c r="D538" s="223"/>
      <c r="E538" s="361"/>
      <c r="F538" s="223"/>
      <c r="G538" s="223"/>
      <c r="H538" s="223"/>
      <c r="I538" s="223"/>
      <c r="J538" s="223"/>
      <c r="K538" s="223"/>
      <c r="L538" s="223"/>
      <c r="M538" s="223"/>
      <c r="N538" s="223"/>
      <c r="O538" s="223"/>
      <c r="P538" s="223"/>
      <c r="Q538" s="223"/>
      <c r="R538" s="223"/>
      <c r="S538" s="223"/>
      <c r="T538" s="223"/>
      <c r="U538" s="223"/>
      <c r="V538" s="223"/>
      <c r="W538" s="223"/>
      <c r="X538" s="223"/>
      <c r="Y538" s="223"/>
      <c r="Z538" s="223"/>
      <c r="AA538" s="223"/>
      <c r="AB538" s="223"/>
      <c r="AC538" s="223"/>
      <c r="AD538" s="223"/>
      <c r="AE538" s="223"/>
      <c r="AF538" s="223"/>
      <c r="AG538" s="223"/>
      <c r="AH538" s="370">
        <f t="shared" si="303"/>
        <v>0</v>
      </c>
      <c r="AI538" s="373">
        <f>'สาย 11'!AI99</f>
        <v>0</v>
      </c>
      <c r="AJ538" s="369">
        <f t="shared" si="304"/>
        <v>0</v>
      </c>
      <c r="AL538" s="379">
        <v>99</v>
      </c>
      <c r="AM538" s="380">
        <f t="shared" si="305"/>
        <v>4</v>
      </c>
    </row>
    <row r="539" spans="1:39" s="79" customFormat="1" ht="15" hidden="1" customHeight="1">
      <c r="A539" s="351">
        <v>25</v>
      </c>
      <c r="B539" s="365" t="s">
        <v>69</v>
      </c>
      <c r="C539" s="361"/>
      <c r="D539" s="223"/>
      <c r="E539" s="361"/>
      <c r="F539" s="223"/>
      <c r="G539" s="223"/>
      <c r="H539" s="223"/>
      <c r="I539" s="223"/>
      <c r="J539" s="223"/>
      <c r="K539" s="223"/>
      <c r="L539" s="223"/>
      <c r="M539" s="223"/>
      <c r="N539" s="223"/>
      <c r="O539" s="223"/>
      <c r="P539" s="223"/>
      <c r="Q539" s="223"/>
      <c r="R539" s="223"/>
      <c r="S539" s="223"/>
      <c r="T539" s="223"/>
      <c r="U539" s="223"/>
      <c r="V539" s="223"/>
      <c r="W539" s="223"/>
      <c r="X539" s="223"/>
      <c r="Y539" s="223"/>
      <c r="Z539" s="223"/>
      <c r="AA539" s="223"/>
      <c r="AB539" s="223"/>
      <c r="AC539" s="223"/>
      <c r="AD539" s="223"/>
      <c r="AE539" s="223"/>
      <c r="AF539" s="223"/>
      <c r="AG539" s="223"/>
      <c r="AH539" s="370">
        <f t="shared" si="303"/>
        <v>0</v>
      </c>
      <c r="AI539" s="373">
        <f>'สาย 11'!AI103</f>
        <v>0</v>
      </c>
      <c r="AJ539" s="369">
        <f t="shared" si="304"/>
        <v>0</v>
      </c>
      <c r="AL539" s="379">
        <v>103</v>
      </c>
      <c r="AM539" s="380">
        <f t="shared" si="305"/>
        <v>4</v>
      </c>
    </row>
    <row r="540" spans="1:39" s="79" customFormat="1" ht="15" hidden="1" customHeight="1">
      <c r="A540" s="351">
        <v>26</v>
      </c>
      <c r="B540" s="365" t="s">
        <v>38</v>
      </c>
      <c r="C540" s="361"/>
      <c r="D540" s="223"/>
      <c r="E540" s="361"/>
      <c r="F540" s="223"/>
      <c r="G540" s="223"/>
      <c r="H540" s="223"/>
      <c r="I540" s="223"/>
      <c r="J540" s="223"/>
      <c r="K540" s="223"/>
      <c r="L540" s="223"/>
      <c r="M540" s="223"/>
      <c r="N540" s="223"/>
      <c r="O540" s="223"/>
      <c r="P540" s="223"/>
      <c r="Q540" s="223"/>
      <c r="R540" s="223"/>
      <c r="S540" s="223"/>
      <c r="T540" s="223"/>
      <c r="U540" s="223"/>
      <c r="V540" s="223"/>
      <c r="W540" s="223"/>
      <c r="X540" s="223"/>
      <c r="Y540" s="223"/>
      <c r="Z540" s="223"/>
      <c r="AA540" s="223"/>
      <c r="AB540" s="223"/>
      <c r="AC540" s="223"/>
      <c r="AD540" s="223"/>
      <c r="AE540" s="223"/>
      <c r="AF540" s="223"/>
      <c r="AG540" s="223"/>
      <c r="AH540" s="370">
        <f t="shared" si="303"/>
        <v>0</v>
      </c>
      <c r="AI540" s="373">
        <f>'สาย 11'!AI107</f>
        <v>0</v>
      </c>
      <c r="AJ540" s="369">
        <f t="shared" si="304"/>
        <v>0</v>
      </c>
      <c r="AL540" s="379">
        <v>107</v>
      </c>
      <c r="AM540" s="380">
        <f t="shared" si="305"/>
        <v>4</v>
      </c>
    </row>
    <row r="541" spans="1:39" s="79" customFormat="1" ht="15" hidden="1" customHeight="1">
      <c r="A541" s="351">
        <v>27</v>
      </c>
      <c r="B541" s="365" t="s">
        <v>70</v>
      </c>
      <c r="C541" s="361"/>
      <c r="D541" s="223"/>
      <c r="E541" s="361"/>
      <c r="F541" s="223"/>
      <c r="G541" s="223"/>
      <c r="H541" s="223"/>
      <c r="I541" s="223"/>
      <c r="J541" s="223"/>
      <c r="K541" s="223"/>
      <c r="L541" s="223"/>
      <c r="M541" s="223"/>
      <c r="N541" s="223"/>
      <c r="O541" s="223"/>
      <c r="P541" s="223"/>
      <c r="Q541" s="223"/>
      <c r="R541" s="223"/>
      <c r="S541" s="223"/>
      <c r="T541" s="223"/>
      <c r="U541" s="223"/>
      <c r="V541" s="223"/>
      <c r="W541" s="223"/>
      <c r="X541" s="223"/>
      <c r="Y541" s="223"/>
      <c r="Z541" s="223"/>
      <c r="AA541" s="223"/>
      <c r="AB541" s="223"/>
      <c r="AC541" s="223"/>
      <c r="AD541" s="223"/>
      <c r="AE541" s="223"/>
      <c r="AF541" s="223"/>
      <c r="AG541" s="223"/>
      <c r="AH541" s="370">
        <f t="shared" si="303"/>
        <v>0</v>
      </c>
      <c r="AI541" s="373">
        <f>'สาย 11'!AI111</f>
        <v>0</v>
      </c>
      <c r="AJ541" s="369">
        <f t="shared" si="304"/>
        <v>0</v>
      </c>
      <c r="AL541" s="379">
        <v>111</v>
      </c>
      <c r="AM541" s="380">
        <f t="shared" si="305"/>
        <v>4</v>
      </c>
    </row>
    <row r="542" spans="1:39" s="79" customFormat="1" ht="15" hidden="1" customHeight="1">
      <c r="A542" s="351">
        <v>28</v>
      </c>
      <c r="B542" s="365" t="s">
        <v>39</v>
      </c>
      <c r="C542" s="361"/>
      <c r="D542" s="223"/>
      <c r="E542" s="361"/>
      <c r="F542" s="223"/>
      <c r="G542" s="223"/>
      <c r="H542" s="223"/>
      <c r="I542" s="223"/>
      <c r="J542" s="223"/>
      <c r="K542" s="223"/>
      <c r="L542" s="223"/>
      <c r="M542" s="223"/>
      <c r="N542" s="223"/>
      <c r="O542" s="223"/>
      <c r="P542" s="223"/>
      <c r="Q542" s="223"/>
      <c r="R542" s="223"/>
      <c r="S542" s="223"/>
      <c r="T542" s="223"/>
      <c r="U542" s="223"/>
      <c r="V542" s="223"/>
      <c r="W542" s="223"/>
      <c r="X542" s="223"/>
      <c r="Y542" s="223"/>
      <c r="Z542" s="223"/>
      <c r="AA542" s="223"/>
      <c r="AB542" s="223"/>
      <c r="AC542" s="223"/>
      <c r="AD542" s="223"/>
      <c r="AE542" s="223"/>
      <c r="AF542" s="223"/>
      <c r="AG542" s="223"/>
      <c r="AH542" s="370">
        <f t="shared" si="303"/>
        <v>0</v>
      </c>
      <c r="AI542" s="373">
        <f>'สาย 11'!AI115</f>
        <v>0</v>
      </c>
      <c r="AJ542" s="369">
        <f t="shared" si="304"/>
        <v>0</v>
      </c>
      <c r="AL542" s="379">
        <v>115</v>
      </c>
      <c r="AM542" s="380">
        <f t="shared" si="305"/>
        <v>4</v>
      </c>
    </row>
    <row r="543" spans="1:39" s="79" customFormat="1" ht="15" hidden="1" customHeight="1">
      <c r="A543" s="351">
        <v>29</v>
      </c>
      <c r="B543" s="365" t="s">
        <v>40</v>
      </c>
      <c r="C543" s="361"/>
      <c r="D543" s="223"/>
      <c r="E543" s="361"/>
      <c r="F543" s="223"/>
      <c r="G543" s="223"/>
      <c r="H543" s="223"/>
      <c r="I543" s="223"/>
      <c r="J543" s="223"/>
      <c r="K543" s="223"/>
      <c r="L543" s="223"/>
      <c r="M543" s="223"/>
      <c r="N543" s="223"/>
      <c r="O543" s="223"/>
      <c r="P543" s="223"/>
      <c r="Q543" s="223"/>
      <c r="R543" s="223"/>
      <c r="S543" s="223"/>
      <c r="T543" s="223"/>
      <c r="U543" s="223"/>
      <c r="V543" s="223"/>
      <c r="W543" s="223"/>
      <c r="X543" s="223"/>
      <c r="Y543" s="223"/>
      <c r="Z543" s="223"/>
      <c r="AA543" s="223"/>
      <c r="AB543" s="223"/>
      <c r="AC543" s="223"/>
      <c r="AD543" s="223"/>
      <c r="AE543" s="223"/>
      <c r="AF543" s="223"/>
      <c r="AG543" s="223"/>
      <c r="AH543" s="370">
        <f t="shared" si="303"/>
        <v>0</v>
      </c>
      <c r="AI543" s="373">
        <f>'สาย 11'!AI119</f>
        <v>0</v>
      </c>
      <c r="AJ543" s="369">
        <f t="shared" si="304"/>
        <v>0</v>
      </c>
      <c r="AL543" s="379">
        <v>119</v>
      </c>
      <c r="AM543" s="380">
        <f t="shared" si="305"/>
        <v>4</v>
      </c>
    </row>
    <row r="544" spans="1:39" s="79" customFormat="1" ht="15" hidden="1" customHeight="1">
      <c r="A544" s="351">
        <v>30</v>
      </c>
      <c r="B544" s="365" t="s">
        <v>50</v>
      </c>
      <c r="C544" s="361"/>
      <c r="D544" s="223"/>
      <c r="E544" s="361"/>
      <c r="F544" s="223"/>
      <c r="G544" s="223"/>
      <c r="H544" s="223"/>
      <c r="I544" s="223"/>
      <c r="J544" s="223"/>
      <c r="K544" s="223"/>
      <c r="L544" s="223"/>
      <c r="M544" s="223"/>
      <c r="N544" s="223"/>
      <c r="O544" s="223"/>
      <c r="P544" s="223"/>
      <c r="Q544" s="223"/>
      <c r="R544" s="223"/>
      <c r="S544" s="223"/>
      <c r="T544" s="223"/>
      <c r="U544" s="223"/>
      <c r="V544" s="223"/>
      <c r="W544" s="223"/>
      <c r="X544" s="223"/>
      <c r="Y544" s="223"/>
      <c r="Z544" s="223"/>
      <c r="AA544" s="223"/>
      <c r="AB544" s="223"/>
      <c r="AC544" s="223"/>
      <c r="AD544" s="223"/>
      <c r="AE544" s="223"/>
      <c r="AF544" s="223"/>
      <c r="AG544" s="223"/>
      <c r="AH544" s="370">
        <f t="shared" si="303"/>
        <v>0</v>
      </c>
      <c r="AI544" s="373">
        <f>'สาย 11'!AI123</f>
        <v>0</v>
      </c>
      <c r="AJ544" s="369">
        <f t="shared" si="304"/>
        <v>0</v>
      </c>
      <c r="AL544" s="379">
        <v>123</v>
      </c>
      <c r="AM544" s="380">
        <f t="shared" si="305"/>
        <v>4</v>
      </c>
    </row>
    <row r="545" spans="1:39" s="79" customFormat="1" ht="15" hidden="1" customHeight="1">
      <c r="A545" s="351">
        <v>31</v>
      </c>
      <c r="B545" s="365" t="s">
        <v>51</v>
      </c>
      <c r="C545" s="361"/>
      <c r="D545" s="223"/>
      <c r="E545" s="361"/>
      <c r="F545" s="223"/>
      <c r="G545" s="223"/>
      <c r="H545" s="223"/>
      <c r="I545" s="223"/>
      <c r="J545" s="223"/>
      <c r="K545" s="223"/>
      <c r="L545" s="223"/>
      <c r="M545" s="223"/>
      <c r="N545" s="223"/>
      <c r="O545" s="223"/>
      <c r="P545" s="223"/>
      <c r="Q545" s="223"/>
      <c r="R545" s="223"/>
      <c r="S545" s="223"/>
      <c r="T545" s="223"/>
      <c r="U545" s="223"/>
      <c r="V545" s="223"/>
      <c r="W545" s="223"/>
      <c r="X545" s="223"/>
      <c r="Y545" s="223"/>
      <c r="Z545" s="223"/>
      <c r="AA545" s="223"/>
      <c r="AB545" s="223"/>
      <c r="AC545" s="223"/>
      <c r="AD545" s="223"/>
      <c r="AE545" s="223"/>
      <c r="AF545" s="223"/>
      <c r="AG545" s="223"/>
      <c r="AH545" s="370">
        <f t="shared" si="303"/>
        <v>0</v>
      </c>
      <c r="AI545" s="373">
        <f>'สาย 11'!AI127</f>
        <v>0</v>
      </c>
      <c r="AJ545" s="369">
        <f t="shared" si="304"/>
        <v>0</v>
      </c>
      <c r="AL545" s="379">
        <v>127</v>
      </c>
      <c r="AM545" s="380">
        <f t="shared" si="305"/>
        <v>4</v>
      </c>
    </row>
    <row r="546" spans="1:39" s="79" customFormat="1" ht="15" hidden="1" customHeight="1">
      <c r="A546" s="351">
        <v>32</v>
      </c>
      <c r="B546" s="365" t="s">
        <v>52</v>
      </c>
      <c r="C546" s="362"/>
      <c r="D546" s="223"/>
      <c r="E546" s="362"/>
      <c r="F546" s="223"/>
      <c r="G546" s="223"/>
      <c r="H546" s="223"/>
      <c r="I546" s="223"/>
      <c r="J546" s="223"/>
      <c r="K546" s="223"/>
      <c r="L546" s="223"/>
      <c r="M546" s="223"/>
      <c r="N546" s="223"/>
      <c r="O546" s="223"/>
      <c r="P546" s="223"/>
      <c r="Q546" s="223"/>
      <c r="R546" s="223"/>
      <c r="S546" s="223"/>
      <c r="T546" s="223"/>
      <c r="U546" s="223"/>
      <c r="V546" s="223"/>
      <c r="W546" s="223"/>
      <c r="X546" s="223"/>
      <c r="Y546" s="223"/>
      <c r="Z546" s="223"/>
      <c r="AA546" s="223"/>
      <c r="AB546" s="223"/>
      <c r="AC546" s="223"/>
      <c r="AD546" s="223"/>
      <c r="AE546" s="223"/>
      <c r="AF546" s="223"/>
      <c r="AG546" s="223"/>
      <c r="AH546" s="370">
        <f t="shared" si="303"/>
        <v>0</v>
      </c>
      <c r="AI546" s="373">
        <f>'สาย 11'!AI131</f>
        <v>0</v>
      </c>
      <c r="AJ546" s="369">
        <f t="shared" si="304"/>
        <v>0</v>
      </c>
      <c r="AL546" s="379">
        <v>131</v>
      </c>
      <c r="AM546" s="380">
        <f t="shared" si="305"/>
        <v>4</v>
      </c>
    </row>
    <row r="547" spans="1:39" s="79" customFormat="1" ht="15" hidden="1" customHeight="1">
      <c r="A547" s="351">
        <v>33</v>
      </c>
      <c r="B547" s="365"/>
      <c r="C547" s="362"/>
      <c r="D547" s="223"/>
      <c r="E547" s="362"/>
      <c r="F547" s="223"/>
      <c r="G547" s="223"/>
      <c r="H547" s="223"/>
      <c r="I547" s="223"/>
      <c r="J547" s="223"/>
      <c r="K547" s="223"/>
      <c r="L547" s="223"/>
      <c r="M547" s="223"/>
      <c r="N547" s="223"/>
      <c r="O547" s="223"/>
      <c r="P547" s="223"/>
      <c r="Q547" s="223"/>
      <c r="R547" s="223"/>
      <c r="S547" s="223"/>
      <c r="T547" s="223"/>
      <c r="U547" s="223"/>
      <c r="V547" s="223"/>
      <c r="W547" s="223"/>
      <c r="X547" s="223"/>
      <c r="Y547" s="223"/>
      <c r="Z547" s="223"/>
      <c r="AA547" s="223"/>
      <c r="AB547" s="223"/>
      <c r="AC547" s="223"/>
      <c r="AD547" s="223"/>
      <c r="AE547" s="223"/>
      <c r="AF547" s="223"/>
      <c r="AG547" s="223"/>
      <c r="AH547" s="370">
        <f t="shared" si="303"/>
        <v>0</v>
      </c>
      <c r="AI547" s="373">
        <f>'สาย 11'!AI135</f>
        <v>0</v>
      </c>
      <c r="AJ547" s="369">
        <f t="shared" si="304"/>
        <v>0</v>
      </c>
      <c r="AL547" s="379">
        <v>135</v>
      </c>
      <c r="AM547" s="380">
        <f t="shared" si="305"/>
        <v>4</v>
      </c>
    </row>
    <row r="548" spans="1:39" s="79" customFormat="1" ht="15" hidden="1" customHeight="1">
      <c r="A548" s="351">
        <v>34</v>
      </c>
      <c r="B548" s="208"/>
      <c r="C548" s="362"/>
      <c r="D548" s="223"/>
      <c r="E548" s="362"/>
      <c r="F548" s="223"/>
      <c r="G548" s="223"/>
      <c r="H548" s="223"/>
      <c r="I548" s="223"/>
      <c r="J548" s="223"/>
      <c r="K548" s="223"/>
      <c r="L548" s="223"/>
      <c r="M548" s="223"/>
      <c r="N548" s="223"/>
      <c r="O548" s="223"/>
      <c r="P548" s="223"/>
      <c r="Q548" s="223"/>
      <c r="R548" s="223"/>
      <c r="S548" s="223"/>
      <c r="T548" s="223"/>
      <c r="U548" s="223"/>
      <c r="V548" s="223"/>
      <c r="W548" s="223"/>
      <c r="X548" s="223"/>
      <c r="Y548" s="223"/>
      <c r="Z548" s="223"/>
      <c r="AA548" s="223"/>
      <c r="AB548" s="223"/>
      <c r="AC548" s="223"/>
      <c r="AD548" s="223"/>
      <c r="AE548" s="223"/>
      <c r="AF548" s="223"/>
      <c r="AG548" s="223"/>
      <c r="AH548" s="370">
        <f t="shared" si="303"/>
        <v>0</v>
      </c>
      <c r="AI548" s="373">
        <f>'สาย 11'!AI139</f>
        <v>0</v>
      </c>
      <c r="AJ548" s="369">
        <f t="shared" si="304"/>
        <v>0</v>
      </c>
      <c r="AL548" s="379">
        <v>139</v>
      </c>
      <c r="AM548" s="380">
        <f t="shared" si="305"/>
        <v>4</v>
      </c>
    </row>
    <row r="549" spans="1:39" s="79" customFormat="1" ht="15" hidden="1" customHeight="1">
      <c r="A549" s="351">
        <v>35</v>
      </c>
      <c r="B549" s="208"/>
      <c r="C549" s="362"/>
      <c r="D549" s="223"/>
      <c r="E549" s="362"/>
      <c r="F549" s="223"/>
      <c r="G549" s="223"/>
      <c r="H549" s="223"/>
      <c r="I549" s="223"/>
      <c r="J549" s="223"/>
      <c r="K549" s="223"/>
      <c r="L549" s="223"/>
      <c r="M549" s="223"/>
      <c r="N549" s="223"/>
      <c r="O549" s="223"/>
      <c r="P549" s="223"/>
      <c r="Q549" s="223"/>
      <c r="R549" s="223"/>
      <c r="S549" s="223"/>
      <c r="T549" s="223"/>
      <c r="U549" s="223"/>
      <c r="V549" s="223"/>
      <c r="W549" s="223"/>
      <c r="X549" s="223"/>
      <c r="Y549" s="223"/>
      <c r="Z549" s="223"/>
      <c r="AA549" s="223"/>
      <c r="AB549" s="223"/>
      <c r="AC549" s="223"/>
      <c r="AD549" s="223"/>
      <c r="AE549" s="223"/>
      <c r="AF549" s="223"/>
      <c r="AG549" s="223"/>
      <c r="AH549" s="370">
        <f t="shared" si="303"/>
        <v>0</v>
      </c>
      <c r="AI549" s="373">
        <f>'สาย 11'!AI143</f>
        <v>0</v>
      </c>
      <c r="AJ549" s="369">
        <f t="shared" si="304"/>
        <v>0</v>
      </c>
      <c r="AL549" s="379">
        <v>143</v>
      </c>
      <c r="AM549" s="380">
        <f t="shared" si="305"/>
        <v>4</v>
      </c>
    </row>
    <row r="550" spans="1:39" s="79" customFormat="1" ht="15" hidden="1" customHeight="1">
      <c r="A550" s="351">
        <v>36</v>
      </c>
      <c r="B550" s="208"/>
      <c r="C550" s="362"/>
      <c r="D550" s="223"/>
      <c r="E550" s="362"/>
      <c r="F550" s="223"/>
      <c r="G550" s="223"/>
      <c r="H550" s="223"/>
      <c r="I550" s="223"/>
      <c r="J550" s="223"/>
      <c r="K550" s="223"/>
      <c r="L550" s="223"/>
      <c r="M550" s="223"/>
      <c r="N550" s="223"/>
      <c r="O550" s="223"/>
      <c r="P550" s="223"/>
      <c r="Q550" s="223"/>
      <c r="R550" s="223"/>
      <c r="S550" s="223"/>
      <c r="T550" s="223"/>
      <c r="U550" s="223"/>
      <c r="V550" s="223"/>
      <c r="W550" s="223"/>
      <c r="X550" s="223"/>
      <c r="Y550" s="223"/>
      <c r="Z550" s="223"/>
      <c r="AA550" s="223"/>
      <c r="AB550" s="223"/>
      <c r="AC550" s="223"/>
      <c r="AD550" s="223"/>
      <c r="AE550" s="223"/>
      <c r="AF550" s="223"/>
      <c r="AG550" s="223"/>
      <c r="AH550" s="370">
        <f t="shared" si="303"/>
        <v>0</v>
      </c>
      <c r="AI550" s="373">
        <f>'สาย 11'!AI147</f>
        <v>0</v>
      </c>
      <c r="AJ550" s="369">
        <f t="shared" si="304"/>
        <v>0</v>
      </c>
      <c r="AL550" s="379">
        <v>147</v>
      </c>
      <c r="AM550" s="380">
        <f t="shared" si="305"/>
        <v>4</v>
      </c>
    </row>
    <row r="551" spans="1:39" s="79" customFormat="1" ht="15" hidden="1" customHeight="1">
      <c r="A551" s="351">
        <v>37</v>
      </c>
      <c r="B551" s="208"/>
      <c r="C551" s="362"/>
      <c r="D551" s="223"/>
      <c r="E551" s="362"/>
      <c r="F551" s="223"/>
      <c r="G551" s="223"/>
      <c r="H551" s="223"/>
      <c r="I551" s="223"/>
      <c r="J551" s="223"/>
      <c r="K551" s="223"/>
      <c r="L551" s="223"/>
      <c r="M551" s="223"/>
      <c r="N551" s="223"/>
      <c r="O551" s="223"/>
      <c r="P551" s="223"/>
      <c r="Q551" s="223"/>
      <c r="R551" s="223"/>
      <c r="S551" s="223"/>
      <c r="T551" s="223"/>
      <c r="U551" s="223"/>
      <c r="V551" s="223"/>
      <c r="W551" s="223"/>
      <c r="X551" s="223"/>
      <c r="Y551" s="223"/>
      <c r="Z551" s="223"/>
      <c r="AA551" s="223"/>
      <c r="AB551" s="223"/>
      <c r="AC551" s="223"/>
      <c r="AD551" s="223"/>
      <c r="AE551" s="223"/>
      <c r="AF551" s="223"/>
      <c r="AG551" s="223"/>
      <c r="AH551" s="370">
        <f t="shared" si="303"/>
        <v>0</v>
      </c>
      <c r="AI551" s="373">
        <f>'สาย 11'!AI151</f>
        <v>0</v>
      </c>
      <c r="AJ551" s="369">
        <f t="shared" si="304"/>
        <v>0</v>
      </c>
      <c r="AL551" s="379">
        <v>151</v>
      </c>
      <c r="AM551" s="380">
        <f t="shared" si="305"/>
        <v>4</v>
      </c>
    </row>
    <row r="552" spans="1:39" s="79" customFormat="1" ht="15" hidden="1" customHeight="1">
      <c r="A552" s="351">
        <v>38</v>
      </c>
      <c r="B552" s="208"/>
      <c r="C552" s="362"/>
      <c r="D552" s="223"/>
      <c r="E552" s="362"/>
      <c r="F552" s="223"/>
      <c r="G552" s="223"/>
      <c r="H552" s="223"/>
      <c r="I552" s="223"/>
      <c r="J552" s="223"/>
      <c r="K552" s="223"/>
      <c r="L552" s="223"/>
      <c r="M552" s="223"/>
      <c r="N552" s="223"/>
      <c r="O552" s="223"/>
      <c r="P552" s="223"/>
      <c r="Q552" s="223"/>
      <c r="R552" s="223"/>
      <c r="S552" s="223"/>
      <c r="T552" s="223"/>
      <c r="U552" s="223"/>
      <c r="V552" s="223"/>
      <c r="W552" s="223"/>
      <c r="X552" s="223"/>
      <c r="Y552" s="223"/>
      <c r="Z552" s="223"/>
      <c r="AA552" s="223"/>
      <c r="AB552" s="223"/>
      <c r="AC552" s="223"/>
      <c r="AD552" s="223"/>
      <c r="AE552" s="223"/>
      <c r="AF552" s="223"/>
      <c r="AG552" s="223"/>
      <c r="AH552" s="370">
        <f t="shared" si="303"/>
        <v>0</v>
      </c>
      <c r="AI552" s="373">
        <f>'สาย 11'!AI155</f>
        <v>0</v>
      </c>
      <c r="AJ552" s="369">
        <f t="shared" si="304"/>
        <v>0</v>
      </c>
      <c r="AL552" s="379">
        <v>155</v>
      </c>
      <c r="AM552" s="380">
        <f t="shared" si="305"/>
        <v>4</v>
      </c>
    </row>
    <row r="553" spans="1:39" s="79" customFormat="1" ht="15" hidden="1" customHeight="1">
      <c r="A553" s="351">
        <v>39</v>
      </c>
      <c r="B553" s="208"/>
      <c r="C553" s="362"/>
      <c r="D553" s="223"/>
      <c r="E553" s="362"/>
      <c r="F553" s="223"/>
      <c r="G553" s="223"/>
      <c r="H553" s="223"/>
      <c r="I553" s="223"/>
      <c r="J553" s="223"/>
      <c r="K553" s="223"/>
      <c r="L553" s="223"/>
      <c r="M553" s="223"/>
      <c r="N553" s="223"/>
      <c r="O553" s="223"/>
      <c r="P553" s="223"/>
      <c r="Q553" s="223"/>
      <c r="R553" s="223"/>
      <c r="S553" s="223"/>
      <c r="T553" s="223"/>
      <c r="U553" s="223"/>
      <c r="V553" s="223"/>
      <c r="W553" s="223"/>
      <c r="X553" s="223"/>
      <c r="Y553" s="223"/>
      <c r="Z553" s="223"/>
      <c r="AA553" s="223"/>
      <c r="AB553" s="223"/>
      <c r="AC553" s="223"/>
      <c r="AD553" s="223"/>
      <c r="AE553" s="223"/>
      <c r="AF553" s="223"/>
      <c r="AG553" s="223"/>
      <c r="AH553" s="370">
        <f t="shared" si="303"/>
        <v>0</v>
      </c>
      <c r="AI553" s="373">
        <f>'สาย 11'!AI159</f>
        <v>0</v>
      </c>
      <c r="AJ553" s="369">
        <f t="shared" si="304"/>
        <v>0</v>
      </c>
      <c r="AL553" s="379">
        <v>159</v>
      </c>
      <c r="AM553" s="380">
        <f t="shared" si="305"/>
        <v>4</v>
      </c>
    </row>
    <row r="554" spans="1:39" s="79" customFormat="1" ht="15" hidden="1" customHeight="1" thickBot="1">
      <c r="A554" s="356">
        <v>40</v>
      </c>
      <c r="B554" s="225"/>
      <c r="C554" s="363"/>
      <c r="D554" s="223"/>
      <c r="E554" s="363"/>
      <c r="F554" s="223"/>
      <c r="G554" s="223"/>
      <c r="H554" s="223"/>
      <c r="I554" s="223"/>
      <c r="J554" s="223"/>
      <c r="K554" s="223"/>
      <c r="L554" s="223"/>
      <c r="M554" s="223"/>
      <c r="N554" s="223"/>
      <c r="O554" s="223"/>
      <c r="P554" s="223"/>
      <c r="Q554" s="223"/>
      <c r="R554" s="223"/>
      <c r="S554" s="223"/>
      <c r="T554" s="223"/>
      <c r="U554" s="223"/>
      <c r="V554" s="223"/>
      <c r="W554" s="223"/>
      <c r="X554" s="223"/>
      <c r="Y554" s="223"/>
      <c r="Z554" s="223"/>
      <c r="AA554" s="223"/>
      <c r="AB554" s="223"/>
      <c r="AC554" s="223"/>
      <c r="AD554" s="223"/>
      <c r="AE554" s="223"/>
      <c r="AF554" s="223"/>
      <c r="AG554" s="223"/>
      <c r="AH554" s="370">
        <f t="shared" si="303"/>
        <v>0</v>
      </c>
      <c r="AI554" s="373">
        <f>'สาย 11'!AI163</f>
        <v>0</v>
      </c>
      <c r="AJ554" s="369">
        <f t="shared" si="304"/>
        <v>0</v>
      </c>
      <c r="AL554" s="381">
        <v>163</v>
      </c>
      <c r="AM554" s="382">
        <f t="shared" si="305"/>
        <v>4</v>
      </c>
    </row>
    <row r="555" spans="1:39" s="79" customFormat="1" ht="24" hidden="1" customHeight="1" thickTop="1" thickBot="1">
      <c r="A555" s="366" t="s">
        <v>41</v>
      </c>
      <c r="B555" s="367"/>
      <c r="C555" s="368">
        <f>SUM(C515:C554)</f>
        <v>0</v>
      </c>
      <c r="D555" s="368">
        <f>SUM(D515:D554)</f>
        <v>0</v>
      </c>
      <c r="E555" s="368">
        <f>SUM(E515:E554)</f>
        <v>0</v>
      </c>
      <c r="F555" s="368">
        <f>SUM(F515:F554)</f>
        <v>0</v>
      </c>
      <c r="G555" s="368">
        <f t="shared" ref="G555" si="306">SUM(G515:G554)</f>
        <v>0</v>
      </c>
      <c r="H555" s="368">
        <f t="shared" ref="H555" si="307">SUM(H515:H554)</f>
        <v>0</v>
      </c>
      <c r="I555" s="368">
        <f t="shared" ref="I555" si="308">SUM(I515:I554)</f>
        <v>0</v>
      </c>
      <c r="J555" s="368">
        <f t="shared" ref="J555" si="309">SUM(J515:J554)</f>
        <v>0</v>
      </c>
      <c r="K555" s="368">
        <f t="shared" ref="K555" si="310">SUM(K515:K554)</f>
        <v>0</v>
      </c>
      <c r="L555" s="368">
        <f t="shared" ref="L555" si="311">SUM(L515:L554)</f>
        <v>0</v>
      </c>
      <c r="M555" s="368">
        <f t="shared" ref="M555" si="312">SUM(M515:M554)</f>
        <v>0</v>
      </c>
      <c r="N555" s="368">
        <f t="shared" ref="N555" si="313">SUM(N515:N554)</f>
        <v>0</v>
      </c>
      <c r="O555" s="368">
        <f t="shared" ref="O555" si="314">SUM(O515:O554)</f>
        <v>0</v>
      </c>
      <c r="P555" s="368">
        <f t="shared" ref="P555" si="315">SUM(P515:P554)</f>
        <v>0</v>
      </c>
      <c r="Q555" s="368">
        <f t="shared" ref="Q555" si="316">SUM(Q515:Q554)</f>
        <v>0</v>
      </c>
      <c r="R555" s="368">
        <f t="shared" ref="R555" si="317">SUM(R515:R554)</f>
        <v>0</v>
      </c>
      <c r="S555" s="368">
        <f t="shared" ref="S555" si="318">SUM(S515:S554)</f>
        <v>0</v>
      </c>
      <c r="T555" s="368">
        <f t="shared" ref="T555" si="319">SUM(T515:T554)</f>
        <v>0</v>
      </c>
      <c r="U555" s="368">
        <f t="shared" ref="U555" si="320">SUM(U515:U554)</f>
        <v>0</v>
      </c>
      <c r="V555" s="368">
        <f t="shared" ref="V555" si="321">SUM(V515:V554)</f>
        <v>0</v>
      </c>
      <c r="W555" s="368">
        <f t="shared" ref="W555" si="322">SUM(W515:W554)</f>
        <v>0</v>
      </c>
      <c r="X555" s="368">
        <f t="shared" ref="X555" si="323">SUM(X515:X554)</f>
        <v>0</v>
      </c>
      <c r="Y555" s="368">
        <f t="shared" ref="Y555" si="324">SUM(Y515:Y554)</f>
        <v>0</v>
      </c>
      <c r="Z555" s="368">
        <f t="shared" ref="Z555" si="325">SUM(Z515:Z554)</f>
        <v>0</v>
      </c>
      <c r="AA555" s="368">
        <f t="shared" ref="AA555" si="326">SUM(AA515:AA554)</f>
        <v>0</v>
      </c>
      <c r="AB555" s="368">
        <f t="shared" ref="AB555" si="327">SUM(AB515:AB554)</f>
        <v>0</v>
      </c>
      <c r="AC555" s="368">
        <f t="shared" ref="AC555" si="328">SUM(AC515:AC554)</f>
        <v>0</v>
      </c>
      <c r="AD555" s="368">
        <f t="shared" ref="AD555" si="329">SUM(AD515:AD554)</f>
        <v>0</v>
      </c>
      <c r="AE555" s="368">
        <f t="shared" ref="AE555" si="330">SUM(AE515:AE554)</f>
        <v>0</v>
      </c>
      <c r="AF555" s="368">
        <f t="shared" ref="AF555" si="331">SUM(AF515:AF554)</f>
        <v>0</v>
      </c>
      <c r="AG555" s="368">
        <f t="shared" ref="AG555" si="332">SUM(AG515:AG554)</f>
        <v>0</v>
      </c>
      <c r="AH555" s="368">
        <f t="shared" ref="AH555" si="333">SUM(AH515:AH554)</f>
        <v>0</v>
      </c>
      <c r="AI555" s="374">
        <f t="shared" ref="AI555" si="334">SUM(AI515:AI554)</f>
        <v>0</v>
      </c>
      <c r="AJ555" s="368">
        <f t="shared" ref="AJ555" si="335">SUM(AJ515:AJ554)</f>
        <v>0</v>
      </c>
    </row>
    <row r="556" spans="1:39" s="79" customFormat="1" ht="15.6" hidden="1" thickTop="1" thickBot="1">
      <c r="AH556" s="79" t="s">
        <v>73</v>
      </c>
      <c r="AI556" s="375">
        <f>'สาย 11'!AI167</f>
        <v>0</v>
      </c>
      <c r="AJ556" s="376">
        <f>AI555-AI556</f>
        <v>0</v>
      </c>
    </row>
    <row r="557" spans="1:39" s="79" customFormat="1" hidden="1"/>
    <row r="558" spans="1:39" hidden="1"/>
    <row r="559" spans="1:39" hidden="1"/>
    <row r="560" spans="1:39" s="79" customFormat="1" ht="18" hidden="1">
      <c r="B560" s="359" t="s">
        <v>252</v>
      </c>
    </row>
    <row r="561" spans="1:39" s="79" customFormat="1" ht="18" hidden="1">
      <c r="B561" s="359" t="s">
        <v>149</v>
      </c>
    </row>
    <row r="562" spans="1:39" s="79" customFormat="1" ht="18" hidden="1">
      <c r="B562" s="359" t="s">
        <v>119</v>
      </c>
    </row>
    <row r="563" spans="1:39" s="79" customFormat="1" ht="15" hidden="1" thickBot="1">
      <c r="B563" s="217"/>
      <c r="C563" s="217"/>
      <c r="D563" s="217"/>
      <c r="E563" s="217"/>
      <c r="F563" s="217"/>
    </row>
    <row r="564" spans="1:39" s="79" customFormat="1" ht="21" hidden="1" customHeight="1" thickTop="1">
      <c r="A564" s="575" t="s">
        <v>99</v>
      </c>
      <c r="B564" s="357" t="s">
        <v>1</v>
      </c>
      <c r="C564" s="568">
        <v>1</v>
      </c>
      <c r="D564" s="568">
        <v>2</v>
      </c>
      <c r="E564" s="568">
        <v>3</v>
      </c>
      <c r="F564" s="568">
        <v>4</v>
      </c>
      <c r="G564" s="568">
        <v>5</v>
      </c>
      <c r="H564" s="568">
        <v>6</v>
      </c>
      <c r="I564" s="568">
        <v>7</v>
      </c>
      <c r="J564" s="568">
        <v>8</v>
      </c>
      <c r="K564" s="568">
        <v>9</v>
      </c>
      <c r="L564" s="568">
        <v>10</v>
      </c>
      <c r="M564" s="568">
        <v>11</v>
      </c>
      <c r="N564" s="568">
        <v>12</v>
      </c>
      <c r="O564" s="568">
        <v>13</v>
      </c>
      <c r="P564" s="568">
        <v>14</v>
      </c>
      <c r="Q564" s="568">
        <v>15</v>
      </c>
      <c r="R564" s="568">
        <v>16</v>
      </c>
      <c r="S564" s="568">
        <v>17</v>
      </c>
      <c r="T564" s="568">
        <v>18</v>
      </c>
      <c r="U564" s="568">
        <v>19</v>
      </c>
      <c r="V564" s="568">
        <v>20</v>
      </c>
      <c r="W564" s="568">
        <v>21</v>
      </c>
      <c r="X564" s="568">
        <v>22</v>
      </c>
      <c r="Y564" s="568">
        <v>23</v>
      </c>
      <c r="Z564" s="568">
        <v>24</v>
      </c>
      <c r="AA564" s="568">
        <v>25</v>
      </c>
      <c r="AB564" s="568">
        <v>26</v>
      </c>
      <c r="AC564" s="568">
        <v>27</v>
      </c>
      <c r="AD564" s="568">
        <v>28</v>
      </c>
      <c r="AE564" s="568">
        <v>29</v>
      </c>
      <c r="AF564" s="568">
        <v>30</v>
      </c>
      <c r="AG564" s="568">
        <v>31</v>
      </c>
      <c r="AH564" s="570" t="s">
        <v>41</v>
      </c>
      <c r="AI564" s="371" t="s">
        <v>233</v>
      </c>
      <c r="AJ564" s="572" t="s">
        <v>44</v>
      </c>
    </row>
    <row r="565" spans="1:39" s="79" customFormat="1" ht="24.75" hidden="1" customHeight="1" thickBot="1">
      <c r="A565" s="576"/>
      <c r="B565" s="358" t="s">
        <v>0</v>
      </c>
      <c r="C565" s="574"/>
      <c r="D565" s="574"/>
      <c r="E565" s="574"/>
      <c r="F565" s="574"/>
      <c r="G565" s="574"/>
      <c r="H565" s="574"/>
      <c r="I565" s="574"/>
      <c r="J565" s="574"/>
      <c r="K565" s="574"/>
      <c r="L565" s="574"/>
      <c r="M565" s="574"/>
      <c r="N565" s="574"/>
      <c r="O565" s="574"/>
      <c r="P565" s="574"/>
      <c r="Q565" s="574"/>
      <c r="R565" s="574"/>
      <c r="S565" s="574"/>
      <c r="T565" s="574"/>
      <c r="U565" s="574"/>
      <c r="V565" s="574"/>
      <c r="W565" s="574"/>
      <c r="X565" s="574"/>
      <c r="Y565" s="574"/>
      <c r="Z565" s="574"/>
      <c r="AA565" s="574"/>
      <c r="AB565" s="574"/>
      <c r="AC565" s="574"/>
      <c r="AD565" s="574"/>
      <c r="AE565" s="574"/>
      <c r="AF565" s="574"/>
      <c r="AG565" s="574"/>
      <c r="AH565" s="571"/>
      <c r="AI565" s="372" t="s">
        <v>245</v>
      </c>
      <c r="AJ565" s="573"/>
      <c r="AL565" s="352" t="s">
        <v>246</v>
      </c>
    </row>
    <row r="566" spans="1:39" s="79" customFormat="1" ht="15" hidden="1" customHeight="1" thickTop="1">
      <c r="A566" s="355">
        <v>1</v>
      </c>
      <c r="B566" s="364" t="s">
        <v>53</v>
      </c>
      <c r="C566" s="360"/>
      <c r="D566" s="223"/>
      <c r="E566" s="360"/>
      <c r="F566" s="223"/>
      <c r="G566" s="223"/>
      <c r="H566" s="223"/>
      <c r="I566" s="223"/>
      <c r="J566" s="223"/>
      <c r="K566" s="223"/>
      <c r="L566" s="223"/>
      <c r="M566" s="223"/>
      <c r="N566" s="223"/>
      <c r="O566" s="223"/>
      <c r="P566" s="223"/>
      <c r="Q566" s="223"/>
      <c r="R566" s="223"/>
      <c r="S566" s="223"/>
      <c r="T566" s="223"/>
      <c r="U566" s="223"/>
      <c r="V566" s="223"/>
      <c r="W566" s="223"/>
      <c r="X566" s="223"/>
      <c r="Y566" s="223"/>
      <c r="Z566" s="223"/>
      <c r="AA566" s="223"/>
      <c r="AB566" s="223"/>
      <c r="AC566" s="223"/>
      <c r="AD566" s="223"/>
      <c r="AE566" s="223"/>
      <c r="AF566" s="223"/>
      <c r="AG566" s="223"/>
      <c r="AH566" s="370">
        <f>SUM(C566:AG566)</f>
        <v>0</v>
      </c>
      <c r="AI566" s="373">
        <f>'สาย 12'!AI7</f>
        <v>0</v>
      </c>
      <c r="AJ566" s="369">
        <f>AH566-AI566</f>
        <v>0</v>
      </c>
      <c r="AL566" s="377">
        <v>7</v>
      </c>
      <c r="AM566" s="378"/>
    </row>
    <row r="567" spans="1:39" s="79" customFormat="1" ht="15" hidden="1" customHeight="1">
      <c r="A567" s="351">
        <v>2</v>
      </c>
      <c r="B567" s="365" t="s">
        <v>54</v>
      </c>
      <c r="C567" s="361"/>
      <c r="D567" s="223"/>
      <c r="E567" s="361"/>
      <c r="F567" s="223"/>
      <c r="G567" s="223"/>
      <c r="H567" s="223"/>
      <c r="I567" s="223"/>
      <c r="J567" s="223"/>
      <c r="K567" s="223"/>
      <c r="L567" s="223"/>
      <c r="M567" s="223"/>
      <c r="N567" s="223"/>
      <c r="O567" s="223"/>
      <c r="P567" s="223"/>
      <c r="Q567" s="223"/>
      <c r="R567" s="223"/>
      <c r="S567" s="223"/>
      <c r="T567" s="223"/>
      <c r="U567" s="223"/>
      <c r="V567" s="223"/>
      <c r="W567" s="223"/>
      <c r="X567" s="223"/>
      <c r="Y567" s="223"/>
      <c r="Z567" s="223"/>
      <c r="AA567" s="223"/>
      <c r="AB567" s="223"/>
      <c r="AC567" s="223"/>
      <c r="AD567" s="223"/>
      <c r="AE567" s="223"/>
      <c r="AF567" s="223"/>
      <c r="AG567" s="223"/>
      <c r="AH567" s="370">
        <f t="shared" ref="AH567:AH605" si="336">SUM(C567:AG567)</f>
        <v>0</v>
      </c>
      <c r="AI567" s="373">
        <f>'สาย 12'!AI11</f>
        <v>0</v>
      </c>
      <c r="AJ567" s="369">
        <f t="shared" ref="AJ567:AJ605" si="337">AH567-AI567</f>
        <v>0</v>
      </c>
      <c r="AL567" s="379">
        <v>11</v>
      </c>
      <c r="AM567" s="380">
        <f>AL567-AL566</f>
        <v>4</v>
      </c>
    </row>
    <row r="568" spans="1:39" s="79" customFormat="1" ht="15" hidden="1" customHeight="1">
      <c r="A568" s="351">
        <v>3</v>
      </c>
      <c r="B568" s="365" t="s">
        <v>55</v>
      </c>
      <c r="C568" s="361"/>
      <c r="D568" s="223"/>
      <c r="E568" s="361"/>
      <c r="F568" s="223"/>
      <c r="G568" s="223"/>
      <c r="H568" s="223"/>
      <c r="I568" s="223"/>
      <c r="J568" s="223"/>
      <c r="K568" s="223"/>
      <c r="L568" s="223"/>
      <c r="M568" s="223"/>
      <c r="N568" s="223"/>
      <c r="O568" s="223"/>
      <c r="P568" s="223"/>
      <c r="Q568" s="223"/>
      <c r="R568" s="223"/>
      <c r="S568" s="223"/>
      <c r="T568" s="223"/>
      <c r="U568" s="223"/>
      <c r="V568" s="223"/>
      <c r="W568" s="223"/>
      <c r="X568" s="223"/>
      <c r="Y568" s="223"/>
      <c r="Z568" s="223"/>
      <c r="AA568" s="223"/>
      <c r="AB568" s="223"/>
      <c r="AC568" s="223"/>
      <c r="AD568" s="223"/>
      <c r="AE568" s="223"/>
      <c r="AF568" s="223"/>
      <c r="AG568" s="223"/>
      <c r="AH568" s="370">
        <f t="shared" si="336"/>
        <v>0</v>
      </c>
      <c r="AI568" s="373">
        <f>'สาย 12'!AI15</f>
        <v>0</v>
      </c>
      <c r="AJ568" s="369">
        <f t="shared" si="337"/>
        <v>0</v>
      </c>
      <c r="AL568" s="379">
        <v>15</v>
      </c>
      <c r="AM568" s="380">
        <f t="shared" ref="AM568:AM605" si="338">AL568-AL567</f>
        <v>4</v>
      </c>
    </row>
    <row r="569" spans="1:39" s="79" customFormat="1" ht="15" hidden="1" customHeight="1">
      <c r="A569" s="351">
        <v>4</v>
      </c>
      <c r="B569" s="365" t="s">
        <v>56</v>
      </c>
      <c r="C569" s="361"/>
      <c r="D569" s="223"/>
      <c r="E569" s="361"/>
      <c r="F569" s="223"/>
      <c r="G569" s="223"/>
      <c r="H569" s="223"/>
      <c r="I569" s="223"/>
      <c r="J569" s="223"/>
      <c r="K569" s="223"/>
      <c r="L569" s="223"/>
      <c r="M569" s="223"/>
      <c r="N569" s="223"/>
      <c r="O569" s="223"/>
      <c r="P569" s="223"/>
      <c r="Q569" s="223"/>
      <c r="R569" s="223"/>
      <c r="S569" s="223"/>
      <c r="T569" s="223"/>
      <c r="U569" s="223"/>
      <c r="V569" s="223"/>
      <c r="W569" s="223"/>
      <c r="X569" s="223"/>
      <c r="Y569" s="223"/>
      <c r="Z569" s="223"/>
      <c r="AA569" s="223"/>
      <c r="AB569" s="223"/>
      <c r="AC569" s="223"/>
      <c r="AD569" s="223"/>
      <c r="AE569" s="223"/>
      <c r="AF569" s="223"/>
      <c r="AG569" s="223"/>
      <c r="AH569" s="370">
        <f t="shared" si="336"/>
        <v>0</v>
      </c>
      <c r="AI569" s="373">
        <f>'สาย 12'!AI19</f>
        <v>0</v>
      </c>
      <c r="AJ569" s="369">
        <f t="shared" si="337"/>
        <v>0</v>
      </c>
      <c r="AL569" s="379">
        <v>19</v>
      </c>
      <c r="AM569" s="380">
        <f t="shared" si="338"/>
        <v>4</v>
      </c>
    </row>
    <row r="570" spans="1:39" s="79" customFormat="1" ht="15" hidden="1" customHeight="1">
      <c r="A570" s="351">
        <v>5</v>
      </c>
      <c r="B570" s="365" t="s">
        <v>57</v>
      </c>
      <c r="C570" s="361"/>
      <c r="D570" s="223"/>
      <c r="E570" s="361"/>
      <c r="F570" s="223"/>
      <c r="G570" s="223"/>
      <c r="H570" s="223"/>
      <c r="I570" s="223"/>
      <c r="J570" s="223"/>
      <c r="K570" s="223"/>
      <c r="L570" s="223"/>
      <c r="M570" s="223"/>
      <c r="N570" s="223"/>
      <c r="O570" s="223"/>
      <c r="P570" s="223"/>
      <c r="Q570" s="223"/>
      <c r="R570" s="223"/>
      <c r="S570" s="223"/>
      <c r="T570" s="223"/>
      <c r="U570" s="223"/>
      <c r="V570" s="223"/>
      <c r="W570" s="223"/>
      <c r="X570" s="223"/>
      <c r="Y570" s="223"/>
      <c r="Z570" s="223"/>
      <c r="AA570" s="223"/>
      <c r="AB570" s="223"/>
      <c r="AC570" s="223"/>
      <c r="AD570" s="223"/>
      <c r="AE570" s="223"/>
      <c r="AF570" s="223"/>
      <c r="AG570" s="223"/>
      <c r="AH570" s="370">
        <f t="shared" si="336"/>
        <v>0</v>
      </c>
      <c r="AI570" s="373">
        <f>'สาย 12'!AI23</f>
        <v>0</v>
      </c>
      <c r="AJ570" s="369">
        <f t="shared" si="337"/>
        <v>0</v>
      </c>
      <c r="AL570" s="379">
        <v>23</v>
      </c>
      <c r="AM570" s="380">
        <f t="shared" si="338"/>
        <v>4</v>
      </c>
    </row>
    <row r="571" spans="1:39" s="79" customFormat="1" ht="15" hidden="1" customHeight="1">
      <c r="A571" s="351">
        <v>6</v>
      </c>
      <c r="B571" s="365" t="s">
        <v>58</v>
      </c>
      <c r="C571" s="361"/>
      <c r="D571" s="223"/>
      <c r="E571" s="361"/>
      <c r="F571" s="223"/>
      <c r="G571" s="223"/>
      <c r="H571" s="223"/>
      <c r="I571" s="223"/>
      <c r="J571" s="223"/>
      <c r="K571" s="223"/>
      <c r="L571" s="223"/>
      <c r="M571" s="223"/>
      <c r="N571" s="223"/>
      <c r="O571" s="223"/>
      <c r="P571" s="223"/>
      <c r="Q571" s="223"/>
      <c r="R571" s="223"/>
      <c r="S571" s="223"/>
      <c r="T571" s="223"/>
      <c r="U571" s="223"/>
      <c r="V571" s="223"/>
      <c r="W571" s="223"/>
      <c r="X571" s="223"/>
      <c r="Y571" s="223"/>
      <c r="Z571" s="223"/>
      <c r="AA571" s="223"/>
      <c r="AB571" s="223"/>
      <c r="AC571" s="223"/>
      <c r="AD571" s="223"/>
      <c r="AE571" s="223"/>
      <c r="AF571" s="223"/>
      <c r="AG571" s="223"/>
      <c r="AH571" s="370">
        <f t="shared" si="336"/>
        <v>0</v>
      </c>
      <c r="AI571" s="373">
        <f>'สาย 12'!AI27</f>
        <v>0</v>
      </c>
      <c r="AJ571" s="369">
        <f t="shared" si="337"/>
        <v>0</v>
      </c>
      <c r="AL571" s="379">
        <v>27</v>
      </c>
      <c r="AM571" s="380">
        <f t="shared" si="338"/>
        <v>4</v>
      </c>
    </row>
    <row r="572" spans="1:39" s="79" customFormat="1" ht="15" hidden="1" customHeight="1">
      <c r="A572" s="351">
        <v>7</v>
      </c>
      <c r="B572" s="365" t="s">
        <v>59</v>
      </c>
      <c r="C572" s="361"/>
      <c r="D572" s="223"/>
      <c r="E572" s="361"/>
      <c r="F572" s="223"/>
      <c r="G572" s="223"/>
      <c r="H572" s="223"/>
      <c r="I572" s="223"/>
      <c r="J572" s="223"/>
      <c r="K572" s="223"/>
      <c r="L572" s="223"/>
      <c r="M572" s="223"/>
      <c r="N572" s="223"/>
      <c r="O572" s="223"/>
      <c r="P572" s="223"/>
      <c r="Q572" s="223"/>
      <c r="R572" s="223"/>
      <c r="S572" s="223"/>
      <c r="T572" s="223"/>
      <c r="U572" s="223"/>
      <c r="V572" s="223"/>
      <c r="W572" s="223"/>
      <c r="X572" s="223"/>
      <c r="Y572" s="223"/>
      <c r="Z572" s="223"/>
      <c r="AA572" s="223"/>
      <c r="AB572" s="223"/>
      <c r="AC572" s="223"/>
      <c r="AD572" s="223"/>
      <c r="AE572" s="223"/>
      <c r="AF572" s="223"/>
      <c r="AG572" s="223"/>
      <c r="AH572" s="370">
        <f t="shared" si="336"/>
        <v>0</v>
      </c>
      <c r="AI572" s="373">
        <f>'สาย 12'!AI31</f>
        <v>0</v>
      </c>
      <c r="AJ572" s="369">
        <f t="shared" si="337"/>
        <v>0</v>
      </c>
      <c r="AL572" s="379">
        <v>31</v>
      </c>
      <c r="AM572" s="380">
        <f t="shared" si="338"/>
        <v>4</v>
      </c>
    </row>
    <row r="573" spans="1:39" s="79" customFormat="1" ht="15" hidden="1" customHeight="1">
      <c r="A573" s="351">
        <v>8</v>
      </c>
      <c r="B573" s="365" t="s">
        <v>32</v>
      </c>
      <c r="C573" s="361"/>
      <c r="D573" s="223"/>
      <c r="E573" s="361"/>
      <c r="F573" s="223"/>
      <c r="G573" s="223"/>
      <c r="H573" s="223"/>
      <c r="I573" s="223"/>
      <c r="J573" s="223"/>
      <c r="K573" s="223"/>
      <c r="L573" s="223"/>
      <c r="M573" s="223"/>
      <c r="N573" s="223"/>
      <c r="O573" s="223"/>
      <c r="P573" s="223"/>
      <c r="Q573" s="223"/>
      <c r="R573" s="223"/>
      <c r="S573" s="223"/>
      <c r="T573" s="223"/>
      <c r="U573" s="223"/>
      <c r="V573" s="223"/>
      <c r="W573" s="223"/>
      <c r="X573" s="223"/>
      <c r="Y573" s="223"/>
      <c r="Z573" s="223"/>
      <c r="AA573" s="223"/>
      <c r="AB573" s="223"/>
      <c r="AC573" s="223"/>
      <c r="AD573" s="223"/>
      <c r="AE573" s="223"/>
      <c r="AF573" s="223"/>
      <c r="AG573" s="223"/>
      <c r="AH573" s="370">
        <f t="shared" si="336"/>
        <v>0</v>
      </c>
      <c r="AI573" s="373">
        <f>'สาย 12'!AI35</f>
        <v>0</v>
      </c>
      <c r="AJ573" s="369">
        <f t="shared" si="337"/>
        <v>0</v>
      </c>
      <c r="AL573" s="379">
        <v>35</v>
      </c>
      <c r="AM573" s="380">
        <f t="shared" si="338"/>
        <v>4</v>
      </c>
    </row>
    <row r="574" spans="1:39" s="79" customFormat="1" ht="15" hidden="1" customHeight="1">
      <c r="A574" s="351">
        <v>9</v>
      </c>
      <c r="B574" s="365" t="s">
        <v>33</v>
      </c>
      <c r="C574" s="361"/>
      <c r="D574" s="223"/>
      <c r="E574" s="361"/>
      <c r="F574" s="223"/>
      <c r="G574" s="223"/>
      <c r="H574" s="223"/>
      <c r="I574" s="223"/>
      <c r="J574" s="223"/>
      <c r="K574" s="223"/>
      <c r="L574" s="223"/>
      <c r="M574" s="223"/>
      <c r="N574" s="223"/>
      <c r="O574" s="223"/>
      <c r="P574" s="223"/>
      <c r="Q574" s="223"/>
      <c r="R574" s="223"/>
      <c r="S574" s="223"/>
      <c r="T574" s="223"/>
      <c r="U574" s="223"/>
      <c r="V574" s="223"/>
      <c r="W574" s="223"/>
      <c r="X574" s="223"/>
      <c r="Y574" s="223"/>
      <c r="Z574" s="223"/>
      <c r="AA574" s="223"/>
      <c r="AB574" s="223"/>
      <c r="AC574" s="223"/>
      <c r="AD574" s="223"/>
      <c r="AE574" s="223"/>
      <c r="AF574" s="223"/>
      <c r="AG574" s="223"/>
      <c r="AH574" s="370">
        <f t="shared" si="336"/>
        <v>0</v>
      </c>
      <c r="AI574" s="373">
        <f>'สาย 12'!AI39</f>
        <v>0</v>
      </c>
      <c r="AJ574" s="369">
        <f t="shared" si="337"/>
        <v>0</v>
      </c>
      <c r="AL574" s="379">
        <v>39</v>
      </c>
      <c r="AM574" s="380">
        <f t="shared" si="338"/>
        <v>4</v>
      </c>
    </row>
    <row r="575" spans="1:39" s="79" customFormat="1" ht="15" hidden="1" customHeight="1">
      <c r="A575" s="351">
        <v>10</v>
      </c>
      <c r="B575" s="365" t="s">
        <v>34</v>
      </c>
      <c r="C575" s="361"/>
      <c r="D575" s="223"/>
      <c r="E575" s="361"/>
      <c r="F575" s="223"/>
      <c r="G575" s="223"/>
      <c r="H575" s="223"/>
      <c r="I575" s="223"/>
      <c r="J575" s="223"/>
      <c r="K575" s="223"/>
      <c r="L575" s="223"/>
      <c r="M575" s="223"/>
      <c r="N575" s="223"/>
      <c r="O575" s="223"/>
      <c r="P575" s="223"/>
      <c r="Q575" s="223"/>
      <c r="R575" s="223"/>
      <c r="S575" s="223"/>
      <c r="T575" s="223"/>
      <c r="U575" s="223"/>
      <c r="V575" s="223"/>
      <c r="W575" s="223"/>
      <c r="X575" s="223"/>
      <c r="Y575" s="223"/>
      <c r="Z575" s="223"/>
      <c r="AA575" s="223"/>
      <c r="AB575" s="223"/>
      <c r="AC575" s="223"/>
      <c r="AD575" s="223"/>
      <c r="AE575" s="223"/>
      <c r="AF575" s="223"/>
      <c r="AG575" s="223"/>
      <c r="AH575" s="370">
        <f t="shared" si="336"/>
        <v>0</v>
      </c>
      <c r="AI575" s="373">
        <f>'สาย 12'!AI43</f>
        <v>0</v>
      </c>
      <c r="AJ575" s="369">
        <f t="shared" si="337"/>
        <v>0</v>
      </c>
      <c r="AL575" s="379">
        <v>43</v>
      </c>
      <c r="AM575" s="380">
        <f t="shared" si="338"/>
        <v>4</v>
      </c>
    </row>
    <row r="576" spans="1:39" s="79" customFormat="1" ht="15" hidden="1" customHeight="1">
      <c r="A576" s="351">
        <v>11</v>
      </c>
      <c r="B576" s="365" t="s">
        <v>35</v>
      </c>
      <c r="C576" s="361"/>
      <c r="D576" s="223"/>
      <c r="E576" s="361"/>
      <c r="F576" s="223"/>
      <c r="G576" s="223"/>
      <c r="H576" s="223"/>
      <c r="I576" s="223"/>
      <c r="J576" s="223"/>
      <c r="K576" s="223"/>
      <c r="L576" s="223"/>
      <c r="M576" s="223"/>
      <c r="N576" s="223"/>
      <c r="O576" s="223"/>
      <c r="P576" s="223"/>
      <c r="Q576" s="223"/>
      <c r="R576" s="223"/>
      <c r="S576" s="223"/>
      <c r="T576" s="223"/>
      <c r="U576" s="223"/>
      <c r="V576" s="223"/>
      <c r="W576" s="223"/>
      <c r="X576" s="223"/>
      <c r="Y576" s="223"/>
      <c r="Z576" s="223"/>
      <c r="AA576" s="223"/>
      <c r="AB576" s="223"/>
      <c r="AC576" s="223"/>
      <c r="AD576" s="223"/>
      <c r="AE576" s="223"/>
      <c r="AF576" s="223"/>
      <c r="AG576" s="223"/>
      <c r="AH576" s="370">
        <f t="shared" si="336"/>
        <v>0</v>
      </c>
      <c r="AI576" s="373">
        <f>'สาย 12'!AI47</f>
        <v>0</v>
      </c>
      <c r="AJ576" s="369">
        <f t="shared" si="337"/>
        <v>0</v>
      </c>
      <c r="AL576" s="379">
        <v>47</v>
      </c>
      <c r="AM576" s="380">
        <f t="shared" si="338"/>
        <v>4</v>
      </c>
    </row>
    <row r="577" spans="1:39" s="79" customFormat="1" ht="15" hidden="1" customHeight="1">
      <c r="A577" s="351">
        <v>12</v>
      </c>
      <c r="B577" s="365" t="s">
        <v>60</v>
      </c>
      <c r="C577" s="361"/>
      <c r="D577" s="223"/>
      <c r="E577" s="361"/>
      <c r="F577" s="223"/>
      <c r="G577" s="223"/>
      <c r="H577" s="223"/>
      <c r="I577" s="223"/>
      <c r="J577" s="223"/>
      <c r="K577" s="223"/>
      <c r="L577" s="223"/>
      <c r="M577" s="223"/>
      <c r="N577" s="223"/>
      <c r="O577" s="223"/>
      <c r="P577" s="223"/>
      <c r="Q577" s="223"/>
      <c r="R577" s="223"/>
      <c r="S577" s="223"/>
      <c r="T577" s="223"/>
      <c r="U577" s="223"/>
      <c r="V577" s="223"/>
      <c r="W577" s="223"/>
      <c r="X577" s="223"/>
      <c r="Y577" s="223"/>
      <c r="Z577" s="223"/>
      <c r="AA577" s="223"/>
      <c r="AB577" s="223"/>
      <c r="AC577" s="223"/>
      <c r="AD577" s="223"/>
      <c r="AE577" s="223"/>
      <c r="AF577" s="223"/>
      <c r="AG577" s="223"/>
      <c r="AH577" s="370">
        <f t="shared" si="336"/>
        <v>0</v>
      </c>
      <c r="AI577" s="373">
        <f>'สาย 12'!AI51</f>
        <v>0</v>
      </c>
      <c r="AJ577" s="369">
        <f t="shared" si="337"/>
        <v>0</v>
      </c>
      <c r="AL577" s="379">
        <v>51</v>
      </c>
      <c r="AM577" s="380">
        <f t="shared" si="338"/>
        <v>4</v>
      </c>
    </row>
    <row r="578" spans="1:39" s="79" customFormat="1" ht="15" hidden="1" customHeight="1">
      <c r="A578" s="351">
        <v>13</v>
      </c>
      <c r="B578" s="365" t="s">
        <v>61</v>
      </c>
      <c r="C578" s="361"/>
      <c r="D578" s="223"/>
      <c r="E578" s="361"/>
      <c r="F578" s="223"/>
      <c r="G578" s="223"/>
      <c r="H578" s="223"/>
      <c r="I578" s="223"/>
      <c r="J578" s="223"/>
      <c r="K578" s="223"/>
      <c r="L578" s="223"/>
      <c r="M578" s="223"/>
      <c r="N578" s="223"/>
      <c r="O578" s="223"/>
      <c r="P578" s="223"/>
      <c r="Q578" s="223"/>
      <c r="R578" s="223"/>
      <c r="S578" s="223"/>
      <c r="T578" s="223"/>
      <c r="U578" s="223"/>
      <c r="V578" s="223"/>
      <c r="W578" s="223"/>
      <c r="X578" s="223"/>
      <c r="Y578" s="223"/>
      <c r="Z578" s="223"/>
      <c r="AA578" s="223"/>
      <c r="AB578" s="223"/>
      <c r="AC578" s="223"/>
      <c r="AD578" s="223"/>
      <c r="AE578" s="223"/>
      <c r="AF578" s="223"/>
      <c r="AG578" s="223"/>
      <c r="AH578" s="370">
        <f t="shared" si="336"/>
        <v>0</v>
      </c>
      <c r="AI578" s="373">
        <f>'สาย 12'!AI55</f>
        <v>0</v>
      </c>
      <c r="AJ578" s="369">
        <f t="shared" si="337"/>
        <v>0</v>
      </c>
      <c r="AL578" s="379">
        <v>55</v>
      </c>
      <c r="AM578" s="380">
        <f t="shared" si="338"/>
        <v>4</v>
      </c>
    </row>
    <row r="579" spans="1:39" s="79" customFormat="1" ht="15" hidden="1" customHeight="1">
      <c r="A579" s="351">
        <v>14</v>
      </c>
      <c r="B579" s="365" t="s">
        <v>62</v>
      </c>
      <c r="C579" s="361"/>
      <c r="D579" s="223"/>
      <c r="E579" s="361"/>
      <c r="F579" s="223"/>
      <c r="G579" s="223"/>
      <c r="H579" s="223"/>
      <c r="I579" s="223"/>
      <c r="J579" s="223"/>
      <c r="K579" s="223"/>
      <c r="L579" s="223"/>
      <c r="M579" s="223"/>
      <c r="N579" s="223"/>
      <c r="O579" s="223"/>
      <c r="P579" s="223"/>
      <c r="Q579" s="223"/>
      <c r="R579" s="223"/>
      <c r="S579" s="223"/>
      <c r="T579" s="223"/>
      <c r="U579" s="223"/>
      <c r="V579" s="223"/>
      <c r="W579" s="223"/>
      <c r="X579" s="223"/>
      <c r="Y579" s="223"/>
      <c r="Z579" s="223"/>
      <c r="AA579" s="223"/>
      <c r="AB579" s="223"/>
      <c r="AC579" s="223"/>
      <c r="AD579" s="223"/>
      <c r="AE579" s="223"/>
      <c r="AF579" s="223"/>
      <c r="AG579" s="223"/>
      <c r="AH579" s="370">
        <f t="shared" si="336"/>
        <v>0</v>
      </c>
      <c r="AI579" s="373">
        <f>'สาย 12'!AI59</f>
        <v>0</v>
      </c>
      <c r="AJ579" s="369">
        <f t="shared" si="337"/>
        <v>0</v>
      </c>
      <c r="AL579" s="379">
        <v>59</v>
      </c>
      <c r="AM579" s="380">
        <f t="shared" si="338"/>
        <v>4</v>
      </c>
    </row>
    <row r="580" spans="1:39" s="79" customFormat="1" ht="15" hidden="1" customHeight="1">
      <c r="A580" s="351">
        <v>15</v>
      </c>
      <c r="B580" s="365" t="s">
        <v>63</v>
      </c>
      <c r="C580" s="361"/>
      <c r="D580" s="223"/>
      <c r="E580" s="361"/>
      <c r="F580" s="223"/>
      <c r="G580" s="223"/>
      <c r="H580" s="223"/>
      <c r="I580" s="223"/>
      <c r="J580" s="223"/>
      <c r="K580" s="223"/>
      <c r="L580" s="223"/>
      <c r="M580" s="223"/>
      <c r="N580" s="223"/>
      <c r="O580" s="223"/>
      <c r="P580" s="223"/>
      <c r="Q580" s="223"/>
      <c r="R580" s="223"/>
      <c r="S580" s="223"/>
      <c r="T580" s="223"/>
      <c r="U580" s="223"/>
      <c r="V580" s="223"/>
      <c r="W580" s="223"/>
      <c r="X580" s="223"/>
      <c r="Y580" s="223"/>
      <c r="Z580" s="223"/>
      <c r="AA580" s="223"/>
      <c r="AB580" s="223"/>
      <c r="AC580" s="223"/>
      <c r="AD580" s="223"/>
      <c r="AE580" s="223"/>
      <c r="AF580" s="223"/>
      <c r="AG580" s="223"/>
      <c r="AH580" s="370">
        <f t="shared" si="336"/>
        <v>0</v>
      </c>
      <c r="AI580" s="373">
        <f>'สาย 12'!AI63</f>
        <v>0</v>
      </c>
      <c r="AJ580" s="369">
        <f t="shared" si="337"/>
        <v>0</v>
      </c>
      <c r="AL580" s="379">
        <v>63</v>
      </c>
      <c r="AM580" s="380">
        <f t="shared" si="338"/>
        <v>4</v>
      </c>
    </row>
    <row r="581" spans="1:39" s="79" customFormat="1" ht="15" hidden="1" customHeight="1">
      <c r="A581" s="351">
        <v>16</v>
      </c>
      <c r="B581" s="365" t="s">
        <v>36</v>
      </c>
      <c r="C581" s="361"/>
      <c r="D581" s="223"/>
      <c r="E581" s="361"/>
      <c r="F581" s="223"/>
      <c r="G581" s="223"/>
      <c r="H581" s="223"/>
      <c r="I581" s="223"/>
      <c r="J581" s="223"/>
      <c r="K581" s="223"/>
      <c r="L581" s="223"/>
      <c r="M581" s="223"/>
      <c r="N581" s="223"/>
      <c r="O581" s="223"/>
      <c r="P581" s="223"/>
      <c r="Q581" s="223"/>
      <c r="R581" s="223"/>
      <c r="S581" s="223"/>
      <c r="T581" s="223"/>
      <c r="U581" s="223"/>
      <c r="V581" s="223"/>
      <c r="W581" s="223"/>
      <c r="X581" s="223"/>
      <c r="Y581" s="223"/>
      <c r="Z581" s="223"/>
      <c r="AA581" s="223"/>
      <c r="AB581" s="223"/>
      <c r="AC581" s="223"/>
      <c r="AD581" s="223"/>
      <c r="AE581" s="223"/>
      <c r="AF581" s="223"/>
      <c r="AG581" s="223"/>
      <c r="AH581" s="370">
        <f t="shared" si="336"/>
        <v>0</v>
      </c>
      <c r="AI581" s="373">
        <f>'สาย 12'!AI67</f>
        <v>0</v>
      </c>
      <c r="AJ581" s="369">
        <f t="shared" si="337"/>
        <v>0</v>
      </c>
      <c r="AL581" s="379">
        <v>67</v>
      </c>
      <c r="AM581" s="380">
        <f t="shared" si="338"/>
        <v>4</v>
      </c>
    </row>
    <row r="582" spans="1:39" s="79" customFormat="1" ht="15" hidden="1" customHeight="1">
      <c r="A582" s="351">
        <v>17</v>
      </c>
      <c r="B582" s="365" t="s">
        <v>37</v>
      </c>
      <c r="C582" s="361"/>
      <c r="D582" s="223"/>
      <c r="E582" s="361"/>
      <c r="F582" s="223"/>
      <c r="G582" s="223"/>
      <c r="H582" s="223"/>
      <c r="I582" s="223"/>
      <c r="J582" s="223"/>
      <c r="K582" s="223"/>
      <c r="L582" s="223"/>
      <c r="M582" s="223"/>
      <c r="N582" s="223"/>
      <c r="O582" s="223"/>
      <c r="P582" s="223"/>
      <c r="Q582" s="223"/>
      <c r="R582" s="223"/>
      <c r="S582" s="223"/>
      <c r="T582" s="223"/>
      <c r="U582" s="223"/>
      <c r="V582" s="223"/>
      <c r="W582" s="223"/>
      <c r="X582" s="223"/>
      <c r="Y582" s="223"/>
      <c r="Z582" s="223"/>
      <c r="AA582" s="223"/>
      <c r="AB582" s="223"/>
      <c r="AC582" s="223"/>
      <c r="AD582" s="223"/>
      <c r="AE582" s="223"/>
      <c r="AF582" s="223"/>
      <c r="AG582" s="223"/>
      <c r="AH582" s="370">
        <f t="shared" si="336"/>
        <v>0</v>
      </c>
      <c r="AI582" s="373">
        <f>'สาย 12'!AI71</f>
        <v>0</v>
      </c>
      <c r="AJ582" s="369">
        <f t="shared" si="337"/>
        <v>0</v>
      </c>
      <c r="AL582" s="379">
        <v>71</v>
      </c>
      <c r="AM582" s="380">
        <f t="shared" si="338"/>
        <v>4</v>
      </c>
    </row>
    <row r="583" spans="1:39" s="79" customFormat="1" ht="15" hidden="1" customHeight="1">
      <c r="A583" s="351">
        <v>18</v>
      </c>
      <c r="B583" s="365" t="s">
        <v>48</v>
      </c>
      <c r="C583" s="361"/>
      <c r="D583" s="223"/>
      <c r="E583" s="361"/>
      <c r="F583" s="223"/>
      <c r="G583" s="223"/>
      <c r="H583" s="223"/>
      <c r="I583" s="223"/>
      <c r="J583" s="223"/>
      <c r="K583" s="223"/>
      <c r="L583" s="223"/>
      <c r="M583" s="223"/>
      <c r="N583" s="223"/>
      <c r="O583" s="223"/>
      <c r="P583" s="223"/>
      <c r="Q583" s="223"/>
      <c r="R583" s="223"/>
      <c r="S583" s="223"/>
      <c r="T583" s="223"/>
      <c r="U583" s="223"/>
      <c r="V583" s="223"/>
      <c r="W583" s="223"/>
      <c r="X583" s="223"/>
      <c r="Y583" s="223"/>
      <c r="Z583" s="223"/>
      <c r="AA583" s="223"/>
      <c r="AB583" s="223"/>
      <c r="AC583" s="223"/>
      <c r="AD583" s="223"/>
      <c r="AE583" s="223"/>
      <c r="AF583" s="223"/>
      <c r="AG583" s="223"/>
      <c r="AH583" s="370">
        <f t="shared" si="336"/>
        <v>0</v>
      </c>
      <c r="AI583" s="373">
        <f>'สาย 12'!AI75</f>
        <v>0</v>
      </c>
      <c r="AJ583" s="369">
        <f t="shared" si="337"/>
        <v>0</v>
      </c>
      <c r="AL583" s="379">
        <v>75</v>
      </c>
      <c r="AM583" s="380">
        <f t="shared" si="338"/>
        <v>4</v>
      </c>
    </row>
    <row r="584" spans="1:39" s="79" customFormat="1" ht="15" hidden="1" customHeight="1">
      <c r="A584" s="351">
        <v>19</v>
      </c>
      <c r="B584" s="365" t="s">
        <v>64</v>
      </c>
      <c r="C584" s="361"/>
      <c r="D584" s="223"/>
      <c r="E584" s="361"/>
      <c r="F584" s="223"/>
      <c r="G584" s="223"/>
      <c r="H584" s="223"/>
      <c r="I584" s="223"/>
      <c r="J584" s="223"/>
      <c r="K584" s="223"/>
      <c r="L584" s="223"/>
      <c r="M584" s="223"/>
      <c r="N584" s="223"/>
      <c r="O584" s="223"/>
      <c r="P584" s="223"/>
      <c r="Q584" s="223"/>
      <c r="R584" s="223"/>
      <c r="S584" s="223"/>
      <c r="T584" s="223"/>
      <c r="U584" s="223"/>
      <c r="V584" s="223"/>
      <c r="W584" s="223"/>
      <c r="X584" s="223"/>
      <c r="Y584" s="223"/>
      <c r="Z584" s="223"/>
      <c r="AA584" s="223"/>
      <c r="AB584" s="223"/>
      <c r="AC584" s="223"/>
      <c r="AD584" s="223"/>
      <c r="AE584" s="223"/>
      <c r="AF584" s="223"/>
      <c r="AG584" s="223"/>
      <c r="AH584" s="370">
        <f t="shared" si="336"/>
        <v>0</v>
      </c>
      <c r="AI584" s="373">
        <f>'สาย 12'!AI79</f>
        <v>0</v>
      </c>
      <c r="AJ584" s="369">
        <f t="shared" si="337"/>
        <v>0</v>
      </c>
      <c r="AL584" s="379">
        <v>79</v>
      </c>
      <c r="AM584" s="380">
        <f t="shared" si="338"/>
        <v>4</v>
      </c>
    </row>
    <row r="585" spans="1:39" s="79" customFormat="1" ht="15" hidden="1" customHeight="1">
      <c r="A585" s="351">
        <v>20</v>
      </c>
      <c r="B585" s="365" t="s">
        <v>65</v>
      </c>
      <c r="C585" s="361"/>
      <c r="D585" s="223"/>
      <c r="E585" s="361"/>
      <c r="F585" s="223"/>
      <c r="G585" s="223"/>
      <c r="H585" s="223"/>
      <c r="I585" s="223"/>
      <c r="J585" s="223"/>
      <c r="K585" s="223"/>
      <c r="L585" s="223"/>
      <c r="M585" s="223"/>
      <c r="N585" s="223"/>
      <c r="O585" s="223"/>
      <c r="P585" s="223"/>
      <c r="Q585" s="223"/>
      <c r="R585" s="223"/>
      <c r="S585" s="223"/>
      <c r="T585" s="223"/>
      <c r="U585" s="223"/>
      <c r="V585" s="223"/>
      <c r="W585" s="223"/>
      <c r="X585" s="223"/>
      <c r="Y585" s="223"/>
      <c r="Z585" s="223"/>
      <c r="AA585" s="223"/>
      <c r="AB585" s="223"/>
      <c r="AC585" s="223"/>
      <c r="AD585" s="223"/>
      <c r="AE585" s="223"/>
      <c r="AF585" s="223"/>
      <c r="AG585" s="223"/>
      <c r="AH585" s="370">
        <f t="shared" si="336"/>
        <v>0</v>
      </c>
      <c r="AI585" s="373">
        <f>'สาย 12'!AI83</f>
        <v>0</v>
      </c>
      <c r="AJ585" s="369">
        <f t="shared" si="337"/>
        <v>0</v>
      </c>
      <c r="AL585" s="379">
        <v>83</v>
      </c>
      <c r="AM585" s="380">
        <f t="shared" si="338"/>
        <v>4</v>
      </c>
    </row>
    <row r="586" spans="1:39" s="79" customFormat="1" ht="15" hidden="1" customHeight="1">
      <c r="A586" s="351">
        <v>21</v>
      </c>
      <c r="B586" s="365" t="s">
        <v>66</v>
      </c>
      <c r="C586" s="361"/>
      <c r="D586" s="223"/>
      <c r="E586" s="361"/>
      <c r="F586" s="223"/>
      <c r="G586" s="223"/>
      <c r="H586" s="223"/>
      <c r="I586" s="223"/>
      <c r="J586" s="223"/>
      <c r="K586" s="223"/>
      <c r="L586" s="223"/>
      <c r="M586" s="223"/>
      <c r="N586" s="223"/>
      <c r="O586" s="223"/>
      <c r="P586" s="223"/>
      <c r="Q586" s="223"/>
      <c r="R586" s="223"/>
      <c r="S586" s="223"/>
      <c r="T586" s="223"/>
      <c r="U586" s="223"/>
      <c r="V586" s="223"/>
      <c r="W586" s="223"/>
      <c r="X586" s="223"/>
      <c r="Y586" s="223"/>
      <c r="Z586" s="223"/>
      <c r="AA586" s="223"/>
      <c r="AB586" s="223"/>
      <c r="AC586" s="223"/>
      <c r="AD586" s="223"/>
      <c r="AE586" s="223"/>
      <c r="AF586" s="223"/>
      <c r="AG586" s="223"/>
      <c r="AH586" s="370">
        <f t="shared" si="336"/>
        <v>0</v>
      </c>
      <c r="AI586" s="373">
        <f>'สาย 12'!AI87</f>
        <v>0</v>
      </c>
      <c r="AJ586" s="369">
        <f t="shared" si="337"/>
        <v>0</v>
      </c>
      <c r="AL586" s="379">
        <v>87</v>
      </c>
      <c r="AM586" s="380">
        <f t="shared" si="338"/>
        <v>4</v>
      </c>
    </row>
    <row r="587" spans="1:39" s="79" customFormat="1" ht="15" hidden="1" customHeight="1">
      <c r="A587" s="351">
        <v>22</v>
      </c>
      <c r="B587" s="365" t="s">
        <v>67</v>
      </c>
      <c r="C587" s="361"/>
      <c r="D587" s="223"/>
      <c r="E587" s="361"/>
      <c r="F587" s="223"/>
      <c r="G587" s="223"/>
      <c r="H587" s="223"/>
      <c r="I587" s="223"/>
      <c r="J587" s="223"/>
      <c r="K587" s="223"/>
      <c r="L587" s="223"/>
      <c r="M587" s="223"/>
      <c r="N587" s="223"/>
      <c r="O587" s="223"/>
      <c r="P587" s="223"/>
      <c r="Q587" s="223"/>
      <c r="R587" s="223"/>
      <c r="S587" s="223"/>
      <c r="T587" s="223"/>
      <c r="U587" s="223"/>
      <c r="V587" s="223"/>
      <c r="W587" s="223"/>
      <c r="X587" s="223"/>
      <c r="Y587" s="223"/>
      <c r="Z587" s="223"/>
      <c r="AA587" s="223"/>
      <c r="AB587" s="223"/>
      <c r="AC587" s="223"/>
      <c r="AD587" s="223"/>
      <c r="AE587" s="223"/>
      <c r="AF587" s="223"/>
      <c r="AG587" s="223"/>
      <c r="AH587" s="370">
        <f t="shared" si="336"/>
        <v>0</v>
      </c>
      <c r="AI587" s="373">
        <f>'สาย 12'!AI91</f>
        <v>0</v>
      </c>
      <c r="AJ587" s="369">
        <f t="shared" si="337"/>
        <v>0</v>
      </c>
      <c r="AL587" s="379">
        <v>91</v>
      </c>
      <c r="AM587" s="380">
        <f t="shared" si="338"/>
        <v>4</v>
      </c>
    </row>
    <row r="588" spans="1:39" s="79" customFormat="1" ht="15" hidden="1" customHeight="1">
      <c r="A588" s="351">
        <v>23</v>
      </c>
      <c r="B588" s="365" t="s">
        <v>49</v>
      </c>
      <c r="C588" s="361"/>
      <c r="D588" s="223"/>
      <c r="E588" s="361"/>
      <c r="F588" s="223"/>
      <c r="G588" s="223"/>
      <c r="H588" s="223"/>
      <c r="I588" s="223"/>
      <c r="J588" s="223"/>
      <c r="K588" s="223"/>
      <c r="L588" s="223"/>
      <c r="M588" s="223"/>
      <c r="N588" s="223"/>
      <c r="O588" s="223"/>
      <c r="P588" s="223"/>
      <c r="Q588" s="223"/>
      <c r="R588" s="223"/>
      <c r="S588" s="223"/>
      <c r="T588" s="223"/>
      <c r="U588" s="223"/>
      <c r="V588" s="223"/>
      <c r="W588" s="223"/>
      <c r="X588" s="223"/>
      <c r="Y588" s="223"/>
      <c r="Z588" s="223"/>
      <c r="AA588" s="223"/>
      <c r="AB588" s="223"/>
      <c r="AC588" s="223"/>
      <c r="AD588" s="223"/>
      <c r="AE588" s="223"/>
      <c r="AF588" s="223"/>
      <c r="AG588" s="223"/>
      <c r="AH588" s="370">
        <f t="shared" si="336"/>
        <v>0</v>
      </c>
      <c r="AI588" s="373">
        <f>'สาย 12'!AI95</f>
        <v>0</v>
      </c>
      <c r="AJ588" s="369">
        <f t="shared" si="337"/>
        <v>0</v>
      </c>
      <c r="AL588" s="379">
        <v>95</v>
      </c>
      <c r="AM588" s="380">
        <f t="shared" si="338"/>
        <v>4</v>
      </c>
    </row>
    <row r="589" spans="1:39" s="79" customFormat="1" ht="15" hidden="1" customHeight="1">
      <c r="A589" s="351">
        <v>24</v>
      </c>
      <c r="B589" s="365" t="s">
        <v>68</v>
      </c>
      <c r="C589" s="361"/>
      <c r="D589" s="223"/>
      <c r="E589" s="361"/>
      <c r="F589" s="223"/>
      <c r="G589" s="223"/>
      <c r="H589" s="223"/>
      <c r="I589" s="223"/>
      <c r="J589" s="223"/>
      <c r="K589" s="223"/>
      <c r="L589" s="223"/>
      <c r="M589" s="223"/>
      <c r="N589" s="223"/>
      <c r="O589" s="223"/>
      <c r="P589" s="223"/>
      <c r="Q589" s="223"/>
      <c r="R589" s="223"/>
      <c r="S589" s="223"/>
      <c r="T589" s="223"/>
      <c r="U589" s="223"/>
      <c r="V589" s="223"/>
      <c r="W589" s="223"/>
      <c r="X589" s="223"/>
      <c r="Y589" s="223"/>
      <c r="Z589" s="223"/>
      <c r="AA589" s="223"/>
      <c r="AB589" s="223"/>
      <c r="AC589" s="223"/>
      <c r="AD589" s="223"/>
      <c r="AE589" s="223"/>
      <c r="AF589" s="223"/>
      <c r="AG589" s="223"/>
      <c r="AH589" s="370">
        <f t="shared" si="336"/>
        <v>0</v>
      </c>
      <c r="AI589" s="373">
        <f>'สาย 12'!AI99</f>
        <v>0</v>
      </c>
      <c r="AJ589" s="369">
        <f t="shared" si="337"/>
        <v>0</v>
      </c>
      <c r="AL589" s="379">
        <v>99</v>
      </c>
      <c r="AM589" s="380">
        <f t="shared" si="338"/>
        <v>4</v>
      </c>
    </row>
    <row r="590" spans="1:39" s="79" customFormat="1" ht="15" hidden="1" customHeight="1">
      <c r="A590" s="351">
        <v>25</v>
      </c>
      <c r="B590" s="365" t="s">
        <v>69</v>
      </c>
      <c r="C590" s="361"/>
      <c r="D590" s="223"/>
      <c r="E590" s="361"/>
      <c r="F590" s="223"/>
      <c r="G590" s="223"/>
      <c r="H590" s="223"/>
      <c r="I590" s="223"/>
      <c r="J590" s="223"/>
      <c r="K590" s="223"/>
      <c r="L590" s="223"/>
      <c r="M590" s="223"/>
      <c r="N590" s="223"/>
      <c r="O590" s="223"/>
      <c r="P590" s="223"/>
      <c r="Q590" s="223"/>
      <c r="R590" s="223"/>
      <c r="S590" s="223"/>
      <c r="T590" s="223"/>
      <c r="U590" s="223"/>
      <c r="V590" s="223"/>
      <c r="W590" s="223"/>
      <c r="X590" s="223"/>
      <c r="Y590" s="223"/>
      <c r="Z590" s="223"/>
      <c r="AA590" s="223"/>
      <c r="AB590" s="223"/>
      <c r="AC590" s="223"/>
      <c r="AD590" s="223"/>
      <c r="AE590" s="223"/>
      <c r="AF590" s="223"/>
      <c r="AG590" s="223"/>
      <c r="AH590" s="370">
        <f t="shared" si="336"/>
        <v>0</v>
      </c>
      <c r="AI590" s="373">
        <f>'สาย 12'!AI103</f>
        <v>0</v>
      </c>
      <c r="AJ590" s="369">
        <f t="shared" si="337"/>
        <v>0</v>
      </c>
      <c r="AL590" s="379">
        <v>103</v>
      </c>
      <c r="AM590" s="380">
        <f t="shared" si="338"/>
        <v>4</v>
      </c>
    </row>
    <row r="591" spans="1:39" s="79" customFormat="1" ht="15" hidden="1" customHeight="1">
      <c r="A591" s="351">
        <v>26</v>
      </c>
      <c r="B591" s="365" t="s">
        <v>38</v>
      </c>
      <c r="C591" s="361"/>
      <c r="D591" s="223"/>
      <c r="E591" s="361"/>
      <c r="F591" s="223"/>
      <c r="G591" s="223"/>
      <c r="H591" s="223"/>
      <c r="I591" s="223"/>
      <c r="J591" s="223"/>
      <c r="K591" s="223"/>
      <c r="L591" s="223"/>
      <c r="M591" s="223"/>
      <c r="N591" s="223"/>
      <c r="O591" s="223"/>
      <c r="P591" s="223"/>
      <c r="Q591" s="223"/>
      <c r="R591" s="223"/>
      <c r="S591" s="223"/>
      <c r="T591" s="223"/>
      <c r="U591" s="223"/>
      <c r="V591" s="223"/>
      <c r="W591" s="223"/>
      <c r="X591" s="223"/>
      <c r="Y591" s="223"/>
      <c r="Z591" s="223"/>
      <c r="AA591" s="223"/>
      <c r="AB591" s="223"/>
      <c r="AC591" s="223"/>
      <c r="AD591" s="223"/>
      <c r="AE591" s="223"/>
      <c r="AF591" s="223"/>
      <c r="AG591" s="223"/>
      <c r="AH591" s="370">
        <f t="shared" si="336"/>
        <v>0</v>
      </c>
      <c r="AI591" s="373">
        <f>'สาย 12'!AI107</f>
        <v>0</v>
      </c>
      <c r="AJ591" s="369">
        <f t="shared" si="337"/>
        <v>0</v>
      </c>
      <c r="AL591" s="379">
        <v>107</v>
      </c>
      <c r="AM591" s="380">
        <f t="shared" si="338"/>
        <v>4</v>
      </c>
    </row>
    <row r="592" spans="1:39" s="79" customFormat="1" ht="15" hidden="1" customHeight="1">
      <c r="A592" s="351">
        <v>27</v>
      </c>
      <c r="B592" s="365" t="s">
        <v>70</v>
      </c>
      <c r="C592" s="361"/>
      <c r="D592" s="223"/>
      <c r="E592" s="361"/>
      <c r="F592" s="223"/>
      <c r="G592" s="223"/>
      <c r="H592" s="223"/>
      <c r="I592" s="223"/>
      <c r="J592" s="223"/>
      <c r="K592" s="223"/>
      <c r="L592" s="223"/>
      <c r="M592" s="223"/>
      <c r="N592" s="223"/>
      <c r="O592" s="223"/>
      <c r="P592" s="223"/>
      <c r="Q592" s="223"/>
      <c r="R592" s="223"/>
      <c r="S592" s="223"/>
      <c r="T592" s="223"/>
      <c r="U592" s="223"/>
      <c r="V592" s="223"/>
      <c r="W592" s="223"/>
      <c r="X592" s="223"/>
      <c r="Y592" s="223"/>
      <c r="Z592" s="223"/>
      <c r="AA592" s="223"/>
      <c r="AB592" s="223"/>
      <c r="AC592" s="223"/>
      <c r="AD592" s="223"/>
      <c r="AE592" s="223"/>
      <c r="AF592" s="223"/>
      <c r="AG592" s="223"/>
      <c r="AH592" s="370">
        <f t="shared" si="336"/>
        <v>0</v>
      </c>
      <c r="AI592" s="373">
        <f>'สาย 12'!AI111</f>
        <v>0</v>
      </c>
      <c r="AJ592" s="369">
        <f t="shared" si="337"/>
        <v>0</v>
      </c>
      <c r="AL592" s="379">
        <v>111</v>
      </c>
      <c r="AM592" s="380">
        <f t="shared" si="338"/>
        <v>4</v>
      </c>
    </row>
    <row r="593" spans="1:39" s="79" customFormat="1" ht="15" hidden="1" customHeight="1">
      <c r="A593" s="351">
        <v>28</v>
      </c>
      <c r="B593" s="365" t="s">
        <v>39</v>
      </c>
      <c r="C593" s="361"/>
      <c r="D593" s="223"/>
      <c r="E593" s="361"/>
      <c r="F593" s="223"/>
      <c r="G593" s="223"/>
      <c r="H593" s="223"/>
      <c r="I593" s="223"/>
      <c r="J593" s="223"/>
      <c r="K593" s="223"/>
      <c r="L593" s="223"/>
      <c r="M593" s="223"/>
      <c r="N593" s="223"/>
      <c r="O593" s="223"/>
      <c r="P593" s="223"/>
      <c r="Q593" s="223"/>
      <c r="R593" s="223"/>
      <c r="S593" s="223"/>
      <c r="T593" s="223"/>
      <c r="U593" s="223"/>
      <c r="V593" s="223"/>
      <c r="W593" s="223"/>
      <c r="X593" s="223"/>
      <c r="Y593" s="223"/>
      <c r="Z593" s="223"/>
      <c r="AA593" s="223"/>
      <c r="AB593" s="223"/>
      <c r="AC593" s="223"/>
      <c r="AD593" s="223"/>
      <c r="AE593" s="223"/>
      <c r="AF593" s="223"/>
      <c r="AG593" s="223"/>
      <c r="AH593" s="370">
        <f t="shared" si="336"/>
        <v>0</v>
      </c>
      <c r="AI593" s="373">
        <f>'สาย 12'!AI115</f>
        <v>0</v>
      </c>
      <c r="AJ593" s="369">
        <f t="shared" si="337"/>
        <v>0</v>
      </c>
      <c r="AL593" s="379">
        <v>115</v>
      </c>
      <c r="AM593" s="380">
        <f t="shared" si="338"/>
        <v>4</v>
      </c>
    </row>
    <row r="594" spans="1:39" s="79" customFormat="1" ht="15" hidden="1" customHeight="1">
      <c r="A594" s="351">
        <v>29</v>
      </c>
      <c r="B594" s="365" t="s">
        <v>40</v>
      </c>
      <c r="C594" s="361"/>
      <c r="D594" s="223"/>
      <c r="E594" s="361"/>
      <c r="F594" s="223"/>
      <c r="G594" s="223"/>
      <c r="H594" s="223"/>
      <c r="I594" s="223"/>
      <c r="J594" s="223"/>
      <c r="K594" s="223"/>
      <c r="L594" s="223"/>
      <c r="M594" s="223"/>
      <c r="N594" s="223"/>
      <c r="O594" s="223"/>
      <c r="P594" s="223"/>
      <c r="Q594" s="223"/>
      <c r="R594" s="223"/>
      <c r="S594" s="223"/>
      <c r="T594" s="223"/>
      <c r="U594" s="223"/>
      <c r="V594" s="223"/>
      <c r="W594" s="223"/>
      <c r="X594" s="223"/>
      <c r="Y594" s="223"/>
      <c r="Z594" s="223"/>
      <c r="AA594" s="223"/>
      <c r="AB594" s="223"/>
      <c r="AC594" s="223"/>
      <c r="AD594" s="223"/>
      <c r="AE594" s="223"/>
      <c r="AF594" s="223"/>
      <c r="AG594" s="223"/>
      <c r="AH594" s="370">
        <f t="shared" si="336"/>
        <v>0</v>
      </c>
      <c r="AI594" s="373">
        <f>'สาย 12'!AI119</f>
        <v>0</v>
      </c>
      <c r="AJ594" s="369">
        <f t="shared" si="337"/>
        <v>0</v>
      </c>
      <c r="AL594" s="379">
        <v>119</v>
      </c>
      <c r="AM594" s="380">
        <f t="shared" si="338"/>
        <v>4</v>
      </c>
    </row>
    <row r="595" spans="1:39" s="79" customFormat="1" ht="15" hidden="1" customHeight="1">
      <c r="A595" s="351">
        <v>30</v>
      </c>
      <c r="B595" s="365" t="s">
        <v>50</v>
      </c>
      <c r="C595" s="361"/>
      <c r="D595" s="223"/>
      <c r="E595" s="361"/>
      <c r="F595" s="223"/>
      <c r="G595" s="223"/>
      <c r="H595" s="223"/>
      <c r="I595" s="223"/>
      <c r="J595" s="223"/>
      <c r="K595" s="223"/>
      <c r="L595" s="223"/>
      <c r="M595" s="223"/>
      <c r="N595" s="223"/>
      <c r="O595" s="223"/>
      <c r="P595" s="223"/>
      <c r="Q595" s="223"/>
      <c r="R595" s="223"/>
      <c r="S595" s="223"/>
      <c r="T595" s="223"/>
      <c r="U595" s="223"/>
      <c r="V595" s="223"/>
      <c r="W595" s="223"/>
      <c r="X595" s="223"/>
      <c r="Y595" s="223"/>
      <c r="Z595" s="223"/>
      <c r="AA595" s="223"/>
      <c r="AB595" s="223"/>
      <c r="AC595" s="223"/>
      <c r="AD595" s="223"/>
      <c r="AE595" s="223"/>
      <c r="AF595" s="223"/>
      <c r="AG595" s="223"/>
      <c r="AH595" s="370">
        <f t="shared" si="336"/>
        <v>0</v>
      </c>
      <c r="AI595" s="373">
        <f>'สาย 12'!AI123</f>
        <v>0</v>
      </c>
      <c r="AJ595" s="369">
        <f t="shared" si="337"/>
        <v>0</v>
      </c>
      <c r="AL595" s="379">
        <v>123</v>
      </c>
      <c r="AM595" s="380">
        <f t="shared" si="338"/>
        <v>4</v>
      </c>
    </row>
    <row r="596" spans="1:39" s="79" customFormat="1" ht="15" hidden="1" customHeight="1">
      <c r="A596" s="351">
        <v>31</v>
      </c>
      <c r="B596" s="365" t="s">
        <v>51</v>
      </c>
      <c r="C596" s="361"/>
      <c r="D596" s="223"/>
      <c r="E596" s="361"/>
      <c r="F596" s="223"/>
      <c r="G596" s="223"/>
      <c r="H596" s="223"/>
      <c r="I596" s="223"/>
      <c r="J596" s="223"/>
      <c r="K596" s="223"/>
      <c r="L596" s="223"/>
      <c r="M596" s="223"/>
      <c r="N596" s="223"/>
      <c r="O596" s="223"/>
      <c r="P596" s="223"/>
      <c r="Q596" s="223"/>
      <c r="R596" s="223"/>
      <c r="S596" s="223"/>
      <c r="T596" s="223"/>
      <c r="U596" s="223"/>
      <c r="V596" s="223"/>
      <c r="W596" s="223"/>
      <c r="X596" s="223"/>
      <c r="Y596" s="223"/>
      <c r="Z596" s="223"/>
      <c r="AA596" s="223"/>
      <c r="AB596" s="223"/>
      <c r="AC596" s="223"/>
      <c r="AD596" s="223"/>
      <c r="AE596" s="223"/>
      <c r="AF596" s="223"/>
      <c r="AG596" s="223"/>
      <c r="AH596" s="370">
        <f t="shared" si="336"/>
        <v>0</v>
      </c>
      <c r="AI596" s="373">
        <f>'สาย 12'!AI127</f>
        <v>0</v>
      </c>
      <c r="AJ596" s="369">
        <f t="shared" si="337"/>
        <v>0</v>
      </c>
      <c r="AL596" s="379">
        <v>127</v>
      </c>
      <c r="AM596" s="380">
        <f t="shared" si="338"/>
        <v>4</v>
      </c>
    </row>
    <row r="597" spans="1:39" s="79" customFormat="1" ht="15" hidden="1" customHeight="1">
      <c r="A597" s="351">
        <v>32</v>
      </c>
      <c r="B597" s="365" t="s">
        <v>52</v>
      </c>
      <c r="C597" s="362"/>
      <c r="D597" s="223"/>
      <c r="E597" s="362"/>
      <c r="F597" s="223"/>
      <c r="G597" s="223"/>
      <c r="H597" s="223"/>
      <c r="I597" s="223"/>
      <c r="J597" s="223"/>
      <c r="K597" s="223"/>
      <c r="L597" s="223"/>
      <c r="M597" s="223"/>
      <c r="N597" s="223"/>
      <c r="O597" s="223"/>
      <c r="P597" s="223"/>
      <c r="Q597" s="223"/>
      <c r="R597" s="223"/>
      <c r="S597" s="223"/>
      <c r="T597" s="223"/>
      <c r="U597" s="223"/>
      <c r="V597" s="223"/>
      <c r="W597" s="223"/>
      <c r="X597" s="223"/>
      <c r="Y597" s="223"/>
      <c r="Z597" s="223"/>
      <c r="AA597" s="223"/>
      <c r="AB597" s="223"/>
      <c r="AC597" s="223"/>
      <c r="AD597" s="223"/>
      <c r="AE597" s="223"/>
      <c r="AF597" s="223"/>
      <c r="AG597" s="223"/>
      <c r="AH597" s="370">
        <f t="shared" si="336"/>
        <v>0</v>
      </c>
      <c r="AI597" s="373">
        <f>'สาย 12'!AI131</f>
        <v>0</v>
      </c>
      <c r="AJ597" s="369">
        <f t="shared" si="337"/>
        <v>0</v>
      </c>
      <c r="AL597" s="379">
        <v>131</v>
      </c>
      <c r="AM597" s="380">
        <f t="shared" si="338"/>
        <v>4</v>
      </c>
    </row>
    <row r="598" spans="1:39" s="79" customFormat="1" ht="15" hidden="1" customHeight="1">
      <c r="A598" s="351">
        <v>33</v>
      </c>
      <c r="B598" s="365"/>
      <c r="C598" s="362"/>
      <c r="D598" s="223"/>
      <c r="E598" s="362"/>
      <c r="F598" s="223"/>
      <c r="G598" s="223"/>
      <c r="H598" s="223"/>
      <c r="I598" s="223"/>
      <c r="J598" s="223"/>
      <c r="K598" s="223"/>
      <c r="L598" s="223"/>
      <c r="M598" s="223"/>
      <c r="N598" s="223"/>
      <c r="O598" s="223"/>
      <c r="P598" s="223"/>
      <c r="Q598" s="223"/>
      <c r="R598" s="223"/>
      <c r="S598" s="223"/>
      <c r="T598" s="223"/>
      <c r="U598" s="223"/>
      <c r="V598" s="223"/>
      <c r="W598" s="223"/>
      <c r="X598" s="223"/>
      <c r="Y598" s="223"/>
      <c r="Z598" s="223"/>
      <c r="AA598" s="223"/>
      <c r="AB598" s="223"/>
      <c r="AC598" s="223"/>
      <c r="AD598" s="223"/>
      <c r="AE598" s="223"/>
      <c r="AF598" s="223"/>
      <c r="AG598" s="223"/>
      <c r="AH598" s="370">
        <f t="shared" si="336"/>
        <v>0</v>
      </c>
      <c r="AI598" s="373">
        <f>'สาย 12'!AI135</f>
        <v>0</v>
      </c>
      <c r="AJ598" s="369">
        <f t="shared" si="337"/>
        <v>0</v>
      </c>
      <c r="AL598" s="379">
        <v>135</v>
      </c>
      <c r="AM598" s="380">
        <f t="shared" si="338"/>
        <v>4</v>
      </c>
    </row>
    <row r="599" spans="1:39" s="79" customFormat="1" ht="15" hidden="1" customHeight="1">
      <c r="A599" s="351">
        <v>34</v>
      </c>
      <c r="B599" s="208"/>
      <c r="C599" s="362"/>
      <c r="D599" s="223"/>
      <c r="E599" s="362"/>
      <c r="F599" s="223"/>
      <c r="G599" s="223"/>
      <c r="H599" s="223"/>
      <c r="I599" s="223"/>
      <c r="J599" s="223"/>
      <c r="K599" s="223"/>
      <c r="L599" s="223"/>
      <c r="M599" s="223"/>
      <c r="N599" s="223"/>
      <c r="O599" s="223"/>
      <c r="P599" s="223"/>
      <c r="Q599" s="223"/>
      <c r="R599" s="223"/>
      <c r="S599" s="223"/>
      <c r="T599" s="223"/>
      <c r="U599" s="223"/>
      <c r="V599" s="223"/>
      <c r="W599" s="223"/>
      <c r="X599" s="223"/>
      <c r="Y599" s="223"/>
      <c r="Z599" s="223"/>
      <c r="AA599" s="223"/>
      <c r="AB599" s="223"/>
      <c r="AC599" s="223"/>
      <c r="AD599" s="223"/>
      <c r="AE599" s="223"/>
      <c r="AF599" s="223"/>
      <c r="AG599" s="223"/>
      <c r="AH599" s="370">
        <f t="shared" si="336"/>
        <v>0</v>
      </c>
      <c r="AI599" s="373">
        <f>'สาย 12'!AI139</f>
        <v>0</v>
      </c>
      <c r="AJ599" s="369">
        <f t="shared" si="337"/>
        <v>0</v>
      </c>
      <c r="AL599" s="379">
        <v>139</v>
      </c>
      <c r="AM599" s="380">
        <f t="shared" si="338"/>
        <v>4</v>
      </c>
    </row>
    <row r="600" spans="1:39" s="79" customFormat="1" ht="15" hidden="1" customHeight="1">
      <c r="A600" s="351">
        <v>35</v>
      </c>
      <c r="B600" s="208"/>
      <c r="C600" s="362"/>
      <c r="D600" s="223"/>
      <c r="E600" s="362"/>
      <c r="F600" s="223"/>
      <c r="G600" s="223"/>
      <c r="H600" s="223"/>
      <c r="I600" s="223"/>
      <c r="J600" s="223"/>
      <c r="K600" s="223"/>
      <c r="L600" s="223"/>
      <c r="M600" s="223"/>
      <c r="N600" s="223"/>
      <c r="O600" s="223"/>
      <c r="P600" s="223"/>
      <c r="Q600" s="223"/>
      <c r="R600" s="223"/>
      <c r="S600" s="223"/>
      <c r="T600" s="223"/>
      <c r="U600" s="223"/>
      <c r="V600" s="223"/>
      <c r="W600" s="223"/>
      <c r="X600" s="223"/>
      <c r="Y600" s="223"/>
      <c r="Z600" s="223"/>
      <c r="AA600" s="223"/>
      <c r="AB600" s="223"/>
      <c r="AC600" s="223"/>
      <c r="AD600" s="223"/>
      <c r="AE600" s="223"/>
      <c r="AF600" s="223"/>
      <c r="AG600" s="223"/>
      <c r="AH600" s="370">
        <f t="shared" si="336"/>
        <v>0</v>
      </c>
      <c r="AI600" s="373">
        <f>'สาย 12'!AI143</f>
        <v>0</v>
      </c>
      <c r="AJ600" s="369">
        <f t="shared" si="337"/>
        <v>0</v>
      </c>
      <c r="AL600" s="379">
        <v>143</v>
      </c>
      <c r="AM600" s="380">
        <f t="shared" si="338"/>
        <v>4</v>
      </c>
    </row>
    <row r="601" spans="1:39" s="79" customFormat="1" ht="15" hidden="1" customHeight="1">
      <c r="A601" s="351">
        <v>36</v>
      </c>
      <c r="B601" s="208"/>
      <c r="C601" s="362"/>
      <c r="D601" s="223"/>
      <c r="E601" s="362"/>
      <c r="F601" s="223"/>
      <c r="G601" s="223"/>
      <c r="H601" s="223"/>
      <c r="I601" s="223"/>
      <c r="J601" s="223"/>
      <c r="K601" s="223"/>
      <c r="L601" s="223"/>
      <c r="M601" s="223"/>
      <c r="N601" s="223"/>
      <c r="O601" s="223"/>
      <c r="P601" s="223"/>
      <c r="Q601" s="223"/>
      <c r="R601" s="223"/>
      <c r="S601" s="223"/>
      <c r="T601" s="223"/>
      <c r="U601" s="223"/>
      <c r="V601" s="223"/>
      <c r="W601" s="223"/>
      <c r="X601" s="223"/>
      <c r="Y601" s="223"/>
      <c r="Z601" s="223"/>
      <c r="AA601" s="223"/>
      <c r="AB601" s="223"/>
      <c r="AC601" s="223"/>
      <c r="AD601" s="223"/>
      <c r="AE601" s="223"/>
      <c r="AF601" s="223"/>
      <c r="AG601" s="223"/>
      <c r="AH601" s="370">
        <f t="shared" si="336"/>
        <v>0</v>
      </c>
      <c r="AI601" s="373">
        <f>'สาย 12'!AI147</f>
        <v>0</v>
      </c>
      <c r="AJ601" s="369">
        <f t="shared" si="337"/>
        <v>0</v>
      </c>
      <c r="AL601" s="379">
        <v>147</v>
      </c>
      <c r="AM601" s="380">
        <f t="shared" si="338"/>
        <v>4</v>
      </c>
    </row>
    <row r="602" spans="1:39" s="79" customFormat="1" ht="15" hidden="1" customHeight="1">
      <c r="A602" s="351">
        <v>37</v>
      </c>
      <c r="B602" s="208"/>
      <c r="C602" s="362"/>
      <c r="D602" s="223"/>
      <c r="E602" s="362"/>
      <c r="F602" s="223"/>
      <c r="G602" s="223"/>
      <c r="H602" s="223"/>
      <c r="I602" s="223"/>
      <c r="J602" s="223"/>
      <c r="K602" s="223"/>
      <c r="L602" s="223"/>
      <c r="M602" s="223"/>
      <c r="N602" s="223"/>
      <c r="O602" s="223"/>
      <c r="P602" s="223"/>
      <c r="Q602" s="223"/>
      <c r="R602" s="223"/>
      <c r="S602" s="223"/>
      <c r="T602" s="223"/>
      <c r="U602" s="223"/>
      <c r="V602" s="223"/>
      <c r="W602" s="223"/>
      <c r="X602" s="223"/>
      <c r="Y602" s="223"/>
      <c r="Z602" s="223"/>
      <c r="AA602" s="223"/>
      <c r="AB602" s="223"/>
      <c r="AC602" s="223"/>
      <c r="AD602" s="223"/>
      <c r="AE602" s="223"/>
      <c r="AF602" s="223"/>
      <c r="AG602" s="223"/>
      <c r="AH602" s="370">
        <f t="shared" si="336"/>
        <v>0</v>
      </c>
      <c r="AI602" s="373">
        <f>'สาย 12'!AI151</f>
        <v>0</v>
      </c>
      <c r="AJ602" s="369">
        <f t="shared" si="337"/>
        <v>0</v>
      </c>
      <c r="AL602" s="379">
        <v>151</v>
      </c>
      <c r="AM602" s="380">
        <f t="shared" si="338"/>
        <v>4</v>
      </c>
    </row>
    <row r="603" spans="1:39" s="79" customFormat="1" ht="15" hidden="1" customHeight="1">
      <c r="A603" s="351">
        <v>38</v>
      </c>
      <c r="B603" s="208"/>
      <c r="C603" s="362"/>
      <c r="D603" s="223"/>
      <c r="E603" s="362"/>
      <c r="F603" s="223"/>
      <c r="G603" s="223"/>
      <c r="H603" s="223"/>
      <c r="I603" s="223"/>
      <c r="J603" s="223"/>
      <c r="K603" s="223"/>
      <c r="L603" s="223"/>
      <c r="M603" s="223"/>
      <c r="N603" s="223"/>
      <c r="O603" s="223"/>
      <c r="P603" s="223"/>
      <c r="Q603" s="223"/>
      <c r="R603" s="223"/>
      <c r="S603" s="223"/>
      <c r="T603" s="223"/>
      <c r="U603" s="223"/>
      <c r="V603" s="223"/>
      <c r="W603" s="223"/>
      <c r="X603" s="223"/>
      <c r="Y603" s="223"/>
      <c r="Z603" s="223"/>
      <c r="AA603" s="223"/>
      <c r="AB603" s="223"/>
      <c r="AC603" s="223"/>
      <c r="AD603" s="223"/>
      <c r="AE603" s="223"/>
      <c r="AF603" s="223"/>
      <c r="AG603" s="223"/>
      <c r="AH603" s="370">
        <f t="shared" si="336"/>
        <v>0</v>
      </c>
      <c r="AI603" s="373">
        <f>'สาย 12'!AI155</f>
        <v>0</v>
      </c>
      <c r="AJ603" s="369">
        <f t="shared" si="337"/>
        <v>0</v>
      </c>
      <c r="AL603" s="379">
        <v>155</v>
      </c>
      <c r="AM603" s="380">
        <f t="shared" si="338"/>
        <v>4</v>
      </c>
    </row>
    <row r="604" spans="1:39" s="79" customFormat="1" ht="15" hidden="1" customHeight="1">
      <c r="A604" s="351">
        <v>39</v>
      </c>
      <c r="B604" s="208"/>
      <c r="C604" s="362"/>
      <c r="D604" s="223"/>
      <c r="E604" s="362"/>
      <c r="F604" s="223"/>
      <c r="G604" s="223"/>
      <c r="H604" s="223"/>
      <c r="I604" s="223"/>
      <c r="J604" s="223"/>
      <c r="K604" s="223"/>
      <c r="L604" s="223"/>
      <c r="M604" s="223"/>
      <c r="N604" s="223"/>
      <c r="O604" s="223"/>
      <c r="P604" s="223"/>
      <c r="Q604" s="223"/>
      <c r="R604" s="223"/>
      <c r="S604" s="223"/>
      <c r="T604" s="223"/>
      <c r="U604" s="223"/>
      <c r="V604" s="223"/>
      <c r="W604" s="223"/>
      <c r="X604" s="223"/>
      <c r="Y604" s="223"/>
      <c r="Z604" s="223"/>
      <c r="AA604" s="223"/>
      <c r="AB604" s="223"/>
      <c r="AC604" s="223"/>
      <c r="AD604" s="223"/>
      <c r="AE604" s="223"/>
      <c r="AF604" s="223"/>
      <c r="AG604" s="223"/>
      <c r="AH604" s="370">
        <f t="shared" si="336"/>
        <v>0</v>
      </c>
      <c r="AI604" s="373">
        <f>'สาย 12'!AI159</f>
        <v>0</v>
      </c>
      <c r="AJ604" s="369">
        <f t="shared" si="337"/>
        <v>0</v>
      </c>
      <c r="AL604" s="379">
        <v>159</v>
      </c>
      <c r="AM604" s="380">
        <f t="shared" si="338"/>
        <v>4</v>
      </c>
    </row>
    <row r="605" spans="1:39" s="79" customFormat="1" ht="15" hidden="1" customHeight="1" thickBot="1">
      <c r="A605" s="356">
        <v>40</v>
      </c>
      <c r="B605" s="225"/>
      <c r="C605" s="363"/>
      <c r="D605" s="223"/>
      <c r="E605" s="363"/>
      <c r="F605" s="223"/>
      <c r="G605" s="223"/>
      <c r="H605" s="223"/>
      <c r="I605" s="223"/>
      <c r="J605" s="223"/>
      <c r="K605" s="223"/>
      <c r="L605" s="223"/>
      <c r="M605" s="223"/>
      <c r="N605" s="223"/>
      <c r="O605" s="223"/>
      <c r="P605" s="223"/>
      <c r="Q605" s="223"/>
      <c r="R605" s="223"/>
      <c r="S605" s="223"/>
      <c r="T605" s="223"/>
      <c r="U605" s="223"/>
      <c r="V605" s="223"/>
      <c r="W605" s="223"/>
      <c r="X605" s="223"/>
      <c r="Y605" s="223"/>
      <c r="Z605" s="223"/>
      <c r="AA605" s="223"/>
      <c r="AB605" s="223"/>
      <c r="AC605" s="223"/>
      <c r="AD605" s="223"/>
      <c r="AE605" s="223"/>
      <c r="AF605" s="223"/>
      <c r="AG605" s="223"/>
      <c r="AH605" s="370">
        <f t="shared" si="336"/>
        <v>0</v>
      </c>
      <c r="AI605" s="373">
        <f>'สาย 12'!AI163</f>
        <v>0</v>
      </c>
      <c r="AJ605" s="369">
        <f t="shared" si="337"/>
        <v>0</v>
      </c>
      <c r="AL605" s="381">
        <v>163</v>
      </c>
      <c r="AM605" s="382">
        <f t="shared" si="338"/>
        <v>4</v>
      </c>
    </row>
    <row r="606" spans="1:39" s="79" customFormat="1" ht="24" hidden="1" customHeight="1" thickTop="1" thickBot="1">
      <c r="A606" s="366" t="s">
        <v>41</v>
      </c>
      <c r="B606" s="367"/>
      <c r="C606" s="368">
        <f>SUM(C566:C605)</f>
        <v>0</v>
      </c>
      <c r="D606" s="368">
        <f>SUM(D566:D605)</f>
        <v>0</v>
      </c>
      <c r="E606" s="368">
        <f>SUM(E566:E605)</f>
        <v>0</v>
      </c>
      <c r="F606" s="368">
        <f>SUM(F566:F605)</f>
        <v>0</v>
      </c>
      <c r="G606" s="368">
        <f t="shared" ref="G606" si="339">SUM(G566:G605)</f>
        <v>0</v>
      </c>
      <c r="H606" s="368">
        <f t="shared" ref="H606" si="340">SUM(H566:H605)</f>
        <v>0</v>
      </c>
      <c r="I606" s="368">
        <f t="shared" ref="I606" si="341">SUM(I566:I605)</f>
        <v>0</v>
      </c>
      <c r="J606" s="368">
        <f t="shared" ref="J606" si="342">SUM(J566:J605)</f>
        <v>0</v>
      </c>
      <c r="K606" s="368">
        <f t="shared" ref="K606" si="343">SUM(K566:K605)</f>
        <v>0</v>
      </c>
      <c r="L606" s="368">
        <f t="shared" ref="L606" si="344">SUM(L566:L605)</f>
        <v>0</v>
      </c>
      <c r="M606" s="368">
        <f t="shared" ref="M606" si="345">SUM(M566:M605)</f>
        <v>0</v>
      </c>
      <c r="N606" s="368">
        <f t="shared" ref="N606" si="346">SUM(N566:N605)</f>
        <v>0</v>
      </c>
      <c r="O606" s="368">
        <f t="shared" ref="O606" si="347">SUM(O566:O605)</f>
        <v>0</v>
      </c>
      <c r="P606" s="368">
        <f t="shared" ref="P606" si="348">SUM(P566:P605)</f>
        <v>0</v>
      </c>
      <c r="Q606" s="368">
        <f t="shared" ref="Q606" si="349">SUM(Q566:Q605)</f>
        <v>0</v>
      </c>
      <c r="R606" s="368">
        <f t="shared" ref="R606" si="350">SUM(R566:R605)</f>
        <v>0</v>
      </c>
      <c r="S606" s="368">
        <f t="shared" ref="S606" si="351">SUM(S566:S605)</f>
        <v>0</v>
      </c>
      <c r="T606" s="368">
        <f t="shared" ref="T606" si="352">SUM(T566:T605)</f>
        <v>0</v>
      </c>
      <c r="U606" s="368">
        <f t="shared" ref="U606" si="353">SUM(U566:U605)</f>
        <v>0</v>
      </c>
      <c r="V606" s="368">
        <f t="shared" ref="V606" si="354">SUM(V566:V605)</f>
        <v>0</v>
      </c>
      <c r="W606" s="368">
        <f t="shared" ref="W606" si="355">SUM(W566:W605)</f>
        <v>0</v>
      </c>
      <c r="X606" s="368">
        <f t="shared" ref="X606" si="356">SUM(X566:X605)</f>
        <v>0</v>
      </c>
      <c r="Y606" s="368">
        <f t="shared" ref="Y606" si="357">SUM(Y566:Y605)</f>
        <v>0</v>
      </c>
      <c r="Z606" s="368">
        <f t="shared" ref="Z606" si="358">SUM(Z566:Z605)</f>
        <v>0</v>
      </c>
      <c r="AA606" s="368">
        <f t="shared" ref="AA606" si="359">SUM(AA566:AA605)</f>
        <v>0</v>
      </c>
      <c r="AB606" s="368">
        <f t="shared" ref="AB606" si="360">SUM(AB566:AB605)</f>
        <v>0</v>
      </c>
      <c r="AC606" s="368">
        <f t="shared" ref="AC606" si="361">SUM(AC566:AC605)</f>
        <v>0</v>
      </c>
      <c r="AD606" s="368">
        <f t="shared" ref="AD606" si="362">SUM(AD566:AD605)</f>
        <v>0</v>
      </c>
      <c r="AE606" s="368">
        <f t="shared" ref="AE606" si="363">SUM(AE566:AE605)</f>
        <v>0</v>
      </c>
      <c r="AF606" s="368">
        <f t="shared" ref="AF606" si="364">SUM(AF566:AF605)</f>
        <v>0</v>
      </c>
      <c r="AG606" s="368">
        <f t="shared" ref="AG606" si="365">SUM(AG566:AG605)</f>
        <v>0</v>
      </c>
      <c r="AH606" s="368">
        <f t="shared" ref="AH606" si="366">SUM(AH566:AH605)</f>
        <v>0</v>
      </c>
      <c r="AI606" s="374">
        <f t="shared" ref="AI606" si="367">SUM(AI566:AI605)</f>
        <v>0</v>
      </c>
      <c r="AJ606" s="368">
        <f t="shared" ref="AJ606" si="368">SUM(AJ566:AJ605)</f>
        <v>0</v>
      </c>
    </row>
    <row r="607" spans="1:39" s="79" customFormat="1" ht="15" thickBot="1">
      <c r="AH607" s="79" t="s">
        <v>73</v>
      </c>
      <c r="AI607" s="375">
        <f>'สาย 12'!AI167</f>
        <v>0</v>
      </c>
      <c r="AJ607" s="376">
        <f>AI606-AI607</f>
        <v>0</v>
      </c>
    </row>
    <row r="608" spans="1:39" s="79" customFormat="1"/>
  </sheetData>
  <protectedRanges>
    <protectedRange password="CC17" sqref="AQ38:AS41" name="ราคาสินค้าใหม่"/>
    <protectedRange password="C8A2" sqref="AQ38:AS42" name="ราคา"/>
  </protectedRanges>
  <mergeCells count="408">
    <mergeCell ref="P564:P565"/>
    <mergeCell ref="Q564:Q565"/>
    <mergeCell ref="R564:R565"/>
    <mergeCell ref="S564:S565"/>
    <mergeCell ref="AF564:AF565"/>
    <mergeCell ref="AG564:AG565"/>
    <mergeCell ref="AH564:AH565"/>
    <mergeCell ref="AJ564:AJ565"/>
    <mergeCell ref="Z564:Z565"/>
    <mergeCell ref="AA564:AA565"/>
    <mergeCell ref="AB564:AB565"/>
    <mergeCell ref="AC564:AC565"/>
    <mergeCell ref="AD564:AD565"/>
    <mergeCell ref="AE564:AE565"/>
    <mergeCell ref="H564:H565"/>
    <mergeCell ref="I564:I565"/>
    <mergeCell ref="J564:J565"/>
    <mergeCell ref="K564:K565"/>
    <mergeCell ref="L564:L565"/>
    <mergeCell ref="M564:M565"/>
    <mergeCell ref="AF513:AF514"/>
    <mergeCell ref="AG513:AG514"/>
    <mergeCell ref="AH513:AH514"/>
    <mergeCell ref="S513:S514"/>
    <mergeCell ref="H513:H514"/>
    <mergeCell ref="I513:I514"/>
    <mergeCell ref="J513:J514"/>
    <mergeCell ref="K513:K514"/>
    <mergeCell ref="L513:L514"/>
    <mergeCell ref="M513:M514"/>
    <mergeCell ref="T564:T565"/>
    <mergeCell ref="U564:U565"/>
    <mergeCell ref="V564:V565"/>
    <mergeCell ref="W564:W565"/>
    <mergeCell ref="X564:X565"/>
    <mergeCell ref="Y564:Y565"/>
    <mergeCell ref="N564:N565"/>
    <mergeCell ref="O564:O565"/>
    <mergeCell ref="AJ513:AJ514"/>
    <mergeCell ref="A564:A565"/>
    <mergeCell ref="C564:C565"/>
    <mergeCell ref="D564:D565"/>
    <mergeCell ref="E564:E565"/>
    <mergeCell ref="F564:F565"/>
    <mergeCell ref="G564:G565"/>
    <mergeCell ref="Z513:Z514"/>
    <mergeCell ref="AA513:AA514"/>
    <mergeCell ref="AB513:AB514"/>
    <mergeCell ref="AC513:AC514"/>
    <mergeCell ref="AD513:AD514"/>
    <mergeCell ref="AE513:AE514"/>
    <mergeCell ref="T513:T514"/>
    <mergeCell ref="U513:U514"/>
    <mergeCell ref="V513:V514"/>
    <mergeCell ref="W513:W514"/>
    <mergeCell ref="X513:X514"/>
    <mergeCell ref="Y513:Y514"/>
    <mergeCell ref="N513:N514"/>
    <mergeCell ref="O513:O514"/>
    <mergeCell ref="P513:P514"/>
    <mergeCell ref="Q513:Q514"/>
    <mergeCell ref="R513:R514"/>
    <mergeCell ref="AF462:AF463"/>
    <mergeCell ref="AG462:AG463"/>
    <mergeCell ref="AH462:AH463"/>
    <mergeCell ref="AJ462:AJ463"/>
    <mergeCell ref="A513:A514"/>
    <mergeCell ref="C513:C514"/>
    <mergeCell ref="D513:D514"/>
    <mergeCell ref="E513:E514"/>
    <mergeCell ref="F513:F514"/>
    <mergeCell ref="G513:G514"/>
    <mergeCell ref="Z462:Z463"/>
    <mergeCell ref="AA462:AA463"/>
    <mergeCell ref="AB462:AB463"/>
    <mergeCell ref="AC462:AC463"/>
    <mergeCell ref="AD462:AD463"/>
    <mergeCell ref="AE462:AE463"/>
    <mergeCell ref="T462:T463"/>
    <mergeCell ref="U462:U463"/>
    <mergeCell ref="V462:V463"/>
    <mergeCell ref="W462:W463"/>
    <mergeCell ref="X462:X463"/>
    <mergeCell ref="Y462:Y463"/>
    <mergeCell ref="N462:N463"/>
    <mergeCell ref="O462:O463"/>
    <mergeCell ref="P462:P463"/>
    <mergeCell ref="Q462:Q463"/>
    <mergeCell ref="R462:R463"/>
    <mergeCell ref="S462:S463"/>
    <mergeCell ref="H462:H463"/>
    <mergeCell ref="I462:I463"/>
    <mergeCell ref="J462:J463"/>
    <mergeCell ref="K462:K463"/>
    <mergeCell ref="L462:L463"/>
    <mergeCell ref="M462:M463"/>
    <mergeCell ref="AF411:AF412"/>
    <mergeCell ref="AG411:AG412"/>
    <mergeCell ref="AH411:AH412"/>
    <mergeCell ref="AJ411:AJ412"/>
    <mergeCell ref="A462:A463"/>
    <mergeCell ref="C462:C463"/>
    <mergeCell ref="D462:D463"/>
    <mergeCell ref="E462:E463"/>
    <mergeCell ref="F462:F463"/>
    <mergeCell ref="G462:G463"/>
    <mergeCell ref="Z411:Z412"/>
    <mergeCell ref="AA411:AA412"/>
    <mergeCell ref="AB411:AB412"/>
    <mergeCell ref="AC411:AC412"/>
    <mergeCell ref="AD411:AD412"/>
    <mergeCell ref="AE411:AE412"/>
    <mergeCell ref="T411:T412"/>
    <mergeCell ref="U411:U412"/>
    <mergeCell ref="V411:V412"/>
    <mergeCell ref="W411:W412"/>
    <mergeCell ref="X411:X412"/>
    <mergeCell ref="Y411:Y412"/>
    <mergeCell ref="N411:N412"/>
    <mergeCell ref="O411:O412"/>
    <mergeCell ref="P411:P412"/>
    <mergeCell ref="Q411:Q412"/>
    <mergeCell ref="R411:R412"/>
    <mergeCell ref="S411:S412"/>
    <mergeCell ref="H411:H412"/>
    <mergeCell ref="I411:I412"/>
    <mergeCell ref="J411:J412"/>
    <mergeCell ref="K411:K412"/>
    <mergeCell ref="L411:L412"/>
    <mergeCell ref="M411:M412"/>
    <mergeCell ref="AF360:AF361"/>
    <mergeCell ref="AG360:AG361"/>
    <mergeCell ref="AH360:AH361"/>
    <mergeCell ref="AJ360:AJ361"/>
    <mergeCell ref="A411:A412"/>
    <mergeCell ref="C411:C412"/>
    <mergeCell ref="D411:D412"/>
    <mergeCell ref="E411:E412"/>
    <mergeCell ref="F411:F412"/>
    <mergeCell ref="G411:G412"/>
    <mergeCell ref="Z360:Z361"/>
    <mergeCell ref="AA360:AA361"/>
    <mergeCell ref="AB360:AB361"/>
    <mergeCell ref="AC360:AC361"/>
    <mergeCell ref="AD360:AD361"/>
    <mergeCell ref="AE360:AE361"/>
    <mergeCell ref="T360:T361"/>
    <mergeCell ref="U360:U361"/>
    <mergeCell ref="V360:V361"/>
    <mergeCell ref="W360:W361"/>
    <mergeCell ref="X360:X361"/>
    <mergeCell ref="Y360:Y361"/>
    <mergeCell ref="N360:N361"/>
    <mergeCell ref="O360:O361"/>
    <mergeCell ref="P360:P361"/>
    <mergeCell ref="Q360:Q361"/>
    <mergeCell ref="R360:R361"/>
    <mergeCell ref="S360:S361"/>
    <mergeCell ref="H360:H361"/>
    <mergeCell ref="I360:I361"/>
    <mergeCell ref="J360:J361"/>
    <mergeCell ref="K360:K361"/>
    <mergeCell ref="L360:L361"/>
    <mergeCell ref="M360:M361"/>
    <mergeCell ref="AF309:AF310"/>
    <mergeCell ref="AG309:AG310"/>
    <mergeCell ref="AH309:AH310"/>
    <mergeCell ref="AJ309:AJ310"/>
    <mergeCell ref="A360:A361"/>
    <mergeCell ref="C360:C361"/>
    <mergeCell ref="D360:D361"/>
    <mergeCell ref="E360:E361"/>
    <mergeCell ref="F360:F361"/>
    <mergeCell ref="G360:G361"/>
    <mergeCell ref="Z309:Z310"/>
    <mergeCell ref="AA309:AA310"/>
    <mergeCell ref="AB309:AB310"/>
    <mergeCell ref="AC309:AC310"/>
    <mergeCell ref="AD309:AD310"/>
    <mergeCell ref="AE309:AE310"/>
    <mergeCell ref="T309:T310"/>
    <mergeCell ref="U309:U310"/>
    <mergeCell ref="V309:V310"/>
    <mergeCell ref="W309:W310"/>
    <mergeCell ref="X309:X310"/>
    <mergeCell ref="Y309:Y310"/>
    <mergeCell ref="N309:N310"/>
    <mergeCell ref="O309:O310"/>
    <mergeCell ref="P309:P310"/>
    <mergeCell ref="Q309:Q310"/>
    <mergeCell ref="R309:R310"/>
    <mergeCell ref="S309:S310"/>
    <mergeCell ref="H309:H310"/>
    <mergeCell ref="I309:I310"/>
    <mergeCell ref="J309:J310"/>
    <mergeCell ref="K309:K310"/>
    <mergeCell ref="L309:L310"/>
    <mergeCell ref="M309:M310"/>
    <mergeCell ref="AF258:AF259"/>
    <mergeCell ref="AG258:AG259"/>
    <mergeCell ref="AH258:AH259"/>
    <mergeCell ref="AJ258:AJ259"/>
    <mergeCell ref="A309:A310"/>
    <mergeCell ref="C309:C310"/>
    <mergeCell ref="D309:D310"/>
    <mergeCell ref="E309:E310"/>
    <mergeCell ref="F309:F310"/>
    <mergeCell ref="G309:G310"/>
    <mergeCell ref="Z258:Z259"/>
    <mergeCell ref="AA258:AA259"/>
    <mergeCell ref="AB258:AB259"/>
    <mergeCell ref="AC258:AC259"/>
    <mergeCell ref="AD258:AD259"/>
    <mergeCell ref="AE258:AE259"/>
    <mergeCell ref="T258:T259"/>
    <mergeCell ref="U258:U259"/>
    <mergeCell ref="V258:V259"/>
    <mergeCell ref="W258:W259"/>
    <mergeCell ref="X258:X259"/>
    <mergeCell ref="Y258:Y259"/>
    <mergeCell ref="N258:N259"/>
    <mergeCell ref="O258:O259"/>
    <mergeCell ref="P258:P259"/>
    <mergeCell ref="Q258:Q259"/>
    <mergeCell ref="R258:R259"/>
    <mergeCell ref="S258:S259"/>
    <mergeCell ref="H258:H259"/>
    <mergeCell ref="I258:I259"/>
    <mergeCell ref="J258:J259"/>
    <mergeCell ref="K258:K259"/>
    <mergeCell ref="L258:L259"/>
    <mergeCell ref="M258:M259"/>
    <mergeCell ref="AF207:AF208"/>
    <mergeCell ref="AG207:AG208"/>
    <mergeCell ref="AH207:AH208"/>
    <mergeCell ref="AJ207:AJ208"/>
    <mergeCell ref="A258:A259"/>
    <mergeCell ref="C258:C259"/>
    <mergeCell ref="D258:D259"/>
    <mergeCell ref="E258:E259"/>
    <mergeCell ref="F258:F259"/>
    <mergeCell ref="G258:G259"/>
    <mergeCell ref="Z207:Z208"/>
    <mergeCell ref="AA207:AA208"/>
    <mergeCell ref="AB207:AB208"/>
    <mergeCell ref="AC207:AC208"/>
    <mergeCell ref="AD207:AD208"/>
    <mergeCell ref="AE207:AE208"/>
    <mergeCell ref="T207:T208"/>
    <mergeCell ref="U207:U208"/>
    <mergeCell ref="V207:V208"/>
    <mergeCell ref="W207:W208"/>
    <mergeCell ref="X207:X208"/>
    <mergeCell ref="Y207:Y208"/>
    <mergeCell ref="N207:N208"/>
    <mergeCell ref="O207:O208"/>
    <mergeCell ref="P207:P208"/>
    <mergeCell ref="Q207:Q208"/>
    <mergeCell ref="R207:R208"/>
    <mergeCell ref="S207:S208"/>
    <mergeCell ref="H207:H208"/>
    <mergeCell ref="I207:I208"/>
    <mergeCell ref="J207:J208"/>
    <mergeCell ref="K207:K208"/>
    <mergeCell ref="L207:L208"/>
    <mergeCell ref="M207:M208"/>
    <mergeCell ref="AF156:AF157"/>
    <mergeCell ref="AG156:AG157"/>
    <mergeCell ref="AH156:AH157"/>
    <mergeCell ref="AJ156:AJ157"/>
    <mergeCell ref="A207:A208"/>
    <mergeCell ref="C207:C208"/>
    <mergeCell ref="D207:D208"/>
    <mergeCell ref="E207:E208"/>
    <mergeCell ref="F207:F208"/>
    <mergeCell ref="G207:G208"/>
    <mergeCell ref="Z156:Z157"/>
    <mergeCell ref="AA156:AA157"/>
    <mergeCell ref="AB156:AB157"/>
    <mergeCell ref="AC156:AC157"/>
    <mergeCell ref="AD156:AD157"/>
    <mergeCell ref="AE156:AE157"/>
    <mergeCell ref="T156:T157"/>
    <mergeCell ref="U156:U157"/>
    <mergeCell ref="V156:V157"/>
    <mergeCell ref="W156:W157"/>
    <mergeCell ref="X156:X157"/>
    <mergeCell ref="Y156:Y157"/>
    <mergeCell ref="N156:N157"/>
    <mergeCell ref="O156:O157"/>
    <mergeCell ref="P156:P157"/>
    <mergeCell ref="Q156:Q157"/>
    <mergeCell ref="R156:R157"/>
    <mergeCell ref="S156:S157"/>
    <mergeCell ref="H156:H157"/>
    <mergeCell ref="I156:I157"/>
    <mergeCell ref="J156:J157"/>
    <mergeCell ref="K156:K157"/>
    <mergeCell ref="L156:L157"/>
    <mergeCell ref="M156:M157"/>
    <mergeCell ref="AF105:AF106"/>
    <mergeCell ref="AG105:AG106"/>
    <mergeCell ref="AH105:AH106"/>
    <mergeCell ref="AJ105:AJ106"/>
    <mergeCell ref="A156:A157"/>
    <mergeCell ref="C156:C157"/>
    <mergeCell ref="D156:D157"/>
    <mergeCell ref="E156:E157"/>
    <mergeCell ref="F156:F157"/>
    <mergeCell ref="G156:G157"/>
    <mergeCell ref="Z105:Z106"/>
    <mergeCell ref="AA105:AA106"/>
    <mergeCell ref="AB105:AB106"/>
    <mergeCell ref="AC105:AC106"/>
    <mergeCell ref="AD105:AD106"/>
    <mergeCell ref="AE105:AE106"/>
    <mergeCell ref="T105:T106"/>
    <mergeCell ref="U105:U106"/>
    <mergeCell ref="V105:V106"/>
    <mergeCell ref="W105:W106"/>
    <mergeCell ref="X105:X106"/>
    <mergeCell ref="Y105:Y106"/>
    <mergeCell ref="N105:N106"/>
    <mergeCell ref="O105:O106"/>
    <mergeCell ref="P105:P106"/>
    <mergeCell ref="Q105:Q106"/>
    <mergeCell ref="R105:R106"/>
    <mergeCell ref="S105:S106"/>
    <mergeCell ref="H105:H106"/>
    <mergeCell ref="I105:I106"/>
    <mergeCell ref="J105:J106"/>
    <mergeCell ref="K105:K106"/>
    <mergeCell ref="L105:L106"/>
    <mergeCell ref="M105:M106"/>
    <mergeCell ref="AF54:AF55"/>
    <mergeCell ref="AG54:AG55"/>
    <mergeCell ref="AH54:AH55"/>
    <mergeCell ref="AJ54:AJ55"/>
    <mergeCell ref="A105:A106"/>
    <mergeCell ref="C105:C106"/>
    <mergeCell ref="D105:D106"/>
    <mergeCell ref="E105:E106"/>
    <mergeCell ref="F105:F106"/>
    <mergeCell ref="G105:G106"/>
    <mergeCell ref="Z54:Z55"/>
    <mergeCell ref="AA54:AA55"/>
    <mergeCell ref="AB54:AB55"/>
    <mergeCell ref="AC54:AC55"/>
    <mergeCell ref="AD54:AD55"/>
    <mergeCell ref="AE54:AE55"/>
    <mergeCell ref="T54:T55"/>
    <mergeCell ref="U54:U55"/>
    <mergeCell ref="V54:V55"/>
    <mergeCell ref="W54:W55"/>
    <mergeCell ref="X54:X55"/>
    <mergeCell ref="Y54:Y55"/>
    <mergeCell ref="N54:N55"/>
    <mergeCell ref="O54:O55"/>
    <mergeCell ref="P54:P55"/>
    <mergeCell ref="Q54:Q55"/>
    <mergeCell ref="R54:R55"/>
    <mergeCell ref="S54:S55"/>
    <mergeCell ref="H54:H55"/>
    <mergeCell ref="I54:I55"/>
    <mergeCell ref="J54:J55"/>
    <mergeCell ref="K54:K55"/>
    <mergeCell ref="L54:L55"/>
    <mergeCell ref="M54:M55"/>
    <mergeCell ref="A54:A55"/>
    <mergeCell ref="C54:C55"/>
    <mergeCell ref="D54:D55"/>
    <mergeCell ref="E54:E55"/>
    <mergeCell ref="F54:F55"/>
    <mergeCell ref="G54:G55"/>
    <mergeCell ref="AE5:AE6"/>
    <mergeCell ref="AF5:AF6"/>
    <mergeCell ref="AG5:AG6"/>
    <mergeCell ref="M5:M6"/>
    <mergeCell ref="N5:N6"/>
    <mergeCell ref="O5:O6"/>
    <mergeCell ref="P5:P6"/>
    <mergeCell ref="Q5:Q6"/>
    <mergeCell ref="R5:R6"/>
    <mergeCell ref="G5:G6"/>
    <mergeCell ref="H5:H6"/>
    <mergeCell ref="I5:I6"/>
    <mergeCell ref="J5:J6"/>
    <mergeCell ref="K5:K6"/>
    <mergeCell ref="L5:L6"/>
    <mergeCell ref="C5:C6"/>
    <mergeCell ref="D5:D6"/>
    <mergeCell ref="A5:A6"/>
    <mergeCell ref="E5:E6"/>
    <mergeCell ref="F5:F6"/>
    <mergeCell ref="AH5:AH6"/>
    <mergeCell ref="AJ5:AJ6"/>
    <mergeCell ref="Y5:Y6"/>
    <mergeCell ref="Z5:Z6"/>
    <mergeCell ref="AA5:AA6"/>
    <mergeCell ref="AB5:AB6"/>
    <mergeCell ref="AC5:AC6"/>
    <mergeCell ref="AD5:AD6"/>
    <mergeCell ref="S5:S6"/>
    <mergeCell ref="T5:T6"/>
    <mergeCell ref="U5:U6"/>
    <mergeCell ref="V5:V6"/>
    <mergeCell ref="W5:W6"/>
    <mergeCell ref="X5:X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386"/>
  <sheetViews>
    <sheetView workbookViewId="0">
      <pane xSplit="2" ySplit="3" topLeftCell="C166" activePane="bottomRight" state="frozen"/>
      <selection pane="topRight" activeCell="C1" sqref="C1"/>
      <selection pane="bottomLeft" activeCell="A4" sqref="A4"/>
      <selection pane="bottomRight" activeCell="B171" sqref="B171:F171"/>
    </sheetView>
  </sheetViews>
  <sheetFormatPr defaultColWidth="9" defaultRowHeight="14.4"/>
  <cols>
    <col min="1" max="1" width="9" style="79"/>
    <col min="2" max="2" width="19" style="79" customWidth="1"/>
    <col min="3" max="3" width="9" style="79"/>
    <col min="4" max="8" width="9.88671875" style="79" bestFit="1" customWidth="1"/>
    <col min="9" max="9" width="12" style="79" customWidth="1"/>
    <col min="10" max="10" width="9.88671875" style="79" bestFit="1" customWidth="1"/>
    <col min="11" max="15" width="9.88671875" style="79" hidden="1" customWidth="1"/>
    <col min="16" max="16" width="11.21875" style="79" bestFit="1" customWidth="1"/>
    <col min="17" max="17" width="8.44140625" style="79" bestFit="1" customWidth="1"/>
    <col min="18" max="18" width="9" style="79"/>
    <col min="19" max="19" width="13.6640625" style="79" bestFit="1" customWidth="1"/>
    <col min="20" max="20" width="13.109375" style="79" bestFit="1" customWidth="1"/>
    <col min="21" max="16384" width="9" style="79"/>
  </cols>
  <sheetData>
    <row r="1" spans="1:20" ht="23.4">
      <c r="A1" s="606" t="s">
        <v>45</v>
      </c>
      <c r="B1" s="606"/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06"/>
      <c r="R1" s="80"/>
    </row>
    <row r="2" spans="1:20" ht="23.4">
      <c r="A2" s="606" t="s">
        <v>302</v>
      </c>
      <c r="B2" s="606"/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606"/>
      <c r="O2" s="606"/>
      <c r="P2" s="606"/>
      <c r="Q2" s="606"/>
      <c r="R2" s="206"/>
    </row>
    <row r="3" spans="1:20" ht="23.4">
      <c r="A3" s="607" t="s">
        <v>149</v>
      </c>
      <c r="B3" s="607"/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81"/>
    </row>
    <row r="4" spans="1:20" ht="21.6" thickBot="1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0"/>
    </row>
    <row r="5" spans="1:20" ht="21.6" thickTop="1" thickBot="1">
      <c r="A5" s="84" t="s">
        <v>99</v>
      </c>
      <c r="B5" s="83" t="s">
        <v>0</v>
      </c>
      <c r="C5" s="83" t="s">
        <v>43</v>
      </c>
      <c r="D5" s="84" t="s">
        <v>81</v>
      </c>
      <c r="E5" s="84" t="s">
        <v>82</v>
      </c>
      <c r="F5" s="84" t="s">
        <v>83</v>
      </c>
      <c r="G5" s="84" t="s">
        <v>84</v>
      </c>
      <c r="H5" s="84" t="s">
        <v>85</v>
      </c>
      <c r="I5" s="84" t="s">
        <v>86</v>
      </c>
      <c r="J5" s="84" t="s">
        <v>87</v>
      </c>
      <c r="K5" s="84">
        <v>8</v>
      </c>
      <c r="L5" s="84">
        <v>9</v>
      </c>
      <c r="M5" s="84">
        <v>10</v>
      </c>
      <c r="N5" s="84">
        <v>11</v>
      </c>
      <c r="O5" s="84">
        <v>12</v>
      </c>
      <c r="P5" s="85" t="s">
        <v>41</v>
      </c>
      <c r="Q5" s="83" t="s">
        <v>88</v>
      </c>
      <c r="R5" s="207"/>
      <c r="S5" s="212" t="s">
        <v>106</v>
      </c>
      <c r="T5" s="212" t="s">
        <v>44</v>
      </c>
    </row>
    <row r="6" spans="1:20" ht="21" thickTop="1">
      <c r="A6" s="544" t="s">
        <v>2</v>
      </c>
      <c r="B6" s="608" t="s">
        <v>53</v>
      </c>
      <c r="C6" s="86" t="s">
        <v>42</v>
      </c>
      <c r="D6" s="193">
        <f>'สาย 1'!AI6</f>
        <v>160</v>
      </c>
      <c r="E6" s="193">
        <f>'สาย 2'!AI6</f>
        <v>140</v>
      </c>
      <c r="F6" s="193">
        <f>'สาย 3'!AI6</f>
        <v>150</v>
      </c>
      <c r="G6" s="193">
        <f>'สาย 4'!AI6</f>
        <v>185</v>
      </c>
      <c r="H6" s="193">
        <f>'สาย 5'!AI6</f>
        <v>150</v>
      </c>
      <c r="I6" s="193">
        <f>'สาย 6'!AI6</f>
        <v>105</v>
      </c>
      <c r="J6" s="193">
        <f>'สาย 7'!AI6</f>
        <v>140</v>
      </c>
      <c r="K6" s="193">
        <f>'สาย 8'!AI6</f>
        <v>45</v>
      </c>
      <c r="L6" s="193">
        <f>'สาย 9'!AI6</f>
        <v>125</v>
      </c>
      <c r="M6" s="193">
        <f>'สาย 10'!AI6</f>
        <v>0</v>
      </c>
      <c r="N6" s="193">
        <f>'สาย 11'!AI6</f>
        <v>0</v>
      </c>
      <c r="O6" s="193">
        <f>'สาย 12'!AI6</f>
        <v>0</v>
      </c>
      <c r="P6" s="89">
        <f>SUM(D6:O6)</f>
        <v>1200</v>
      </c>
      <c r="Q6" s="605">
        <f>P9</f>
        <v>7.7499999999999999E-2</v>
      </c>
      <c r="R6" s="88"/>
      <c r="S6" s="210">
        <f>สต็อกจากโรงงานระยอง!CR7</f>
        <v>1200</v>
      </c>
      <c r="T6" s="210">
        <f>P6-S6</f>
        <v>0</v>
      </c>
    </row>
    <row r="7" spans="1:20" ht="20.399999999999999">
      <c r="A7" s="529"/>
      <c r="B7" s="583"/>
      <c r="C7" s="91" t="s">
        <v>89</v>
      </c>
      <c r="D7" s="110">
        <f>'สาย 1'!AI7</f>
        <v>14</v>
      </c>
      <c r="E7" s="110">
        <f>'สาย 2'!AI7</f>
        <v>6</v>
      </c>
      <c r="F7" s="110">
        <f>'สาย 3'!AI7</f>
        <v>18</v>
      </c>
      <c r="G7" s="110">
        <f>'สาย 4'!AI7</f>
        <v>15</v>
      </c>
      <c r="H7" s="110">
        <f>'สาย 5'!AI7</f>
        <v>4</v>
      </c>
      <c r="I7" s="110">
        <f>'สาย 6'!AI7</f>
        <v>12</v>
      </c>
      <c r="J7" s="110">
        <f>'สาย 7'!AI7</f>
        <v>8</v>
      </c>
      <c r="K7" s="110">
        <f>'สาย 8'!AI7</f>
        <v>11</v>
      </c>
      <c r="L7" s="110">
        <f>'สาย 9'!AI7</f>
        <v>5</v>
      </c>
      <c r="M7" s="110">
        <f>'สาย 10'!AI7</f>
        <v>0</v>
      </c>
      <c r="N7" s="110">
        <f>'สาย 11'!AI7</f>
        <v>0</v>
      </c>
      <c r="O7" s="110">
        <f>'สาย 12'!AI7</f>
        <v>0</v>
      </c>
      <c r="P7" s="197">
        <f t="shared" ref="P7:P8" si="0">SUM(D7:O7)</f>
        <v>93</v>
      </c>
      <c r="Q7" s="541"/>
      <c r="R7" s="88"/>
      <c r="S7" s="208"/>
      <c r="T7" s="208"/>
    </row>
    <row r="8" spans="1:20" ht="20.399999999999999">
      <c r="A8" s="529"/>
      <c r="B8" s="583"/>
      <c r="C8" s="94" t="s">
        <v>90</v>
      </c>
      <c r="D8" s="110">
        <f>'สาย 1'!AI8</f>
        <v>0</v>
      </c>
      <c r="E8" s="110">
        <f>'สาย 2'!AI8</f>
        <v>0</v>
      </c>
      <c r="F8" s="110">
        <f>'สาย 3'!AI8</f>
        <v>0</v>
      </c>
      <c r="G8" s="110">
        <f>'สาย 4'!AI8</f>
        <v>0</v>
      </c>
      <c r="H8" s="110">
        <f>'สาย 5'!AI8</f>
        <v>0</v>
      </c>
      <c r="I8" s="110">
        <f>'สาย 6'!AI8</f>
        <v>0</v>
      </c>
      <c r="J8" s="110">
        <f>'สาย 7'!AI8</f>
        <v>0</v>
      </c>
      <c r="K8" s="110">
        <f>'สาย 8'!AI8</f>
        <v>0</v>
      </c>
      <c r="L8" s="110">
        <f>'สาย 9'!AI8</f>
        <v>0</v>
      </c>
      <c r="M8" s="110">
        <f>'สาย 10'!AI8</f>
        <v>0</v>
      </c>
      <c r="N8" s="110">
        <f>'สาย 11'!AI8</f>
        <v>0</v>
      </c>
      <c r="O8" s="110">
        <f>'สาย 12'!AI8</f>
        <v>0</v>
      </c>
      <c r="P8" s="197">
        <f t="shared" si="0"/>
        <v>0</v>
      </c>
      <c r="Q8" s="541"/>
      <c r="R8" s="95"/>
      <c r="S8" s="208"/>
      <c r="T8" s="208"/>
    </row>
    <row r="9" spans="1:20" ht="21" thickBot="1">
      <c r="A9" s="530"/>
      <c r="B9" s="584"/>
      <c r="C9" s="96" t="s">
        <v>91</v>
      </c>
      <c r="D9" s="196">
        <f>'สาย 1'!AI9</f>
        <v>8.7499999999999994E-2</v>
      </c>
      <c r="E9" s="196">
        <f>'สาย 2'!AI9</f>
        <v>4.2857142857142858E-2</v>
      </c>
      <c r="F9" s="196">
        <f>'สาย 3'!AI9</f>
        <v>0.12</v>
      </c>
      <c r="G9" s="196">
        <f>'สาย 4'!AI9</f>
        <v>8.1081081081081086E-2</v>
      </c>
      <c r="H9" s="196">
        <f>'สาย 5'!AI9</f>
        <v>2.6666666666666668E-2</v>
      </c>
      <c r="I9" s="196">
        <f>'สาย 6'!AI9</f>
        <v>0.11428571428571428</v>
      </c>
      <c r="J9" s="196">
        <f>'สาย 7'!AI9</f>
        <v>5.7142857142857141E-2</v>
      </c>
      <c r="K9" s="196">
        <f>'สาย 8'!AI9</f>
        <v>0.24444444444444444</v>
      </c>
      <c r="L9" s="196">
        <f>'สาย 9'!AI9</f>
        <v>0.04</v>
      </c>
      <c r="M9" s="196" t="e">
        <f>'สาย 10'!AI9</f>
        <v>#DIV/0!</v>
      </c>
      <c r="N9" s="196" t="e">
        <f>'สาย 11'!AI9</f>
        <v>#DIV/0!</v>
      </c>
      <c r="O9" s="196" t="e">
        <f>'สาย 12'!AI9</f>
        <v>#DIV/0!</v>
      </c>
      <c r="P9" s="195">
        <f>(P7+P8)/P6</f>
        <v>7.7499999999999999E-2</v>
      </c>
      <c r="Q9" s="542"/>
      <c r="R9" s="98"/>
      <c r="S9" s="232"/>
      <c r="T9" s="232"/>
    </row>
    <row r="10" spans="1:20" ht="20.399999999999999">
      <c r="A10" s="528" t="s">
        <v>3</v>
      </c>
      <c r="B10" s="582" t="s">
        <v>54</v>
      </c>
      <c r="C10" s="86" t="s">
        <v>42</v>
      </c>
      <c r="D10" s="103">
        <f>'สาย 1'!AI10</f>
        <v>165</v>
      </c>
      <c r="E10" s="103">
        <f>'สาย 2'!AI10</f>
        <v>135</v>
      </c>
      <c r="F10" s="103">
        <f>'สาย 3'!AI10</f>
        <v>145</v>
      </c>
      <c r="G10" s="103">
        <f>'สาย 4'!AI10</f>
        <v>210</v>
      </c>
      <c r="H10" s="103">
        <f>'สาย 5'!AI10</f>
        <v>155</v>
      </c>
      <c r="I10" s="103">
        <f>'สาย 6'!AI10</f>
        <v>115</v>
      </c>
      <c r="J10" s="103">
        <f>'สาย 7'!AI10</f>
        <v>150</v>
      </c>
      <c r="K10" s="103">
        <f>'สาย 8'!AI10</f>
        <v>100</v>
      </c>
      <c r="L10" s="103">
        <f>'สาย 9'!AI10</f>
        <v>125</v>
      </c>
      <c r="M10" s="103">
        <f>'สาย 10'!AI10</f>
        <v>0</v>
      </c>
      <c r="N10" s="103">
        <f>'สาย 11'!AI10</f>
        <v>0</v>
      </c>
      <c r="O10" s="103">
        <f>'สาย 12'!AI10</f>
        <v>0</v>
      </c>
      <c r="P10" s="93">
        <f>SUM(D10:O10)</f>
        <v>1300</v>
      </c>
      <c r="Q10" s="541">
        <f>P13</f>
        <v>0.1076923076923077</v>
      </c>
      <c r="R10" s="88"/>
      <c r="S10" s="223">
        <f>สต็อกจากโรงงานระยอง!CR8</f>
        <v>1300</v>
      </c>
      <c r="T10" s="223">
        <f>P10-S10</f>
        <v>0</v>
      </c>
    </row>
    <row r="11" spans="1:20" ht="20.399999999999999">
      <c r="A11" s="529"/>
      <c r="B11" s="583"/>
      <c r="C11" s="91" t="s">
        <v>89</v>
      </c>
      <c r="D11" s="110">
        <f>'สาย 1'!AI11</f>
        <v>12</v>
      </c>
      <c r="E11" s="110">
        <f>'สาย 2'!AI11</f>
        <v>7</v>
      </c>
      <c r="F11" s="110">
        <f>'สาย 3'!AI11</f>
        <v>25</v>
      </c>
      <c r="G11" s="110">
        <f>'สาย 4'!AI11</f>
        <v>16</v>
      </c>
      <c r="H11" s="110">
        <f>'สาย 5'!AI11</f>
        <v>13</v>
      </c>
      <c r="I11" s="110">
        <f>'สาย 6'!AI11</f>
        <v>13</v>
      </c>
      <c r="J11" s="110">
        <f>'สาย 7'!AI11</f>
        <v>15</v>
      </c>
      <c r="K11" s="110">
        <f>'สาย 8'!AI11</f>
        <v>20</v>
      </c>
      <c r="L11" s="110">
        <f>'สาย 9'!AI11</f>
        <v>19</v>
      </c>
      <c r="M11" s="110">
        <f>'สาย 10'!AI11</f>
        <v>0</v>
      </c>
      <c r="N11" s="110">
        <f>'สาย 11'!AI11</f>
        <v>0</v>
      </c>
      <c r="O11" s="110">
        <f>'สาย 12'!AI11</f>
        <v>0</v>
      </c>
      <c r="P11" s="197">
        <f t="shared" ref="P11:P12" si="1">SUM(D11:O11)</f>
        <v>140</v>
      </c>
      <c r="Q11" s="541"/>
      <c r="R11" s="88"/>
      <c r="S11" s="208"/>
      <c r="T11" s="208"/>
    </row>
    <row r="12" spans="1:20" ht="20.399999999999999">
      <c r="A12" s="529"/>
      <c r="B12" s="583"/>
      <c r="C12" s="94" t="s">
        <v>90</v>
      </c>
      <c r="D12" s="110">
        <f>'สาย 1'!AI12</f>
        <v>0</v>
      </c>
      <c r="E12" s="110">
        <f>'สาย 2'!AI12</f>
        <v>0</v>
      </c>
      <c r="F12" s="110">
        <f>'สาย 3'!AI12</f>
        <v>0</v>
      </c>
      <c r="G12" s="110">
        <f>'สาย 4'!AI12</f>
        <v>0</v>
      </c>
      <c r="H12" s="110">
        <f>'สาย 5'!AI12</f>
        <v>0</v>
      </c>
      <c r="I12" s="110">
        <f>'สาย 6'!AI12</f>
        <v>0</v>
      </c>
      <c r="J12" s="110">
        <f>'สาย 7'!AI12</f>
        <v>0</v>
      </c>
      <c r="K12" s="110">
        <f>'สาย 8'!AI12</f>
        <v>0</v>
      </c>
      <c r="L12" s="110">
        <f>'สาย 9'!AI12</f>
        <v>0</v>
      </c>
      <c r="M12" s="110">
        <f>'สาย 10'!AI12</f>
        <v>0</v>
      </c>
      <c r="N12" s="110">
        <f>'สาย 11'!AI12</f>
        <v>0</v>
      </c>
      <c r="O12" s="110">
        <f>'สาย 12'!AI12</f>
        <v>0</v>
      </c>
      <c r="P12" s="197">
        <f t="shared" si="1"/>
        <v>0</v>
      </c>
      <c r="Q12" s="541"/>
      <c r="R12" s="98"/>
      <c r="S12" s="208"/>
      <c r="T12" s="208"/>
    </row>
    <row r="13" spans="1:20" ht="21" thickBot="1">
      <c r="A13" s="530"/>
      <c r="B13" s="584"/>
      <c r="C13" s="96" t="s">
        <v>91</v>
      </c>
      <c r="D13" s="194">
        <f>'สาย 1'!AI13</f>
        <v>7.2727272727272724E-2</v>
      </c>
      <c r="E13" s="196">
        <f>'สาย 2'!AI13</f>
        <v>5.185185185185185E-2</v>
      </c>
      <c r="F13" s="196">
        <f>'สาย 3'!AI13</f>
        <v>0.17241379310344829</v>
      </c>
      <c r="G13" s="196">
        <f>'สาย 4'!AI13</f>
        <v>7.6190476190476197E-2</v>
      </c>
      <c r="H13" s="196">
        <f>'สาย 5'!AI13</f>
        <v>8.387096774193549E-2</v>
      </c>
      <c r="I13" s="196">
        <f>'สาย 6'!AI13</f>
        <v>0.11304347826086956</v>
      </c>
      <c r="J13" s="196">
        <f>'สาย 7'!AI13</f>
        <v>0.1</v>
      </c>
      <c r="K13" s="196">
        <f>'สาย 8'!AI13</f>
        <v>0.2</v>
      </c>
      <c r="L13" s="196">
        <f>'สาย 9'!AI13</f>
        <v>0.152</v>
      </c>
      <c r="M13" s="196" t="e">
        <f>'สาย 10'!AI13</f>
        <v>#DIV/0!</v>
      </c>
      <c r="N13" s="196" t="e">
        <f>'สาย 11'!AI13</f>
        <v>#DIV/0!</v>
      </c>
      <c r="O13" s="196" t="e">
        <f>'สาย 12'!AI13</f>
        <v>#DIV/0!</v>
      </c>
      <c r="P13" s="195">
        <f>(P11+P12)/P10</f>
        <v>0.1076923076923077</v>
      </c>
      <c r="Q13" s="542"/>
      <c r="R13" s="98"/>
      <c r="S13" s="232"/>
      <c r="T13" s="232"/>
    </row>
    <row r="14" spans="1:20" ht="20.399999999999999">
      <c r="A14" s="528" t="s">
        <v>100</v>
      </c>
      <c r="B14" s="582" t="s">
        <v>55</v>
      </c>
      <c r="C14" s="86" t="s">
        <v>42</v>
      </c>
      <c r="D14" s="103">
        <f>'สาย 1'!AI14</f>
        <v>165</v>
      </c>
      <c r="E14" s="103">
        <f>'สาย 2'!AI14</f>
        <v>145</v>
      </c>
      <c r="F14" s="103">
        <f>'สาย 3'!AI14</f>
        <v>150</v>
      </c>
      <c r="G14" s="103">
        <f>'สาย 4'!AI14</f>
        <v>210</v>
      </c>
      <c r="H14" s="103">
        <f>'สาย 5'!AI14</f>
        <v>170</v>
      </c>
      <c r="I14" s="103">
        <f>'สาย 6'!AI14</f>
        <v>140</v>
      </c>
      <c r="J14" s="103">
        <f>'สาย 7'!AI14</f>
        <v>150</v>
      </c>
      <c r="K14" s="103">
        <f>'สาย 8'!AI14</f>
        <v>135</v>
      </c>
      <c r="L14" s="103">
        <f>'สาย 9'!AI14</f>
        <v>135</v>
      </c>
      <c r="M14" s="103">
        <f>'สาย 10'!AI14</f>
        <v>0</v>
      </c>
      <c r="N14" s="103">
        <f>'สาย 11'!AI14</f>
        <v>0</v>
      </c>
      <c r="O14" s="103">
        <f>'สาย 12'!AI14</f>
        <v>0</v>
      </c>
      <c r="P14" s="93">
        <f>SUM(D14:O14)</f>
        <v>1400</v>
      </c>
      <c r="Q14" s="541">
        <f>P17</f>
        <v>7.7857142857142861E-2</v>
      </c>
      <c r="R14" s="88"/>
      <c r="S14" s="223">
        <f>สต็อกจากโรงงานระยอง!CR9</f>
        <v>1400</v>
      </c>
      <c r="T14" s="223">
        <f>P14-S14</f>
        <v>0</v>
      </c>
    </row>
    <row r="15" spans="1:20" ht="20.399999999999999">
      <c r="A15" s="529"/>
      <c r="B15" s="583"/>
      <c r="C15" s="91" t="s">
        <v>89</v>
      </c>
      <c r="D15" s="110">
        <f>'สาย 1'!AI15</f>
        <v>8</v>
      </c>
      <c r="E15" s="110">
        <f>'สาย 2'!AI15</f>
        <v>8</v>
      </c>
      <c r="F15" s="110">
        <f>'สาย 3'!AI15</f>
        <v>15</v>
      </c>
      <c r="G15" s="110">
        <f>'สาย 4'!AI15</f>
        <v>20</v>
      </c>
      <c r="H15" s="110">
        <f>'สาย 5'!AI15</f>
        <v>10</v>
      </c>
      <c r="I15" s="110">
        <f>'สาย 6'!AI15</f>
        <v>18</v>
      </c>
      <c r="J15" s="110">
        <f>'สาย 7'!AI15</f>
        <v>8</v>
      </c>
      <c r="K15" s="110">
        <f>'สาย 8'!AI15</f>
        <v>16</v>
      </c>
      <c r="L15" s="110">
        <f>'สาย 9'!AI15</f>
        <v>6</v>
      </c>
      <c r="M15" s="110">
        <f>'สาย 10'!AI15</f>
        <v>0</v>
      </c>
      <c r="N15" s="110">
        <f>'สาย 11'!AI15</f>
        <v>0</v>
      </c>
      <c r="O15" s="110">
        <f>'สาย 12'!AI15</f>
        <v>0</v>
      </c>
      <c r="P15" s="197">
        <f t="shared" ref="P15:P16" si="2">SUM(D15:O15)</f>
        <v>109</v>
      </c>
      <c r="Q15" s="541"/>
      <c r="R15" s="88"/>
      <c r="S15" s="208"/>
      <c r="T15" s="208"/>
    </row>
    <row r="16" spans="1:20" ht="20.399999999999999">
      <c r="A16" s="529"/>
      <c r="B16" s="583"/>
      <c r="C16" s="94" t="s">
        <v>90</v>
      </c>
      <c r="D16" s="110">
        <f>'สาย 1'!AI16</f>
        <v>0</v>
      </c>
      <c r="E16" s="110">
        <f>'สาย 2'!AI16</f>
        <v>0</v>
      </c>
      <c r="F16" s="110">
        <f>'สาย 3'!AI16</f>
        <v>0</v>
      </c>
      <c r="G16" s="110">
        <f>'สาย 4'!AI16</f>
        <v>0</v>
      </c>
      <c r="H16" s="110">
        <f>'สาย 5'!AI16</f>
        <v>0</v>
      </c>
      <c r="I16" s="110">
        <f>'สาย 6'!AI16</f>
        <v>0</v>
      </c>
      <c r="J16" s="110">
        <f>'สาย 7'!AI16</f>
        <v>0</v>
      </c>
      <c r="K16" s="110">
        <f>'สาย 8'!AI16</f>
        <v>0</v>
      </c>
      <c r="L16" s="110">
        <f>'สาย 9'!AI16</f>
        <v>0</v>
      </c>
      <c r="M16" s="110">
        <f>'สาย 10'!AI16</f>
        <v>0</v>
      </c>
      <c r="N16" s="110">
        <f>'สาย 11'!AI16</f>
        <v>0</v>
      </c>
      <c r="O16" s="110">
        <f>'สาย 12'!AI16</f>
        <v>0</v>
      </c>
      <c r="P16" s="197">
        <f t="shared" si="2"/>
        <v>0</v>
      </c>
      <c r="Q16" s="541"/>
      <c r="R16" s="98"/>
      <c r="S16" s="208"/>
      <c r="T16" s="208"/>
    </row>
    <row r="17" spans="1:20" ht="21" thickBot="1">
      <c r="A17" s="530"/>
      <c r="B17" s="584"/>
      <c r="C17" s="96" t="s">
        <v>91</v>
      </c>
      <c r="D17" s="194">
        <f>'สาย 1'!AI17</f>
        <v>4.8484848484848485E-2</v>
      </c>
      <c r="E17" s="196">
        <f>'สาย 2'!AI17</f>
        <v>5.5172413793103448E-2</v>
      </c>
      <c r="F17" s="196">
        <f>'สาย 3'!AI17</f>
        <v>0.1</v>
      </c>
      <c r="G17" s="196">
        <f>'สาย 4'!AI17</f>
        <v>9.5238095238095233E-2</v>
      </c>
      <c r="H17" s="196">
        <f>'สาย 5'!AI17</f>
        <v>5.8823529411764705E-2</v>
      </c>
      <c r="I17" s="196">
        <f>'สาย 6'!AI17</f>
        <v>0.12857142857142856</v>
      </c>
      <c r="J17" s="196">
        <f>'สาย 7'!AI17</f>
        <v>5.3333333333333337E-2</v>
      </c>
      <c r="K17" s="196">
        <f>'สาย 8'!AI17</f>
        <v>0.11851851851851852</v>
      </c>
      <c r="L17" s="196">
        <f>'สาย 9'!AI17</f>
        <v>4.4444444444444446E-2</v>
      </c>
      <c r="M17" s="196" t="e">
        <f>'สาย 10'!AI17</f>
        <v>#DIV/0!</v>
      </c>
      <c r="N17" s="196" t="e">
        <f>'สาย 11'!AI17</f>
        <v>#DIV/0!</v>
      </c>
      <c r="O17" s="196" t="e">
        <f>'สาย 12'!AI17</f>
        <v>#DIV/0!</v>
      </c>
      <c r="P17" s="195">
        <f>(P15+P16)/P14</f>
        <v>7.7857142857142861E-2</v>
      </c>
      <c r="Q17" s="542"/>
      <c r="R17" s="98"/>
      <c r="S17" s="232"/>
      <c r="T17" s="232"/>
    </row>
    <row r="18" spans="1:20" ht="20.399999999999999">
      <c r="A18" s="528" t="s">
        <v>4</v>
      </c>
      <c r="B18" s="582" t="s">
        <v>56</v>
      </c>
      <c r="C18" s="86" t="s">
        <v>42</v>
      </c>
      <c r="D18" s="103">
        <f>'สาย 1'!AI18</f>
        <v>125</v>
      </c>
      <c r="E18" s="103">
        <f>'สาย 2'!AI18</f>
        <v>85</v>
      </c>
      <c r="F18" s="103">
        <f>'สาย 3'!AI18</f>
        <v>135</v>
      </c>
      <c r="G18" s="103">
        <f>'สาย 4'!AI18</f>
        <v>170</v>
      </c>
      <c r="H18" s="103">
        <f>'สาย 5'!AI18</f>
        <v>135</v>
      </c>
      <c r="I18" s="103">
        <f>'สาย 6'!AI18</f>
        <v>75</v>
      </c>
      <c r="J18" s="103">
        <f>'สาย 7'!AI18</f>
        <v>110</v>
      </c>
      <c r="K18" s="103">
        <f>'สาย 8'!AI18</f>
        <v>80</v>
      </c>
      <c r="L18" s="103">
        <f>'สาย 9'!AI18</f>
        <v>85</v>
      </c>
      <c r="M18" s="103">
        <f>'สาย 10'!AI18</f>
        <v>0</v>
      </c>
      <c r="N18" s="103">
        <f>'สาย 11'!AI18</f>
        <v>0</v>
      </c>
      <c r="O18" s="103">
        <f>'สาย 12'!AI18</f>
        <v>0</v>
      </c>
      <c r="P18" s="93">
        <f>SUM(D18:O18)</f>
        <v>1000</v>
      </c>
      <c r="Q18" s="541">
        <f>P21</f>
        <v>9.5000000000000001E-2</v>
      </c>
      <c r="R18" s="88"/>
      <c r="S18" s="223">
        <f>สต็อกจากโรงงานระยอง!CR10</f>
        <v>1000</v>
      </c>
      <c r="T18" s="223">
        <f>P18-S18</f>
        <v>0</v>
      </c>
    </row>
    <row r="19" spans="1:20" ht="20.399999999999999">
      <c r="A19" s="529"/>
      <c r="B19" s="583"/>
      <c r="C19" s="91" t="s">
        <v>89</v>
      </c>
      <c r="D19" s="110">
        <f>'สาย 1'!AI19</f>
        <v>3</v>
      </c>
      <c r="E19" s="110">
        <f>'สาย 2'!AI19</f>
        <v>17</v>
      </c>
      <c r="F19" s="110">
        <f>'สาย 3'!AI19</f>
        <v>9</v>
      </c>
      <c r="G19" s="110">
        <f>'สาย 4'!AI19</f>
        <v>15</v>
      </c>
      <c r="H19" s="110">
        <f>'สาย 5'!AI19</f>
        <v>7</v>
      </c>
      <c r="I19" s="110">
        <f>'สาย 6'!AI19</f>
        <v>13</v>
      </c>
      <c r="J19" s="110">
        <f>'สาย 7'!AI19</f>
        <v>17</v>
      </c>
      <c r="K19" s="110">
        <f>'สาย 8'!AI19</f>
        <v>6</v>
      </c>
      <c r="L19" s="110">
        <f>'สาย 9'!AI19</f>
        <v>8</v>
      </c>
      <c r="M19" s="110">
        <f>'สาย 10'!AI19</f>
        <v>0</v>
      </c>
      <c r="N19" s="110">
        <f>'สาย 11'!AI19</f>
        <v>0</v>
      </c>
      <c r="O19" s="110">
        <f>'สาย 12'!AI19</f>
        <v>0</v>
      </c>
      <c r="P19" s="197">
        <f t="shared" ref="P19:P20" si="3">SUM(D19:O19)</f>
        <v>95</v>
      </c>
      <c r="Q19" s="541"/>
      <c r="R19" s="88"/>
      <c r="S19" s="208"/>
      <c r="T19" s="208"/>
    </row>
    <row r="20" spans="1:20" ht="20.399999999999999">
      <c r="A20" s="529"/>
      <c r="B20" s="583"/>
      <c r="C20" s="94" t="s">
        <v>90</v>
      </c>
      <c r="D20" s="110">
        <f>'สาย 1'!AI20</f>
        <v>0</v>
      </c>
      <c r="E20" s="110">
        <f>'สาย 2'!AI20</f>
        <v>0</v>
      </c>
      <c r="F20" s="110">
        <f>'สาย 3'!AI20</f>
        <v>0</v>
      </c>
      <c r="G20" s="110">
        <f>'สาย 4'!AI20</f>
        <v>0</v>
      </c>
      <c r="H20" s="110">
        <f>'สาย 5'!AI20</f>
        <v>0</v>
      </c>
      <c r="I20" s="110">
        <f>'สาย 6'!AI20</f>
        <v>0</v>
      </c>
      <c r="J20" s="110">
        <f>'สาย 7'!AI20</f>
        <v>0</v>
      </c>
      <c r="K20" s="110">
        <f>'สาย 8'!AI20</f>
        <v>0</v>
      </c>
      <c r="L20" s="110">
        <f>'สาย 9'!AI20</f>
        <v>0</v>
      </c>
      <c r="M20" s="110">
        <f>'สาย 10'!AI20</f>
        <v>0</v>
      </c>
      <c r="N20" s="110">
        <f>'สาย 11'!AI20</f>
        <v>0</v>
      </c>
      <c r="O20" s="110">
        <f>'สาย 12'!AI20</f>
        <v>0</v>
      </c>
      <c r="P20" s="197">
        <f t="shared" si="3"/>
        <v>0</v>
      </c>
      <c r="Q20" s="541"/>
      <c r="R20" s="98"/>
      <c r="S20" s="208"/>
      <c r="T20" s="208"/>
    </row>
    <row r="21" spans="1:20" ht="21" thickBot="1">
      <c r="A21" s="530"/>
      <c r="B21" s="584"/>
      <c r="C21" s="96" t="s">
        <v>91</v>
      </c>
      <c r="D21" s="194">
        <f>'สาย 1'!AI21</f>
        <v>2.4E-2</v>
      </c>
      <c r="E21" s="196">
        <f>'สาย 2'!AI21</f>
        <v>0.2</v>
      </c>
      <c r="F21" s="196">
        <f>'สาย 3'!AI21</f>
        <v>6.6666666666666666E-2</v>
      </c>
      <c r="G21" s="196">
        <f>'สาย 4'!AI21</f>
        <v>8.8235294117647065E-2</v>
      </c>
      <c r="H21" s="196">
        <f>'สาย 5'!AI21</f>
        <v>5.185185185185185E-2</v>
      </c>
      <c r="I21" s="196">
        <f>'สาย 6'!AI21</f>
        <v>0.17333333333333334</v>
      </c>
      <c r="J21" s="196">
        <f>'สาย 7'!AI21</f>
        <v>0.15454545454545454</v>
      </c>
      <c r="K21" s="196">
        <f>'สาย 8'!AI21</f>
        <v>7.4999999999999997E-2</v>
      </c>
      <c r="L21" s="196">
        <f>'สาย 9'!AI21</f>
        <v>9.4117647058823528E-2</v>
      </c>
      <c r="M21" s="196" t="e">
        <f>'สาย 10'!AI21</f>
        <v>#DIV/0!</v>
      </c>
      <c r="N21" s="196" t="e">
        <f>'สาย 11'!AI21</f>
        <v>#DIV/0!</v>
      </c>
      <c r="O21" s="196" t="e">
        <f>'สาย 12'!AI21</f>
        <v>#DIV/0!</v>
      </c>
      <c r="P21" s="195">
        <f>(P19+P20)/P18</f>
        <v>9.5000000000000001E-2</v>
      </c>
      <c r="Q21" s="542"/>
      <c r="R21" s="98"/>
      <c r="S21" s="232"/>
      <c r="T21" s="232"/>
    </row>
    <row r="22" spans="1:20" ht="20.399999999999999">
      <c r="A22" s="528" t="s">
        <v>5</v>
      </c>
      <c r="B22" s="582" t="s">
        <v>57</v>
      </c>
      <c r="C22" s="86" t="s">
        <v>42</v>
      </c>
      <c r="D22" s="103">
        <f>'สาย 1'!AI22</f>
        <v>70</v>
      </c>
      <c r="E22" s="103">
        <f>'สาย 2'!AI22</f>
        <v>75</v>
      </c>
      <c r="F22" s="103">
        <f>'สาย 3'!AI22</f>
        <v>110</v>
      </c>
      <c r="G22" s="103">
        <f>'สาย 4'!AI22</f>
        <v>125</v>
      </c>
      <c r="H22" s="103">
        <f>'สาย 5'!AI22</f>
        <v>130</v>
      </c>
      <c r="I22" s="103">
        <f>'สาย 6'!AI22</f>
        <v>70</v>
      </c>
      <c r="J22" s="103">
        <f>'สาย 7'!AI22</f>
        <v>110</v>
      </c>
      <c r="K22" s="103">
        <f>'สาย 8'!AI22</f>
        <v>40</v>
      </c>
      <c r="L22" s="103">
        <f>'สาย 9'!AI22</f>
        <v>120</v>
      </c>
      <c r="M22" s="103">
        <f>'สาย 10'!AI22</f>
        <v>0</v>
      </c>
      <c r="N22" s="103">
        <f>'สาย 11'!AI22</f>
        <v>0</v>
      </c>
      <c r="O22" s="103">
        <f>'สาย 12'!AI22</f>
        <v>0</v>
      </c>
      <c r="P22" s="93">
        <f>SUM(D22:O22)</f>
        <v>850</v>
      </c>
      <c r="Q22" s="541">
        <f>P25</f>
        <v>8.8235294117647065E-2</v>
      </c>
      <c r="R22" s="88"/>
      <c r="S22" s="223">
        <f>สต็อกจากโรงงานระยอง!CR11</f>
        <v>850</v>
      </c>
      <c r="T22" s="223">
        <f>P22-S22</f>
        <v>0</v>
      </c>
    </row>
    <row r="23" spans="1:20" ht="20.399999999999999">
      <c r="A23" s="529"/>
      <c r="B23" s="583"/>
      <c r="C23" s="91" t="s">
        <v>89</v>
      </c>
      <c r="D23" s="110">
        <f>'สาย 1'!AI23</f>
        <v>0</v>
      </c>
      <c r="E23" s="110">
        <f>'สาย 2'!AI23</f>
        <v>7</v>
      </c>
      <c r="F23" s="110">
        <f>'สาย 3'!AI23</f>
        <v>3</v>
      </c>
      <c r="G23" s="110">
        <f>'สาย 4'!AI23</f>
        <v>19</v>
      </c>
      <c r="H23" s="110">
        <f>'สาย 5'!AI23</f>
        <v>6</v>
      </c>
      <c r="I23" s="110">
        <f>'สาย 6'!AI23</f>
        <v>6</v>
      </c>
      <c r="J23" s="110">
        <f>'สาย 7'!AI23</f>
        <v>2</v>
      </c>
      <c r="K23" s="110">
        <f>'สาย 8'!AI23</f>
        <v>11</v>
      </c>
      <c r="L23" s="110">
        <f>'สาย 9'!AI23</f>
        <v>21</v>
      </c>
      <c r="M23" s="110">
        <f>'สาย 10'!AI23</f>
        <v>0</v>
      </c>
      <c r="N23" s="110">
        <f>'สาย 11'!AI23</f>
        <v>0</v>
      </c>
      <c r="O23" s="110">
        <f>'สาย 12'!AI23</f>
        <v>0</v>
      </c>
      <c r="P23" s="197">
        <f t="shared" ref="P23:P24" si="4">SUM(D23:O23)</f>
        <v>75</v>
      </c>
      <c r="Q23" s="541"/>
      <c r="R23" s="88"/>
      <c r="S23" s="208"/>
      <c r="T23" s="208"/>
    </row>
    <row r="24" spans="1:20" ht="20.399999999999999">
      <c r="A24" s="529"/>
      <c r="B24" s="583"/>
      <c r="C24" s="94" t="s">
        <v>90</v>
      </c>
      <c r="D24" s="110">
        <f>'สาย 1'!AI24</f>
        <v>0</v>
      </c>
      <c r="E24" s="110">
        <f>'สาย 2'!AI24</f>
        <v>0</v>
      </c>
      <c r="F24" s="110">
        <f>'สาย 3'!AI24</f>
        <v>0</v>
      </c>
      <c r="G24" s="110">
        <f>'สาย 4'!AI24</f>
        <v>0</v>
      </c>
      <c r="H24" s="110">
        <f>'สาย 5'!AI24</f>
        <v>0</v>
      </c>
      <c r="I24" s="110">
        <f>'สาย 6'!AI24</f>
        <v>0</v>
      </c>
      <c r="J24" s="110">
        <f>'สาย 7'!AI24</f>
        <v>0</v>
      </c>
      <c r="K24" s="110">
        <f>'สาย 8'!AI24</f>
        <v>0</v>
      </c>
      <c r="L24" s="110">
        <f>'สาย 9'!AI24</f>
        <v>0</v>
      </c>
      <c r="M24" s="110">
        <f>'สาย 10'!AI24</f>
        <v>0</v>
      </c>
      <c r="N24" s="110">
        <f>'สาย 11'!AI24</f>
        <v>0</v>
      </c>
      <c r="O24" s="110">
        <f>'สาย 12'!AI24</f>
        <v>0</v>
      </c>
      <c r="P24" s="197">
        <f t="shared" si="4"/>
        <v>0</v>
      </c>
      <c r="Q24" s="541"/>
      <c r="R24" s="98"/>
      <c r="S24" s="208"/>
      <c r="T24" s="208"/>
    </row>
    <row r="25" spans="1:20" ht="21" thickBot="1">
      <c r="A25" s="530"/>
      <c r="B25" s="584"/>
      <c r="C25" s="96" t="s">
        <v>91</v>
      </c>
      <c r="D25" s="194">
        <f>'สาย 1'!AI25</f>
        <v>0</v>
      </c>
      <c r="E25" s="196">
        <f>'สาย 2'!AI25</f>
        <v>9.3333333333333338E-2</v>
      </c>
      <c r="F25" s="196">
        <f>'สาย 3'!AI25</f>
        <v>2.7272727272727271E-2</v>
      </c>
      <c r="G25" s="196">
        <f>'สาย 4'!AI25</f>
        <v>0.152</v>
      </c>
      <c r="H25" s="196">
        <f>'สาย 5'!AI25</f>
        <v>4.6153846153846156E-2</v>
      </c>
      <c r="I25" s="196">
        <f>'สาย 6'!AI25</f>
        <v>8.5714285714285715E-2</v>
      </c>
      <c r="J25" s="196">
        <f>'สาย 7'!AI25</f>
        <v>1.8181818181818181E-2</v>
      </c>
      <c r="K25" s="196">
        <f>'สาย 8'!AI25</f>
        <v>0.27500000000000002</v>
      </c>
      <c r="L25" s="196">
        <f>'สาย 9'!AI25</f>
        <v>0.17499999999999999</v>
      </c>
      <c r="M25" s="196" t="e">
        <f>'สาย 10'!AI25</f>
        <v>#DIV/0!</v>
      </c>
      <c r="N25" s="196" t="e">
        <f>'สาย 11'!AI25</f>
        <v>#DIV/0!</v>
      </c>
      <c r="O25" s="196" t="e">
        <f>'สาย 12'!AI25</f>
        <v>#DIV/0!</v>
      </c>
      <c r="P25" s="195">
        <f>(P23+P24)/P22</f>
        <v>8.8235294117647065E-2</v>
      </c>
      <c r="Q25" s="542"/>
      <c r="R25" s="98"/>
      <c r="S25" s="232"/>
      <c r="T25" s="232"/>
    </row>
    <row r="26" spans="1:20" ht="20.399999999999999">
      <c r="A26" s="528" t="s">
        <v>6</v>
      </c>
      <c r="B26" s="582" t="s">
        <v>58</v>
      </c>
      <c r="C26" s="86" t="s">
        <v>42</v>
      </c>
      <c r="D26" s="103">
        <f>'สาย 1'!AI26</f>
        <v>185</v>
      </c>
      <c r="E26" s="103">
        <f>'สาย 2'!AI26</f>
        <v>160</v>
      </c>
      <c r="F26" s="103">
        <f>'สาย 3'!AI26</f>
        <v>200</v>
      </c>
      <c r="G26" s="103">
        <f>'สาย 4'!AI26</f>
        <v>195</v>
      </c>
      <c r="H26" s="103">
        <f>'สาย 5'!AI26</f>
        <v>210</v>
      </c>
      <c r="I26" s="103">
        <f>'สาย 6'!AI26</f>
        <v>160</v>
      </c>
      <c r="J26" s="103">
        <f>'สาย 7'!AI26</f>
        <v>200</v>
      </c>
      <c r="K26" s="103">
        <f>'สาย 8'!AI26</f>
        <v>165</v>
      </c>
      <c r="L26" s="103">
        <f>'สาย 9'!AI26</f>
        <v>175</v>
      </c>
      <c r="M26" s="103">
        <f>'สาย 10'!AI26</f>
        <v>0</v>
      </c>
      <c r="N26" s="103">
        <f>'สาย 11'!AI26</f>
        <v>0</v>
      </c>
      <c r="O26" s="103">
        <f>'สาย 12'!AI26</f>
        <v>0</v>
      </c>
      <c r="P26" s="93">
        <f>SUM(D26:O26)</f>
        <v>1650</v>
      </c>
      <c r="Q26" s="541">
        <f>P29</f>
        <v>0.10424242424242425</v>
      </c>
      <c r="R26" s="88"/>
      <c r="S26" s="223">
        <f>สต็อกจากโรงงานระยอง!CR12</f>
        <v>1650</v>
      </c>
      <c r="T26" s="223">
        <f>P26-S26</f>
        <v>0</v>
      </c>
    </row>
    <row r="27" spans="1:20" ht="20.399999999999999">
      <c r="A27" s="529"/>
      <c r="B27" s="583"/>
      <c r="C27" s="91" t="s">
        <v>89</v>
      </c>
      <c r="D27" s="110">
        <f>'สาย 1'!AI27</f>
        <v>23</v>
      </c>
      <c r="E27" s="110">
        <f>'สาย 2'!AI27</f>
        <v>16</v>
      </c>
      <c r="F27" s="110">
        <f>'สาย 3'!AI27</f>
        <v>25</v>
      </c>
      <c r="G27" s="110">
        <f>'สาย 4'!AI27</f>
        <v>15</v>
      </c>
      <c r="H27" s="110">
        <f>'สาย 5'!AI27</f>
        <v>17</v>
      </c>
      <c r="I27" s="110">
        <f>'สาย 6'!AI27</f>
        <v>15</v>
      </c>
      <c r="J27" s="110">
        <f>'สาย 7'!AI27</f>
        <v>12</v>
      </c>
      <c r="K27" s="110">
        <f>'สาย 8'!AI27</f>
        <v>25</v>
      </c>
      <c r="L27" s="110">
        <f>'สาย 9'!AI27</f>
        <v>24</v>
      </c>
      <c r="M27" s="110">
        <f>'สาย 10'!AI27</f>
        <v>0</v>
      </c>
      <c r="N27" s="110">
        <f>'สาย 11'!AI27</f>
        <v>0</v>
      </c>
      <c r="O27" s="110">
        <f>'สาย 12'!AI27</f>
        <v>0</v>
      </c>
      <c r="P27" s="197">
        <f t="shared" ref="P27:P28" si="5">SUM(D27:O27)</f>
        <v>172</v>
      </c>
      <c r="Q27" s="541"/>
      <c r="R27" s="88"/>
      <c r="S27" s="208"/>
      <c r="T27" s="208"/>
    </row>
    <row r="28" spans="1:20" ht="20.399999999999999">
      <c r="A28" s="529"/>
      <c r="B28" s="583"/>
      <c r="C28" s="94" t="s">
        <v>90</v>
      </c>
      <c r="D28" s="110">
        <f>'สาย 1'!AI28</f>
        <v>0</v>
      </c>
      <c r="E28" s="110">
        <f>'สาย 2'!AI28</f>
        <v>0</v>
      </c>
      <c r="F28" s="110">
        <f>'สาย 3'!AI28</f>
        <v>0</v>
      </c>
      <c r="G28" s="110">
        <f>'สาย 4'!AI28</f>
        <v>0</v>
      </c>
      <c r="H28" s="110">
        <f>'สาย 5'!AI28</f>
        <v>0</v>
      </c>
      <c r="I28" s="110">
        <f>'สาย 6'!AI28</f>
        <v>0</v>
      </c>
      <c r="J28" s="110">
        <f>'สาย 7'!AI28</f>
        <v>0</v>
      </c>
      <c r="K28" s="110">
        <f>'สาย 8'!AI28</f>
        <v>0</v>
      </c>
      <c r="L28" s="110">
        <f>'สาย 9'!AI28</f>
        <v>0</v>
      </c>
      <c r="M28" s="110">
        <f>'สาย 10'!AI28</f>
        <v>0</v>
      </c>
      <c r="N28" s="110">
        <f>'สาย 11'!AI28</f>
        <v>0</v>
      </c>
      <c r="O28" s="110">
        <f>'สาย 12'!AI28</f>
        <v>0</v>
      </c>
      <c r="P28" s="197">
        <f t="shared" si="5"/>
        <v>0</v>
      </c>
      <c r="Q28" s="541"/>
      <c r="R28" s="98"/>
      <c r="S28" s="208"/>
      <c r="T28" s="208"/>
    </row>
    <row r="29" spans="1:20" ht="21" thickBot="1">
      <c r="A29" s="530"/>
      <c r="B29" s="584"/>
      <c r="C29" s="96" t="s">
        <v>91</v>
      </c>
      <c r="D29" s="194">
        <f>'สาย 1'!AI29</f>
        <v>0.12432432432432433</v>
      </c>
      <c r="E29" s="196">
        <f>'สาย 2'!AI29</f>
        <v>0.1</v>
      </c>
      <c r="F29" s="196">
        <f>'สาย 3'!AI29</f>
        <v>0.125</v>
      </c>
      <c r="G29" s="196">
        <f>'สาย 4'!AI29</f>
        <v>7.6923076923076927E-2</v>
      </c>
      <c r="H29" s="196">
        <f>'สาย 5'!AI29</f>
        <v>8.0952380952380956E-2</v>
      </c>
      <c r="I29" s="196">
        <f>'สาย 6'!AI29</f>
        <v>9.375E-2</v>
      </c>
      <c r="J29" s="196">
        <f>'สาย 7'!AI29</f>
        <v>0.06</v>
      </c>
      <c r="K29" s="196">
        <f>'สาย 8'!AI29</f>
        <v>0.15151515151515152</v>
      </c>
      <c r="L29" s="196">
        <f>'สาย 9'!AI29</f>
        <v>0.13714285714285715</v>
      </c>
      <c r="M29" s="196" t="e">
        <f>'สาย 10'!AI29</f>
        <v>#DIV/0!</v>
      </c>
      <c r="N29" s="196" t="e">
        <f>'สาย 11'!AI29</f>
        <v>#DIV/0!</v>
      </c>
      <c r="O29" s="196" t="e">
        <f>'สาย 12'!AI29</f>
        <v>#DIV/0!</v>
      </c>
      <c r="P29" s="195">
        <f>(P27+P28)/P26</f>
        <v>0.10424242424242425</v>
      </c>
      <c r="Q29" s="542"/>
      <c r="R29" s="98"/>
      <c r="S29" s="232"/>
      <c r="T29" s="232"/>
    </row>
    <row r="30" spans="1:20" ht="20.399999999999999">
      <c r="A30" s="528" t="s">
        <v>7</v>
      </c>
      <c r="B30" s="582" t="s">
        <v>59</v>
      </c>
      <c r="C30" s="86" t="s">
        <v>42</v>
      </c>
      <c r="D30" s="103">
        <f>'สาย 1'!AI30</f>
        <v>180</v>
      </c>
      <c r="E30" s="103">
        <f>'สาย 2'!AI30</f>
        <v>160</v>
      </c>
      <c r="F30" s="103">
        <f>'สาย 3'!AI30</f>
        <v>200</v>
      </c>
      <c r="G30" s="103">
        <f>'สาย 4'!AI30</f>
        <v>170</v>
      </c>
      <c r="H30" s="103">
        <f>'สาย 5'!AI30</f>
        <v>205</v>
      </c>
      <c r="I30" s="103">
        <f>'สาย 6'!AI30</f>
        <v>155</v>
      </c>
      <c r="J30" s="103">
        <f>'สาย 7'!AI30</f>
        <v>200</v>
      </c>
      <c r="K30" s="103">
        <f>'สาย 8'!AI30</f>
        <v>160</v>
      </c>
      <c r="L30" s="103">
        <f>'สาย 9'!AI30</f>
        <v>170</v>
      </c>
      <c r="M30" s="103">
        <f>'สาย 10'!AI30</f>
        <v>0</v>
      </c>
      <c r="N30" s="103">
        <f>'สาย 11'!AI30</f>
        <v>0</v>
      </c>
      <c r="O30" s="103">
        <f>'สาย 12'!AI30</f>
        <v>0</v>
      </c>
      <c r="P30" s="93">
        <f>SUM(D30:O30)</f>
        <v>1600</v>
      </c>
      <c r="Q30" s="541">
        <f>P33</f>
        <v>0.11625000000000001</v>
      </c>
      <c r="R30" s="88"/>
      <c r="S30" s="223">
        <f>สต็อกจากโรงงานระยอง!CR13</f>
        <v>1600</v>
      </c>
      <c r="T30" s="223">
        <f>P30-S30</f>
        <v>0</v>
      </c>
    </row>
    <row r="31" spans="1:20" ht="20.399999999999999">
      <c r="A31" s="529"/>
      <c r="B31" s="583"/>
      <c r="C31" s="91" t="s">
        <v>89</v>
      </c>
      <c r="D31" s="110">
        <f>'สาย 1'!AI31</f>
        <v>21</v>
      </c>
      <c r="E31" s="110">
        <f>'สาย 2'!AI31</f>
        <v>21</v>
      </c>
      <c r="F31" s="110">
        <f>'สาย 3'!AI31</f>
        <v>36</v>
      </c>
      <c r="G31" s="110">
        <f>'สาย 4'!AI31</f>
        <v>19</v>
      </c>
      <c r="H31" s="110">
        <f>'สาย 5'!AI31</f>
        <v>9</v>
      </c>
      <c r="I31" s="110">
        <f>'สาย 6'!AI31</f>
        <v>27</v>
      </c>
      <c r="J31" s="110">
        <f>'สาย 7'!AI31</f>
        <v>16</v>
      </c>
      <c r="K31" s="110">
        <f>'สาย 8'!AI31</f>
        <v>26</v>
      </c>
      <c r="L31" s="110">
        <f>'สาย 9'!AI31</f>
        <v>11</v>
      </c>
      <c r="M31" s="110">
        <f>'สาย 10'!AI31</f>
        <v>0</v>
      </c>
      <c r="N31" s="110">
        <f>'สาย 11'!AI31</f>
        <v>0</v>
      </c>
      <c r="O31" s="110">
        <f>'สาย 12'!AI31</f>
        <v>0</v>
      </c>
      <c r="P31" s="197">
        <f t="shared" ref="P31:P32" si="6">SUM(D31:O31)</f>
        <v>186</v>
      </c>
      <c r="Q31" s="541"/>
      <c r="R31" s="88"/>
      <c r="S31" s="208"/>
      <c r="T31" s="208"/>
    </row>
    <row r="32" spans="1:20" ht="20.399999999999999">
      <c r="A32" s="529"/>
      <c r="B32" s="583"/>
      <c r="C32" s="94" t="s">
        <v>90</v>
      </c>
      <c r="D32" s="110">
        <f>'สาย 1'!AI32</f>
        <v>0</v>
      </c>
      <c r="E32" s="110">
        <f>'สาย 2'!AI32</f>
        <v>0</v>
      </c>
      <c r="F32" s="110">
        <f>'สาย 3'!AI32</f>
        <v>0</v>
      </c>
      <c r="G32" s="110">
        <f>'สาย 4'!AI32</f>
        <v>0</v>
      </c>
      <c r="H32" s="110">
        <f>'สาย 5'!AI32</f>
        <v>0</v>
      </c>
      <c r="I32" s="110">
        <f>'สาย 6'!AI32</f>
        <v>0</v>
      </c>
      <c r="J32" s="110">
        <f>'สาย 7'!AI32</f>
        <v>0</v>
      </c>
      <c r="K32" s="110">
        <f>'สาย 8'!AI32</f>
        <v>0</v>
      </c>
      <c r="L32" s="110">
        <f>'สาย 9'!AI32</f>
        <v>0</v>
      </c>
      <c r="M32" s="110">
        <f>'สาย 10'!AI32</f>
        <v>0</v>
      </c>
      <c r="N32" s="110">
        <f>'สาย 11'!AI32</f>
        <v>0</v>
      </c>
      <c r="O32" s="110">
        <f>'สาย 12'!AI32</f>
        <v>0</v>
      </c>
      <c r="P32" s="197">
        <f t="shared" si="6"/>
        <v>0</v>
      </c>
      <c r="Q32" s="541"/>
      <c r="R32" s="98"/>
      <c r="S32" s="208"/>
      <c r="T32" s="208"/>
    </row>
    <row r="33" spans="1:20" ht="21" thickBot="1">
      <c r="A33" s="530"/>
      <c r="B33" s="584"/>
      <c r="C33" s="96" t="s">
        <v>91</v>
      </c>
      <c r="D33" s="194">
        <f>'สาย 1'!AI33</f>
        <v>0.11666666666666667</v>
      </c>
      <c r="E33" s="196">
        <f>'สาย 2'!AI33</f>
        <v>0.13125000000000001</v>
      </c>
      <c r="F33" s="196">
        <f>'สาย 3'!AI33</f>
        <v>0.18</v>
      </c>
      <c r="G33" s="196">
        <f>'สาย 4'!AI33</f>
        <v>0.11176470588235295</v>
      </c>
      <c r="H33" s="196">
        <f>'สาย 5'!AI33</f>
        <v>4.3902439024390241E-2</v>
      </c>
      <c r="I33" s="196">
        <f>'สาย 6'!AI33</f>
        <v>0.17419354838709677</v>
      </c>
      <c r="J33" s="196">
        <f>'สาย 7'!AI33</f>
        <v>0.08</v>
      </c>
      <c r="K33" s="196">
        <f>'สาย 8'!AI33</f>
        <v>0.16250000000000001</v>
      </c>
      <c r="L33" s="196">
        <f>'สาย 9'!AI33</f>
        <v>6.4705882352941183E-2</v>
      </c>
      <c r="M33" s="196" t="e">
        <f>'สาย 10'!AI33</f>
        <v>#DIV/0!</v>
      </c>
      <c r="N33" s="196" t="e">
        <f>'สาย 11'!AI33</f>
        <v>#DIV/0!</v>
      </c>
      <c r="O33" s="196" t="e">
        <f>'สาย 12'!AI33</f>
        <v>#DIV/0!</v>
      </c>
      <c r="P33" s="195">
        <f>(P31+P32)/P30</f>
        <v>0.11625000000000001</v>
      </c>
      <c r="Q33" s="542"/>
      <c r="R33" s="98"/>
      <c r="S33" s="232"/>
      <c r="T33" s="232"/>
    </row>
    <row r="34" spans="1:20" ht="20.399999999999999">
      <c r="A34" s="528" t="s">
        <v>8</v>
      </c>
      <c r="B34" s="582" t="s">
        <v>32</v>
      </c>
      <c r="C34" s="86" t="s">
        <v>42</v>
      </c>
      <c r="D34" s="103">
        <f>'สาย 1'!AI34</f>
        <v>335</v>
      </c>
      <c r="E34" s="103">
        <f>'สาย 2'!AI34</f>
        <v>315</v>
      </c>
      <c r="F34" s="103">
        <f>'สาย 3'!AI34</f>
        <v>310</v>
      </c>
      <c r="G34" s="103">
        <f>'สาย 4'!AI34</f>
        <v>345</v>
      </c>
      <c r="H34" s="103">
        <f>'สาย 5'!AI34</f>
        <v>340</v>
      </c>
      <c r="I34" s="103">
        <f>'สาย 6'!AI34</f>
        <v>265</v>
      </c>
      <c r="J34" s="103">
        <f>'สาย 7'!AI34</f>
        <v>370</v>
      </c>
      <c r="K34" s="103">
        <f>'สาย 8'!AI34</f>
        <v>215</v>
      </c>
      <c r="L34" s="103">
        <f>'สาย 9'!AI34</f>
        <v>255</v>
      </c>
      <c r="M34" s="103">
        <f>'สาย 10'!AI34</f>
        <v>0</v>
      </c>
      <c r="N34" s="103">
        <f>'สาย 11'!AI34</f>
        <v>0</v>
      </c>
      <c r="O34" s="103">
        <f>'สาย 12'!AI34</f>
        <v>0</v>
      </c>
      <c r="P34" s="93">
        <f>SUM(D34:O34)</f>
        <v>2750</v>
      </c>
      <c r="Q34" s="541">
        <f>P37</f>
        <v>0.10290909090909091</v>
      </c>
      <c r="R34" s="88"/>
      <c r="S34" s="223">
        <f>สต็อกจากโรงงานระยอง!CR14</f>
        <v>2750</v>
      </c>
      <c r="T34" s="223">
        <f>P34-S34</f>
        <v>0</v>
      </c>
    </row>
    <row r="35" spans="1:20" ht="20.399999999999999">
      <c r="A35" s="529"/>
      <c r="B35" s="583"/>
      <c r="C35" s="91" t="s">
        <v>89</v>
      </c>
      <c r="D35" s="110">
        <f>'สาย 1'!AI35</f>
        <v>28</v>
      </c>
      <c r="E35" s="110">
        <f>'สาย 2'!AI35</f>
        <v>28</v>
      </c>
      <c r="F35" s="110">
        <f>'สาย 3'!AI35</f>
        <v>51</v>
      </c>
      <c r="G35" s="110">
        <f>'สาย 4'!AI35</f>
        <v>37</v>
      </c>
      <c r="H35" s="110">
        <f>'สาย 5'!AI35</f>
        <v>29</v>
      </c>
      <c r="I35" s="110">
        <f>'สาย 6'!AI35</f>
        <v>32</v>
      </c>
      <c r="J35" s="110">
        <f>'สาย 7'!AI35</f>
        <v>25</v>
      </c>
      <c r="K35" s="110">
        <f>'สาย 8'!AI35</f>
        <v>13</v>
      </c>
      <c r="L35" s="110">
        <f>'สาย 9'!AI35</f>
        <v>40</v>
      </c>
      <c r="M35" s="110">
        <f>'สาย 10'!AI35</f>
        <v>0</v>
      </c>
      <c r="N35" s="110">
        <f>'สาย 11'!AI35</f>
        <v>0</v>
      </c>
      <c r="O35" s="110">
        <f>'สาย 12'!AI35</f>
        <v>0</v>
      </c>
      <c r="P35" s="197">
        <f t="shared" ref="P35:P36" si="7">SUM(D35:O35)</f>
        <v>283</v>
      </c>
      <c r="Q35" s="541"/>
      <c r="R35" s="88"/>
      <c r="S35" s="208"/>
      <c r="T35" s="208"/>
    </row>
    <row r="36" spans="1:20" ht="20.399999999999999">
      <c r="A36" s="529"/>
      <c r="B36" s="583"/>
      <c r="C36" s="94" t="s">
        <v>90</v>
      </c>
      <c r="D36" s="110">
        <f>'สาย 1'!AI36</f>
        <v>0</v>
      </c>
      <c r="E36" s="110">
        <f>'สาย 2'!AI36</f>
        <v>0</v>
      </c>
      <c r="F36" s="110">
        <f>'สาย 3'!AI36</f>
        <v>0</v>
      </c>
      <c r="G36" s="110">
        <f>'สาย 4'!AI36</f>
        <v>0</v>
      </c>
      <c r="H36" s="110">
        <f>'สาย 5'!AI36</f>
        <v>0</v>
      </c>
      <c r="I36" s="110">
        <f>'สาย 6'!AI36</f>
        <v>0</v>
      </c>
      <c r="J36" s="110">
        <f>'สาย 7'!AI36</f>
        <v>0</v>
      </c>
      <c r="K36" s="110">
        <f>'สาย 8'!AI36</f>
        <v>0</v>
      </c>
      <c r="L36" s="110">
        <f>'สาย 9'!AI36</f>
        <v>0</v>
      </c>
      <c r="M36" s="110">
        <f>'สาย 10'!AI36</f>
        <v>0</v>
      </c>
      <c r="N36" s="110">
        <f>'สาย 11'!AI36</f>
        <v>0</v>
      </c>
      <c r="O36" s="110">
        <f>'สาย 12'!AI36</f>
        <v>0</v>
      </c>
      <c r="P36" s="197">
        <f t="shared" si="7"/>
        <v>0</v>
      </c>
      <c r="Q36" s="541"/>
      <c r="R36" s="98"/>
      <c r="S36" s="208"/>
      <c r="T36" s="208"/>
    </row>
    <row r="37" spans="1:20" ht="21" thickBot="1">
      <c r="A37" s="530"/>
      <c r="B37" s="584"/>
      <c r="C37" s="96" t="s">
        <v>91</v>
      </c>
      <c r="D37" s="194">
        <f>'สาย 1'!AI37</f>
        <v>8.3582089552238809E-2</v>
      </c>
      <c r="E37" s="196">
        <f>'สาย 2'!AI37</f>
        <v>8.8888888888888892E-2</v>
      </c>
      <c r="F37" s="196">
        <f>'สาย 3'!AI37</f>
        <v>0.16451612903225807</v>
      </c>
      <c r="G37" s="196">
        <f>'สาย 4'!AI37</f>
        <v>0.1072463768115942</v>
      </c>
      <c r="H37" s="196">
        <f>'สาย 5'!AI37</f>
        <v>8.5294117647058826E-2</v>
      </c>
      <c r="I37" s="196">
        <f>'สาย 6'!AI37</f>
        <v>0.12075471698113208</v>
      </c>
      <c r="J37" s="196">
        <f>'สาย 7'!AI37</f>
        <v>6.7567567567567571E-2</v>
      </c>
      <c r="K37" s="196">
        <f>'สาย 8'!AI37</f>
        <v>6.0465116279069767E-2</v>
      </c>
      <c r="L37" s="196">
        <f>'สาย 9'!AI37</f>
        <v>0.15686274509803921</v>
      </c>
      <c r="M37" s="196" t="e">
        <f>'สาย 10'!AI37</f>
        <v>#DIV/0!</v>
      </c>
      <c r="N37" s="196" t="e">
        <f>'สาย 11'!AI37</f>
        <v>#DIV/0!</v>
      </c>
      <c r="O37" s="196" t="e">
        <f>'สาย 12'!AI37</f>
        <v>#DIV/0!</v>
      </c>
      <c r="P37" s="195">
        <f>(P35+P36)/P34</f>
        <v>0.10290909090909091</v>
      </c>
      <c r="Q37" s="542"/>
      <c r="R37" s="98"/>
      <c r="S37" s="232"/>
      <c r="T37" s="232"/>
    </row>
    <row r="38" spans="1:20" ht="20.399999999999999">
      <c r="A38" s="528" t="s">
        <v>9</v>
      </c>
      <c r="B38" s="582" t="s">
        <v>33</v>
      </c>
      <c r="C38" s="86" t="s">
        <v>42</v>
      </c>
      <c r="D38" s="103">
        <f>'สาย 1'!AI38</f>
        <v>150</v>
      </c>
      <c r="E38" s="103">
        <f>'สาย 2'!AI38</f>
        <v>135</v>
      </c>
      <c r="F38" s="103">
        <f>'สาย 3'!AI38</f>
        <v>125</v>
      </c>
      <c r="G38" s="103">
        <f>'สาย 4'!AI38</f>
        <v>165</v>
      </c>
      <c r="H38" s="103">
        <f>'สาย 5'!AI38</f>
        <v>170</v>
      </c>
      <c r="I38" s="103">
        <f>'สาย 6'!AI38</f>
        <v>110</v>
      </c>
      <c r="J38" s="103">
        <f>'สาย 7'!AI38</f>
        <v>150</v>
      </c>
      <c r="K38" s="103">
        <f>'สาย 8'!AI38</f>
        <v>65</v>
      </c>
      <c r="L38" s="103">
        <f>'สาย 9'!AI38</f>
        <v>130</v>
      </c>
      <c r="M38" s="103">
        <f>'สาย 10'!AI38</f>
        <v>0</v>
      </c>
      <c r="N38" s="103">
        <f>'สาย 11'!AI38</f>
        <v>0</v>
      </c>
      <c r="O38" s="103">
        <f>'สาย 12'!AI38</f>
        <v>0</v>
      </c>
      <c r="P38" s="93">
        <f>SUM(D38:O38)</f>
        <v>1200</v>
      </c>
      <c r="Q38" s="541">
        <f>P41</f>
        <v>0.13416666666666666</v>
      </c>
      <c r="R38" s="88"/>
      <c r="S38" s="223">
        <f>สต็อกจากโรงงานระยอง!CR15</f>
        <v>1200</v>
      </c>
      <c r="T38" s="223">
        <f>P38-S38</f>
        <v>0</v>
      </c>
    </row>
    <row r="39" spans="1:20" ht="20.399999999999999">
      <c r="A39" s="529"/>
      <c r="B39" s="583"/>
      <c r="C39" s="91" t="s">
        <v>89</v>
      </c>
      <c r="D39" s="110">
        <f>'สาย 1'!AI39</f>
        <v>11</v>
      </c>
      <c r="E39" s="110">
        <f>'สาย 2'!AI39</f>
        <v>21</v>
      </c>
      <c r="F39" s="110">
        <f>'สาย 3'!AI39</f>
        <v>24</v>
      </c>
      <c r="G39" s="110">
        <f>'สาย 4'!AI39</f>
        <v>25</v>
      </c>
      <c r="H39" s="110">
        <f>'สาย 5'!AI39</f>
        <v>16</v>
      </c>
      <c r="I39" s="110">
        <f>'สาย 6'!AI39</f>
        <v>24</v>
      </c>
      <c r="J39" s="110">
        <f>'สาย 7'!AI39</f>
        <v>15</v>
      </c>
      <c r="K39" s="110">
        <f>'สาย 8'!AI39</f>
        <v>12</v>
      </c>
      <c r="L39" s="110">
        <f>'สาย 9'!AI39</f>
        <v>13</v>
      </c>
      <c r="M39" s="110">
        <f>'สาย 10'!AI39</f>
        <v>0</v>
      </c>
      <c r="N39" s="110">
        <f>'สาย 11'!AI39</f>
        <v>0</v>
      </c>
      <c r="O39" s="110">
        <f>'สาย 12'!AI39</f>
        <v>0</v>
      </c>
      <c r="P39" s="197">
        <f t="shared" ref="P39:P40" si="8">SUM(D39:O39)</f>
        <v>161</v>
      </c>
      <c r="Q39" s="541"/>
      <c r="R39" s="88"/>
      <c r="S39" s="208"/>
      <c r="T39" s="208"/>
    </row>
    <row r="40" spans="1:20" ht="20.399999999999999">
      <c r="A40" s="529"/>
      <c r="B40" s="583"/>
      <c r="C40" s="94" t="s">
        <v>90</v>
      </c>
      <c r="D40" s="110">
        <f>'สาย 1'!AI40</f>
        <v>0</v>
      </c>
      <c r="E40" s="110">
        <f>'สาย 2'!AI40</f>
        <v>0</v>
      </c>
      <c r="F40" s="110">
        <f>'สาย 3'!AI40</f>
        <v>0</v>
      </c>
      <c r="G40" s="110">
        <f>'สาย 4'!AI40</f>
        <v>0</v>
      </c>
      <c r="H40" s="110">
        <f>'สาย 5'!AI40</f>
        <v>0</v>
      </c>
      <c r="I40" s="110">
        <f>'สาย 6'!AI40</f>
        <v>0</v>
      </c>
      <c r="J40" s="110">
        <f>'สาย 7'!AI40</f>
        <v>0</v>
      </c>
      <c r="K40" s="110">
        <f>'สาย 8'!AI40</f>
        <v>0</v>
      </c>
      <c r="L40" s="110">
        <f>'สาย 9'!AI40</f>
        <v>0</v>
      </c>
      <c r="M40" s="110">
        <f>'สาย 10'!AI40</f>
        <v>0</v>
      </c>
      <c r="N40" s="110">
        <f>'สาย 11'!AI40</f>
        <v>0</v>
      </c>
      <c r="O40" s="110">
        <f>'สาย 12'!AI40</f>
        <v>0</v>
      </c>
      <c r="P40" s="197">
        <f t="shared" si="8"/>
        <v>0</v>
      </c>
      <c r="Q40" s="541"/>
      <c r="R40" s="98"/>
      <c r="S40" s="208"/>
      <c r="T40" s="208"/>
    </row>
    <row r="41" spans="1:20" ht="21" thickBot="1">
      <c r="A41" s="530"/>
      <c r="B41" s="584"/>
      <c r="C41" s="96" t="s">
        <v>91</v>
      </c>
      <c r="D41" s="194">
        <f>'สาย 1'!AI41</f>
        <v>7.3333333333333334E-2</v>
      </c>
      <c r="E41" s="196">
        <f>'สาย 2'!AI41</f>
        <v>0.15555555555555556</v>
      </c>
      <c r="F41" s="196">
        <f>'สาย 3'!AI41</f>
        <v>0.192</v>
      </c>
      <c r="G41" s="196">
        <f>'สาย 4'!AI41</f>
        <v>0.15151515151515152</v>
      </c>
      <c r="H41" s="196">
        <f>'สาย 5'!AI41</f>
        <v>9.4117647058823528E-2</v>
      </c>
      <c r="I41" s="196">
        <f>'สาย 6'!AI41</f>
        <v>0.21818181818181817</v>
      </c>
      <c r="J41" s="196">
        <f>'สาย 7'!AI41</f>
        <v>0.1</v>
      </c>
      <c r="K41" s="196">
        <f>'สาย 8'!AI41</f>
        <v>0.18461538461538463</v>
      </c>
      <c r="L41" s="196">
        <f>'สาย 9'!AI41</f>
        <v>0.1</v>
      </c>
      <c r="M41" s="196" t="e">
        <f>'สาย 10'!AI41</f>
        <v>#DIV/0!</v>
      </c>
      <c r="N41" s="196" t="e">
        <f>'สาย 11'!AI41</f>
        <v>#DIV/0!</v>
      </c>
      <c r="O41" s="196" t="e">
        <f>'สาย 12'!AI41</f>
        <v>#DIV/0!</v>
      </c>
      <c r="P41" s="195">
        <f>(P39+P40)/P38</f>
        <v>0.13416666666666666</v>
      </c>
      <c r="Q41" s="542"/>
      <c r="R41" s="98"/>
      <c r="S41" s="232"/>
      <c r="T41" s="232"/>
    </row>
    <row r="42" spans="1:20" ht="20.399999999999999">
      <c r="A42" s="528" t="s">
        <v>10</v>
      </c>
      <c r="B42" s="582" t="s">
        <v>34</v>
      </c>
      <c r="C42" s="86" t="s">
        <v>42</v>
      </c>
      <c r="D42" s="103">
        <f>'สาย 1'!AI42</f>
        <v>150</v>
      </c>
      <c r="E42" s="103">
        <f>'สาย 2'!AI42</f>
        <v>140</v>
      </c>
      <c r="F42" s="103">
        <f>'สาย 3'!AI42</f>
        <v>150</v>
      </c>
      <c r="G42" s="103">
        <f>'สาย 4'!AI42</f>
        <v>165</v>
      </c>
      <c r="H42" s="103">
        <f>'สาย 5'!AI42</f>
        <v>170</v>
      </c>
      <c r="I42" s="103">
        <f>'สาย 6'!AI42</f>
        <v>120</v>
      </c>
      <c r="J42" s="103">
        <f>'สาย 7'!AI42</f>
        <v>165</v>
      </c>
      <c r="K42" s="103">
        <f>'สาย 8'!AI42</f>
        <v>55</v>
      </c>
      <c r="L42" s="103">
        <f>'สาย 9'!AI42</f>
        <v>125</v>
      </c>
      <c r="M42" s="103">
        <f>'สาย 10'!AI42</f>
        <v>0</v>
      </c>
      <c r="N42" s="103">
        <f>'สาย 11'!AI42</f>
        <v>0</v>
      </c>
      <c r="O42" s="103">
        <f>'สาย 12'!AI42</f>
        <v>0</v>
      </c>
      <c r="P42" s="93">
        <f>SUM(D42:O42)</f>
        <v>1240</v>
      </c>
      <c r="Q42" s="541">
        <f>P45</f>
        <v>7.2580645161290328E-2</v>
      </c>
      <c r="R42" s="88"/>
      <c r="S42" s="223">
        <f>สต็อกจากโรงงานระยอง!CR16</f>
        <v>1240</v>
      </c>
      <c r="T42" s="223">
        <f>P42-S42</f>
        <v>0</v>
      </c>
    </row>
    <row r="43" spans="1:20" ht="20.399999999999999">
      <c r="A43" s="529"/>
      <c r="B43" s="583"/>
      <c r="C43" s="91" t="s">
        <v>89</v>
      </c>
      <c r="D43" s="110">
        <f>'สาย 1'!AI43</f>
        <v>8</v>
      </c>
      <c r="E43" s="110">
        <f>'สาย 2'!AI43</f>
        <v>8</v>
      </c>
      <c r="F43" s="110">
        <f>'สาย 3'!AI43</f>
        <v>22</v>
      </c>
      <c r="G43" s="110">
        <f>'สาย 4'!AI43</f>
        <v>10</v>
      </c>
      <c r="H43" s="110">
        <f>'สาย 5'!AI43</f>
        <v>5</v>
      </c>
      <c r="I43" s="110">
        <f>'สาย 6'!AI43</f>
        <v>22</v>
      </c>
      <c r="J43" s="110">
        <f>'สาย 7'!AI43</f>
        <v>6</v>
      </c>
      <c r="K43" s="110">
        <f>'สาย 8'!AI43</f>
        <v>3</v>
      </c>
      <c r="L43" s="110">
        <f>'สาย 9'!AI43</f>
        <v>6</v>
      </c>
      <c r="M43" s="110">
        <f>'สาย 10'!AI43</f>
        <v>0</v>
      </c>
      <c r="N43" s="110">
        <f>'สาย 11'!AI43</f>
        <v>0</v>
      </c>
      <c r="O43" s="110">
        <f>'สาย 12'!AI43</f>
        <v>0</v>
      </c>
      <c r="P43" s="197">
        <f t="shared" ref="P43:P44" si="9">SUM(D43:O43)</f>
        <v>90</v>
      </c>
      <c r="Q43" s="541"/>
      <c r="R43" s="88"/>
      <c r="S43" s="208"/>
      <c r="T43" s="208"/>
    </row>
    <row r="44" spans="1:20" ht="20.399999999999999">
      <c r="A44" s="529"/>
      <c r="B44" s="583"/>
      <c r="C44" s="94" t="s">
        <v>90</v>
      </c>
      <c r="D44" s="110">
        <f>'สาย 1'!AI44</f>
        <v>0</v>
      </c>
      <c r="E44" s="110">
        <f>'สาย 2'!AI44</f>
        <v>0</v>
      </c>
      <c r="F44" s="110">
        <f>'สาย 3'!AI44</f>
        <v>0</v>
      </c>
      <c r="G44" s="110">
        <f>'สาย 4'!AI44</f>
        <v>0</v>
      </c>
      <c r="H44" s="110">
        <f>'สาย 5'!AI44</f>
        <v>0</v>
      </c>
      <c r="I44" s="110">
        <f>'สาย 6'!AI44</f>
        <v>0</v>
      </c>
      <c r="J44" s="110">
        <f>'สาย 7'!AI44</f>
        <v>0</v>
      </c>
      <c r="K44" s="110">
        <f>'สาย 8'!AI44</f>
        <v>0</v>
      </c>
      <c r="L44" s="110">
        <f>'สาย 9'!AI44</f>
        <v>0</v>
      </c>
      <c r="M44" s="110">
        <f>'สาย 10'!AI44</f>
        <v>0</v>
      </c>
      <c r="N44" s="110">
        <f>'สาย 11'!AI44</f>
        <v>0</v>
      </c>
      <c r="O44" s="110">
        <f>'สาย 12'!AI44</f>
        <v>0</v>
      </c>
      <c r="P44" s="197">
        <f t="shared" si="9"/>
        <v>0</v>
      </c>
      <c r="Q44" s="541"/>
      <c r="R44" s="98"/>
      <c r="S44" s="208"/>
      <c r="T44" s="208"/>
    </row>
    <row r="45" spans="1:20" ht="21" thickBot="1">
      <c r="A45" s="530"/>
      <c r="B45" s="584"/>
      <c r="C45" s="96" t="s">
        <v>91</v>
      </c>
      <c r="D45" s="194">
        <f>'สาย 1'!AI45</f>
        <v>5.3333333333333337E-2</v>
      </c>
      <c r="E45" s="196">
        <f>'สาย 2'!AI45</f>
        <v>5.7142857142857141E-2</v>
      </c>
      <c r="F45" s="196">
        <f>'สาย 3'!AI45</f>
        <v>0.14666666666666667</v>
      </c>
      <c r="G45" s="196">
        <f>'สาย 4'!AI45</f>
        <v>6.0606060606060608E-2</v>
      </c>
      <c r="H45" s="196">
        <f>'สาย 5'!AI45</f>
        <v>2.9411764705882353E-2</v>
      </c>
      <c r="I45" s="196">
        <f>'สาย 6'!AI45</f>
        <v>0.18333333333333332</v>
      </c>
      <c r="J45" s="196">
        <f>'สาย 7'!AI45</f>
        <v>3.6363636363636362E-2</v>
      </c>
      <c r="K45" s="196">
        <f>'สาย 8'!AI45</f>
        <v>5.4545454545454543E-2</v>
      </c>
      <c r="L45" s="196">
        <f>'สาย 9'!AI45</f>
        <v>4.8000000000000001E-2</v>
      </c>
      <c r="M45" s="196" t="e">
        <f>'สาย 10'!AI45</f>
        <v>#DIV/0!</v>
      </c>
      <c r="N45" s="196" t="e">
        <f>'สาย 11'!AI45</f>
        <v>#DIV/0!</v>
      </c>
      <c r="O45" s="196" t="e">
        <f>'สาย 12'!AI45</f>
        <v>#DIV/0!</v>
      </c>
      <c r="P45" s="195">
        <f>(P43+P44)/P42</f>
        <v>7.2580645161290328E-2</v>
      </c>
      <c r="Q45" s="542"/>
      <c r="R45" s="98"/>
      <c r="S45" s="232"/>
      <c r="T45" s="232"/>
    </row>
    <row r="46" spans="1:20" ht="20.399999999999999">
      <c r="A46" s="528" t="s">
        <v>11</v>
      </c>
      <c r="B46" s="582" t="s">
        <v>35</v>
      </c>
      <c r="C46" s="86" t="s">
        <v>42</v>
      </c>
      <c r="D46" s="103">
        <f>'สาย 1'!AI46</f>
        <v>315</v>
      </c>
      <c r="E46" s="103">
        <f>'สาย 2'!AI46</f>
        <v>265</v>
      </c>
      <c r="F46" s="103">
        <f>'สาย 3'!AI46</f>
        <v>300</v>
      </c>
      <c r="G46" s="103">
        <f>'สาย 4'!AI46</f>
        <v>330</v>
      </c>
      <c r="H46" s="103">
        <f>'สาย 5'!AI46</f>
        <v>290</v>
      </c>
      <c r="I46" s="103">
        <f>'สาย 6'!AI46</f>
        <v>215</v>
      </c>
      <c r="J46" s="103">
        <f>'สาย 7'!AI46</f>
        <v>265</v>
      </c>
      <c r="K46" s="103">
        <f>'สาย 8'!AI46</f>
        <v>160</v>
      </c>
      <c r="L46" s="103">
        <f>'สาย 9'!AI46</f>
        <v>180</v>
      </c>
      <c r="M46" s="103">
        <f>'สาย 10'!AI46</f>
        <v>0</v>
      </c>
      <c r="N46" s="103">
        <f>'สาย 11'!AI46</f>
        <v>0</v>
      </c>
      <c r="O46" s="103">
        <f>'สาย 12'!AI46</f>
        <v>0</v>
      </c>
      <c r="P46" s="93">
        <f>SUM(D46:O46)</f>
        <v>2320</v>
      </c>
      <c r="Q46" s="541">
        <f>P49</f>
        <v>6.9827586206896552E-2</v>
      </c>
      <c r="R46" s="88"/>
      <c r="S46" s="223">
        <f>สต็อกจากโรงงานระยอง!CR17</f>
        <v>2320</v>
      </c>
      <c r="T46" s="223">
        <f>P46-S46</f>
        <v>0</v>
      </c>
    </row>
    <row r="47" spans="1:20" ht="20.399999999999999">
      <c r="A47" s="529"/>
      <c r="B47" s="583"/>
      <c r="C47" s="91" t="s">
        <v>89</v>
      </c>
      <c r="D47" s="110">
        <f>'สาย 1'!AI47</f>
        <v>15</v>
      </c>
      <c r="E47" s="110">
        <f>'สาย 2'!AI47</f>
        <v>10</v>
      </c>
      <c r="F47" s="110">
        <f>'สาย 3'!AI47</f>
        <v>28</v>
      </c>
      <c r="G47" s="110">
        <f>'สาย 4'!AI47</f>
        <v>22</v>
      </c>
      <c r="H47" s="110">
        <f>'สาย 5'!AI47</f>
        <v>22</v>
      </c>
      <c r="I47" s="110">
        <f>'สาย 6'!AI47</f>
        <v>30</v>
      </c>
      <c r="J47" s="110">
        <f>'สาย 7'!AI47</f>
        <v>16</v>
      </c>
      <c r="K47" s="110">
        <f>'สาย 8'!AI47</f>
        <v>10</v>
      </c>
      <c r="L47" s="110">
        <f>'สาย 9'!AI47</f>
        <v>9</v>
      </c>
      <c r="M47" s="110">
        <f>'สาย 10'!AI47</f>
        <v>0</v>
      </c>
      <c r="N47" s="110">
        <f>'สาย 11'!AI47</f>
        <v>0</v>
      </c>
      <c r="O47" s="110">
        <f>'สาย 12'!AI47</f>
        <v>0</v>
      </c>
      <c r="P47" s="197">
        <f t="shared" ref="P47:P48" si="10">SUM(D47:O47)</f>
        <v>162</v>
      </c>
      <c r="Q47" s="541"/>
      <c r="R47" s="88"/>
      <c r="S47" s="208"/>
      <c r="T47" s="208"/>
    </row>
    <row r="48" spans="1:20" ht="20.399999999999999">
      <c r="A48" s="529"/>
      <c r="B48" s="583"/>
      <c r="C48" s="94" t="s">
        <v>90</v>
      </c>
      <c r="D48" s="110">
        <f>'สาย 1'!AI48</f>
        <v>0</v>
      </c>
      <c r="E48" s="110">
        <f>'สาย 2'!AI48</f>
        <v>0</v>
      </c>
      <c r="F48" s="110">
        <f>'สาย 3'!AI48</f>
        <v>0</v>
      </c>
      <c r="G48" s="110">
        <f>'สาย 4'!AI48</f>
        <v>0</v>
      </c>
      <c r="H48" s="110">
        <f>'สาย 5'!AI48</f>
        <v>0</v>
      </c>
      <c r="I48" s="110">
        <f>'สาย 6'!AI48</f>
        <v>0</v>
      </c>
      <c r="J48" s="110">
        <f>'สาย 7'!AI48</f>
        <v>0</v>
      </c>
      <c r="K48" s="110">
        <f>'สาย 8'!AI48</f>
        <v>0</v>
      </c>
      <c r="L48" s="110">
        <f>'สาย 9'!AI48</f>
        <v>0</v>
      </c>
      <c r="M48" s="110">
        <f>'สาย 10'!AI48</f>
        <v>0</v>
      </c>
      <c r="N48" s="110">
        <f>'สาย 11'!AI48</f>
        <v>0</v>
      </c>
      <c r="O48" s="110">
        <f>'สาย 12'!AI48</f>
        <v>0</v>
      </c>
      <c r="P48" s="197">
        <f t="shared" si="10"/>
        <v>0</v>
      </c>
      <c r="Q48" s="541"/>
      <c r="R48" s="98"/>
      <c r="S48" s="208"/>
      <c r="T48" s="208"/>
    </row>
    <row r="49" spans="1:20" ht="21" thickBot="1">
      <c r="A49" s="530"/>
      <c r="B49" s="584"/>
      <c r="C49" s="96" t="s">
        <v>91</v>
      </c>
      <c r="D49" s="194">
        <f>'สาย 1'!AI49</f>
        <v>4.7619047619047616E-2</v>
      </c>
      <c r="E49" s="196">
        <f>'สาย 2'!AI49</f>
        <v>3.7735849056603772E-2</v>
      </c>
      <c r="F49" s="196">
        <f>'สาย 3'!AI49</f>
        <v>9.3333333333333338E-2</v>
      </c>
      <c r="G49" s="196">
        <f>'สาย 4'!AI49</f>
        <v>6.6666666666666666E-2</v>
      </c>
      <c r="H49" s="196">
        <f>'สาย 5'!AI49</f>
        <v>7.586206896551724E-2</v>
      </c>
      <c r="I49" s="196">
        <f>'สาย 6'!AI49</f>
        <v>0.13953488372093023</v>
      </c>
      <c r="J49" s="196">
        <f>'สาย 7'!AI49</f>
        <v>6.0377358490566038E-2</v>
      </c>
      <c r="K49" s="196">
        <f>'สาย 8'!AI49</f>
        <v>6.25E-2</v>
      </c>
      <c r="L49" s="196">
        <f>'สาย 9'!AI49</f>
        <v>0.05</v>
      </c>
      <c r="M49" s="196" t="e">
        <f>'สาย 10'!AI49</f>
        <v>#DIV/0!</v>
      </c>
      <c r="N49" s="196" t="e">
        <f>'สาย 11'!AI49</f>
        <v>#DIV/0!</v>
      </c>
      <c r="O49" s="196" t="e">
        <f>'สาย 12'!AI49</f>
        <v>#DIV/0!</v>
      </c>
      <c r="P49" s="195">
        <f>(P47+P48)/P46</f>
        <v>6.9827586206896552E-2</v>
      </c>
      <c r="Q49" s="542"/>
      <c r="R49" s="98"/>
      <c r="S49" s="232"/>
      <c r="T49" s="232"/>
    </row>
    <row r="50" spans="1:20" ht="20.399999999999999">
      <c r="A50" s="528" t="s">
        <v>12</v>
      </c>
      <c r="B50" s="582" t="s">
        <v>60</v>
      </c>
      <c r="C50" s="86" t="s">
        <v>42</v>
      </c>
      <c r="D50" s="103">
        <f>'สาย 1'!AI50</f>
        <v>165</v>
      </c>
      <c r="E50" s="103">
        <f>'สาย 2'!AI50</f>
        <v>145</v>
      </c>
      <c r="F50" s="103">
        <f>'สาย 3'!AI50</f>
        <v>115</v>
      </c>
      <c r="G50" s="103">
        <f>'สาย 4'!AI50</f>
        <v>150</v>
      </c>
      <c r="H50" s="103">
        <f>'สาย 5'!AI50</f>
        <v>165</v>
      </c>
      <c r="I50" s="103">
        <f>'สาย 6'!AI50</f>
        <v>100</v>
      </c>
      <c r="J50" s="103">
        <f>'สาย 7'!AI50</f>
        <v>145</v>
      </c>
      <c r="K50" s="103">
        <f>'สาย 8'!AI50</f>
        <v>45</v>
      </c>
      <c r="L50" s="103">
        <f>'สาย 9'!AI50</f>
        <v>120</v>
      </c>
      <c r="M50" s="103">
        <f>'สาย 10'!AI50</f>
        <v>0</v>
      </c>
      <c r="N50" s="103">
        <f>'สาย 11'!AI50</f>
        <v>0</v>
      </c>
      <c r="O50" s="103">
        <f>'สาย 12'!AI50</f>
        <v>0</v>
      </c>
      <c r="P50" s="93">
        <f>SUM(D50:O50)</f>
        <v>1150</v>
      </c>
      <c r="Q50" s="541">
        <f>P53</f>
        <v>0.11304347826086956</v>
      </c>
      <c r="R50" s="88"/>
      <c r="S50" s="223">
        <f>สต็อกจากโรงงานระยอง!CR18</f>
        <v>1150</v>
      </c>
      <c r="T50" s="223">
        <f>P50-S50</f>
        <v>0</v>
      </c>
    </row>
    <row r="51" spans="1:20" ht="20.399999999999999">
      <c r="A51" s="529"/>
      <c r="B51" s="583"/>
      <c r="C51" s="91" t="s">
        <v>89</v>
      </c>
      <c r="D51" s="110">
        <f>'สาย 1'!AI51</f>
        <v>15</v>
      </c>
      <c r="E51" s="110">
        <f>'สาย 2'!AI51</f>
        <v>17</v>
      </c>
      <c r="F51" s="110">
        <f>'สาย 3'!AI51</f>
        <v>32</v>
      </c>
      <c r="G51" s="110">
        <f>'สาย 4'!AI51</f>
        <v>18</v>
      </c>
      <c r="H51" s="110">
        <f>'สาย 5'!AI51</f>
        <v>11</v>
      </c>
      <c r="I51" s="110">
        <f>'สาย 6'!AI51</f>
        <v>20</v>
      </c>
      <c r="J51" s="110">
        <f>'สาย 7'!AI51</f>
        <v>10</v>
      </c>
      <c r="K51" s="110">
        <f>'สาย 8'!AI51</f>
        <v>4</v>
      </c>
      <c r="L51" s="110">
        <f>'สาย 9'!AI51</f>
        <v>3</v>
      </c>
      <c r="M51" s="110">
        <f>'สาย 10'!AI51</f>
        <v>0</v>
      </c>
      <c r="N51" s="110">
        <f>'สาย 11'!AI51</f>
        <v>0</v>
      </c>
      <c r="O51" s="110">
        <f>'สาย 12'!AI51</f>
        <v>0</v>
      </c>
      <c r="P51" s="197">
        <f t="shared" ref="P51:P52" si="11">SUM(D51:O51)</f>
        <v>130</v>
      </c>
      <c r="Q51" s="541"/>
      <c r="R51" s="88"/>
      <c r="S51" s="208"/>
      <c r="T51" s="208"/>
    </row>
    <row r="52" spans="1:20" ht="20.399999999999999">
      <c r="A52" s="529"/>
      <c r="B52" s="583"/>
      <c r="C52" s="94" t="s">
        <v>90</v>
      </c>
      <c r="D52" s="110">
        <f>'สาย 1'!AI52</f>
        <v>0</v>
      </c>
      <c r="E52" s="110">
        <f>'สาย 2'!AI52</f>
        <v>0</v>
      </c>
      <c r="F52" s="110">
        <f>'สาย 3'!AI52</f>
        <v>0</v>
      </c>
      <c r="G52" s="110">
        <f>'สาย 4'!AI52</f>
        <v>0</v>
      </c>
      <c r="H52" s="110">
        <f>'สาย 5'!AI52</f>
        <v>0</v>
      </c>
      <c r="I52" s="110">
        <f>'สาย 6'!AI52</f>
        <v>0</v>
      </c>
      <c r="J52" s="110">
        <f>'สาย 7'!AI52</f>
        <v>0</v>
      </c>
      <c r="K52" s="110">
        <f>'สาย 8'!AI52</f>
        <v>0</v>
      </c>
      <c r="L52" s="110">
        <f>'สาย 9'!AI52</f>
        <v>0</v>
      </c>
      <c r="M52" s="110">
        <f>'สาย 10'!AI52</f>
        <v>0</v>
      </c>
      <c r="N52" s="110">
        <f>'สาย 11'!AI52</f>
        <v>0</v>
      </c>
      <c r="O52" s="110">
        <f>'สาย 12'!AI52</f>
        <v>0</v>
      </c>
      <c r="P52" s="197">
        <f t="shared" si="11"/>
        <v>0</v>
      </c>
      <c r="Q52" s="541"/>
      <c r="R52" s="98"/>
      <c r="S52" s="208"/>
      <c r="T52" s="208"/>
    </row>
    <row r="53" spans="1:20" ht="21" thickBot="1">
      <c r="A53" s="530"/>
      <c r="B53" s="584"/>
      <c r="C53" s="96" t="s">
        <v>91</v>
      </c>
      <c r="D53" s="194">
        <f>'สาย 1'!AI53</f>
        <v>9.0909090909090912E-2</v>
      </c>
      <c r="E53" s="196">
        <f>'สาย 2'!AI53</f>
        <v>0.11724137931034483</v>
      </c>
      <c r="F53" s="196">
        <f>'สาย 3'!AI53</f>
        <v>0.27826086956521739</v>
      </c>
      <c r="G53" s="196">
        <f>'สาย 4'!AI53</f>
        <v>0.12</v>
      </c>
      <c r="H53" s="196">
        <f>'สาย 5'!AI53</f>
        <v>6.6666666666666666E-2</v>
      </c>
      <c r="I53" s="196">
        <f>'สาย 6'!AI53</f>
        <v>0.2</v>
      </c>
      <c r="J53" s="196">
        <f>'สาย 7'!AI53</f>
        <v>6.8965517241379309E-2</v>
      </c>
      <c r="K53" s="196">
        <f>'สาย 8'!AI53</f>
        <v>8.8888888888888892E-2</v>
      </c>
      <c r="L53" s="196">
        <f>'สาย 9'!AI53</f>
        <v>2.5000000000000001E-2</v>
      </c>
      <c r="M53" s="196" t="e">
        <f>'สาย 10'!AI53</f>
        <v>#DIV/0!</v>
      </c>
      <c r="N53" s="196" t="e">
        <f>'สาย 11'!AI53</f>
        <v>#DIV/0!</v>
      </c>
      <c r="O53" s="196" t="e">
        <f>'สาย 12'!AI53</f>
        <v>#DIV/0!</v>
      </c>
      <c r="P53" s="195">
        <f>(P51+P52)/P50</f>
        <v>0.11304347826086956</v>
      </c>
      <c r="Q53" s="542"/>
      <c r="R53" s="98"/>
      <c r="S53" s="232"/>
      <c r="T53" s="232"/>
    </row>
    <row r="54" spans="1:20" ht="20.399999999999999">
      <c r="A54" s="528" t="s">
        <v>13</v>
      </c>
      <c r="B54" s="582" t="s">
        <v>61</v>
      </c>
      <c r="C54" s="86" t="s">
        <v>42</v>
      </c>
      <c r="D54" s="103">
        <f>'สาย 1'!AI54</f>
        <v>155</v>
      </c>
      <c r="E54" s="103">
        <f>'สาย 2'!AI54</f>
        <v>115</v>
      </c>
      <c r="F54" s="103">
        <f>'สาย 3'!AI54</f>
        <v>225</v>
      </c>
      <c r="G54" s="103">
        <f>'สาย 4'!AI54</f>
        <v>145</v>
      </c>
      <c r="H54" s="103">
        <f>'สาย 5'!AI54</f>
        <v>155</v>
      </c>
      <c r="I54" s="103">
        <f>'สาย 6'!AI54</f>
        <v>140</v>
      </c>
      <c r="J54" s="103">
        <f>'สาย 7'!AI54</f>
        <v>170</v>
      </c>
      <c r="K54" s="103">
        <f>'สาย 8'!AI54</f>
        <v>95</v>
      </c>
      <c r="L54" s="103">
        <f>'สาย 9'!AI54</f>
        <v>150</v>
      </c>
      <c r="M54" s="103">
        <f>'สาย 10'!AI54</f>
        <v>0</v>
      </c>
      <c r="N54" s="103">
        <f>'สาย 11'!AI54</f>
        <v>0</v>
      </c>
      <c r="O54" s="103">
        <f>'สาย 12'!AI54</f>
        <v>0</v>
      </c>
      <c r="P54" s="93">
        <f>SUM(D54:O54)</f>
        <v>1350</v>
      </c>
      <c r="Q54" s="541">
        <f>P57</f>
        <v>0.17851851851851852</v>
      </c>
      <c r="R54" s="88"/>
      <c r="S54" s="223">
        <f>สต็อกจากโรงงานระยอง!CR19</f>
        <v>1350</v>
      </c>
      <c r="T54" s="223">
        <f>P54-S54</f>
        <v>0</v>
      </c>
    </row>
    <row r="55" spans="1:20" ht="20.399999999999999">
      <c r="A55" s="529"/>
      <c r="B55" s="583"/>
      <c r="C55" s="91" t="s">
        <v>89</v>
      </c>
      <c r="D55" s="110">
        <f>'สาย 1'!AI55</f>
        <v>24</v>
      </c>
      <c r="E55" s="110">
        <f>'สาย 2'!AI55</f>
        <v>15</v>
      </c>
      <c r="F55" s="110">
        <f>'สาย 3'!AI55</f>
        <v>48</v>
      </c>
      <c r="G55" s="110">
        <f>'สาย 4'!AI55</f>
        <v>20</v>
      </c>
      <c r="H55" s="110">
        <f>'สาย 5'!AI55</f>
        <v>13</v>
      </c>
      <c r="I55" s="110">
        <f>'สาย 6'!AI55</f>
        <v>28</v>
      </c>
      <c r="J55" s="110">
        <f>'สาย 7'!AI55</f>
        <v>32</v>
      </c>
      <c r="K55" s="110">
        <f>'สาย 8'!AI55</f>
        <v>33</v>
      </c>
      <c r="L55" s="110">
        <f>'สาย 9'!AI55</f>
        <v>28</v>
      </c>
      <c r="M55" s="110">
        <f>'สาย 10'!AI55</f>
        <v>0</v>
      </c>
      <c r="N55" s="110">
        <f>'สาย 11'!AI55</f>
        <v>0</v>
      </c>
      <c r="O55" s="110">
        <f>'สาย 12'!AI55</f>
        <v>0</v>
      </c>
      <c r="P55" s="197">
        <f t="shared" ref="P55:P56" si="12">SUM(D55:O55)</f>
        <v>241</v>
      </c>
      <c r="Q55" s="541"/>
      <c r="R55" s="88"/>
      <c r="S55" s="208"/>
      <c r="T55" s="208"/>
    </row>
    <row r="56" spans="1:20" ht="20.399999999999999">
      <c r="A56" s="529"/>
      <c r="B56" s="583"/>
      <c r="C56" s="94" t="s">
        <v>90</v>
      </c>
      <c r="D56" s="110">
        <f>'สาย 1'!AI56</f>
        <v>0</v>
      </c>
      <c r="E56" s="110">
        <f>'สาย 2'!AI56</f>
        <v>0</v>
      </c>
      <c r="F56" s="110">
        <f>'สาย 3'!AI56</f>
        <v>0</v>
      </c>
      <c r="G56" s="110">
        <f>'สาย 4'!AI56</f>
        <v>0</v>
      </c>
      <c r="H56" s="110">
        <f>'สาย 5'!AI56</f>
        <v>0</v>
      </c>
      <c r="I56" s="110">
        <f>'สาย 6'!AI56</f>
        <v>0</v>
      </c>
      <c r="J56" s="110">
        <f>'สาย 7'!AI56</f>
        <v>0</v>
      </c>
      <c r="K56" s="110">
        <f>'สาย 8'!AI56</f>
        <v>0</v>
      </c>
      <c r="L56" s="110">
        <f>'สาย 9'!AI56</f>
        <v>0</v>
      </c>
      <c r="M56" s="110">
        <f>'สาย 10'!AI56</f>
        <v>0</v>
      </c>
      <c r="N56" s="110">
        <f>'สาย 11'!AI56</f>
        <v>0</v>
      </c>
      <c r="O56" s="110">
        <f>'สาย 12'!AI56</f>
        <v>0</v>
      </c>
      <c r="P56" s="197">
        <f t="shared" si="12"/>
        <v>0</v>
      </c>
      <c r="Q56" s="541"/>
      <c r="R56" s="98"/>
      <c r="S56" s="208"/>
      <c r="T56" s="208"/>
    </row>
    <row r="57" spans="1:20" ht="21" thickBot="1">
      <c r="A57" s="530"/>
      <c r="B57" s="584"/>
      <c r="C57" s="96" t="s">
        <v>91</v>
      </c>
      <c r="D57" s="194">
        <f>'สาย 1'!AI57</f>
        <v>0.15483870967741936</v>
      </c>
      <c r="E57" s="196">
        <f>'สาย 2'!AI57</f>
        <v>0.13043478260869565</v>
      </c>
      <c r="F57" s="196">
        <f>'สาย 3'!AI57</f>
        <v>0.21333333333333335</v>
      </c>
      <c r="G57" s="196">
        <f>'สาย 4'!AI57</f>
        <v>0.13793103448275862</v>
      </c>
      <c r="H57" s="196">
        <f>'สาย 5'!AI57</f>
        <v>8.387096774193549E-2</v>
      </c>
      <c r="I57" s="196">
        <f>'สาย 6'!AI57</f>
        <v>0.2</v>
      </c>
      <c r="J57" s="196">
        <f>'สาย 7'!AI57</f>
        <v>0.18823529411764706</v>
      </c>
      <c r="K57" s="196">
        <f>'สาย 8'!AI57</f>
        <v>0.3473684210526316</v>
      </c>
      <c r="L57" s="196">
        <f>'สาย 9'!AI57</f>
        <v>0.18666666666666668</v>
      </c>
      <c r="M57" s="196" t="e">
        <f>'สาย 10'!AI57</f>
        <v>#DIV/0!</v>
      </c>
      <c r="N57" s="196" t="e">
        <f>'สาย 11'!AI57</f>
        <v>#DIV/0!</v>
      </c>
      <c r="O57" s="196" t="e">
        <f>'สาย 12'!AI57</f>
        <v>#DIV/0!</v>
      </c>
      <c r="P57" s="195">
        <f>(P55+P56)/P54</f>
        <v>0.17851851851851852</v>
      </c>
      <c r="Q57" s="542"/>
      <c r="R57" s="98"/>
      <c r="S57" s="232"/>
      <c r="T57" s="232"/>
    </row>
    <row r="58" spans="1:20" ht="20.399999999999999">
      <c r="A58" s="528" t="s">
        <v>14</v>
      </c>
      <c r="B58" s="582" t="s">
        <v>62</v>
      </c>
      <c r="C58" s="86" t="s">
        <v>42</v>
      </c>
      <c r="D58" s="103">
        <f>'สาย 1'!AI58</f>
        <v>760</v>
      </c>
      <c r="E58" s="103">
        <f>'สาย 2'!AI58</f>
        <v>600</v>
      </c>
      <c r="F58" s="103">
        <f>'สาย 3'!AI58</f>
        <v>740</v>
      </c>
      <c r="G58" s="103">
        <f>'สาย 4'!AI58</f>
        <v>660</v>
      </c>
      <c r="H58" s="103">
        <f>'สาย 5'!AI58</f>
        <v>620</v>
      </c>
      <c r="I58" s="103">
        <f>'สาย 6'!AI58</f>
        <v>440</v>
      </c>
      <c r="J58" s="103">
        <f>'สาย 7'!AI58</f>
        <v>960</v>
      </c>
      <c r="K58" s="103">
        <f>'สาย 8'!AI58</f>
        <v>360</v>
      </c>
      <c r="L58" s="103">
        <f>'สาย 9'!AI58</f>
        <v>500</v>
      </c>
      <c r="M58" s="103">
        <f>'สาย 10'!AI58</f>
        <v>0</v>
      </c>
      <c r="N58" s="103">
        <f>'สาย 11'!AI58</f>
        <v>0</v>
      </c>
      <c r="O58" s="103">
        <f>'สาย 12'!AI58</f>
        <v>0</v>
      </c>
      <c r="P58" s="93">
        <f>SUM(D58:O58)</f>
        <v>5640</v>
      </c>
      <c r="Q58" s="541">
        <f>P61</f>
        <v>6.4007092198581556E-2</v>
      </c>
      <c r="R58" s="88"/>
      <c r="S58" s="223">
        <f>สต็อกจากโรงงานระยอง!CR20</f>
        <v>5640</v>
      </c>
      <c r="T58" s="223">
        <f>P58-S58</f>
        <v>0</v>
      </c>
    </row>
    <row r="59" spans="1:20" ht="20.399999999999999">
      <c r="A59" s="529"/>
      <c r="B59" s="583"/>
      <c r="C59" s="91" t="s">
        <v>89</v>
      </c>
      <c r="D59" s="110">
        <f>'สาย 1'!AI59</f>
        <v>49</v>
      </c>
      <c r="E59" s="110">
        <f>'สาย 2'!AI59</f>
        <v>29</v>
      </c>
      <c r="F59" s="110">
        <f>'สาย 3'!AI59</f>
        <v>67</v>
      </c>
      <c r="G59" s="110">
        <f>'สาย 4'!AI59</f>
        <v>40</v>
      </c>
      <c r="H59" s="110">
        <f>'สาย 5'!AI59</f>
        <v>25</v>
      </c>
      <c r="I59" s="110">
        <f>'สาย 6'!AI59</f>
        <v>33</v>
      </c>
      <c r="J59" s="110">
        <f>'สาย 7'!AI59</f>
        <v>36</v>
      </c>
      <c r="K59" s="110">
        <f>'สาย 8'!AI59</f>
        <v>58</v>
      </c>
      <c r="L59" s="110">
        <f>'สาย 9'!AI59</f>
        <v>24</v>
      </c>
      <c r="M59" s="110">
        <f>'สาย 10'!AI59</f>
        <v>0</v>
      </c>
      <c r="N59" s="110">
        <f>'สาย 11'!AI59</f>
        <v>0</v>
      </c>
      <c r="O59" s="110">
        <f>'สาย 12'!AI59</f>
        <v>0</v>
      </c>
      <c r="P59" s="197">
        <f t="shared" ref="P59:P60" si="13">SUM(D59:O59)</f>
        <v>361</v>
      </c>
      <c r="Q59" s="541"/>
      <c r="R59" s="88"/>
      <c r="S59" s="208"/>
      <c r="T59" s="208"/>
    </row>
    <row r="60" spans="1:20" ht="20.399999999999999">
      <c r="A60" s="529"/>
      <c r="B60" s="583"/>
      <c r="C60" s="94" t="s">
        <v>90</v>
      </c>
      <c r="D60" s="110">
        <f>'สาย 1'!AI60</f>
        <v>0</v>
      </c>
      <c r="E60" s="110">
        <f>'สาย 2'!AI60</f>
        <v>0</v>
      </c>
      <c r="F60" s="110">
        <f>'สาย 3'!AI60</f>
        <v>0</v>
      </c>
      <c r="G60" s="110">
        <f>'สาย 4'!AI60</f>
        <v>0</v>
      </c>
      <c r="H60" s="110">
        <f>'สาย 5'!AI60</f>
        <v>0</v>
      </c>
      <c r="I60" s="110">
        <f>'สาย 6'!AI60</f>
        <v>0</v>
      </c>
      <c r="J60" s="110">
        <f>'สาย 7'!AI60</f>
        <v>0</v>
      </c>
      <c r="K60" s="110">
        <f>'สาย 8'!AI60</f>
        <v>0</v>
      </c>
      <c r="L60" s="110">
        <f>'สาย 9'!AI60</f>
        <v>0</v>
      </c>
      <c r="M60" s="110">
        <f>'สาย 10'!AI60</f>
        <v>0</v>
      </c>
      <c r="N60" s="110">
        <f>'สาย 11'!AI60</f>
        <v>0</v>
      </c>
      <c r="O60" s="110">
        <f>'สาย 12'!AI60</f>
        <v>0</v>
      </c>
      <c r="P60" s="197">
        <f t="shared" si="13"/>
        <v>0</v>
      </c>
      <c r="Q60" s="541"/>
      <c r="R60" s="98"/>
      <c r="S60" s="208"/>
      <c r="T60" s="208"/>
    </row>
    <row r="61" spans="1:20" ht="21" thickBot="1">
      <c r="A61" s="530"/>
      <c r="B61" s="584"/>
      <c r="C61" s="96" t="s">
        <v>91</v>
      </c>
      <c r="D61" s="194">
        <f>'สาย 1'!AI61</f>
        <v>6.4473684210526322E-2</v>
      </c>
      <c r="E61" s="196">
        <f>'สาย 2'!AI61</f>
        <v>4.8333333333333332E-2</v>
      </c>
      <c r="F61" s="196">
        <f>'สาย 3'!AI61</f>
        <v>9.0540540540540546E-2</v>
      </c>
      <c r="G61" s="196">
        <f>'สาย 4'!AI61</f>
        <v>6.0606060606060608E-2</v>
      </c>
      <c r="H61" s="196">
        <f>'สาย 5'!AI61</f>
        <v>4.0322580645161289E-2</v>
      </c>
      <c r="I61" s="196">
        <f>'สาย 6'!AI61</f>
        <v>7.4999999999999997E-2</v>
      </c>
      <c r="J61" s="196">
        <f>'สาย 7'!AI61</f>
        <v>3.7499999999999999E-2</v>
      </c>
      <c r="K61" s="196">
        <f>'สาย 8'!AI61</f>
        <v>0.16111111111111112</v>
      </c>
      <c r="L61" s="196">
        <f>'สาย 9'!AI61</f>
        <v>4.8000000000000001E-2</v>
      </c>
      <c r="M61" s="196" t="e">
        <f>'สาย 10'!AI61</f>
        <v>#DIV/0!</v>
      </c>
      <c r="N61" s="196" t="e">
        <f>'สาย 11'!AI61</f>
        <v>#DIV/0!</v>
      </c>
      <c r="O61" s="196" t="e">
        <f>'สาย 12'!AI61</f>
        <v>#DIV/0!</v>
      </c>
      <c r="P61" s="195">
        <f>(P59+P60)/P58</f>
        <v>6.4007092198581556E-2</v>
      </c>
      <c r="Q61" s="542"/>
      <c r="R61" s="98"/>
      <c r="S61" s="232"/>
      <c r="T61" s="232"/>
    </row>
    <row r="62" spans="1:20" ht="20.399999999999999">
      <c r="A62" s="528" t="s">
        <v>15</v>
      </c>
      <c r="B62" s="582" t="s">
        <v>63</v>
      </c>
      <c r="C62" s="99" t="s">
        <v>42</v>
      </c>
      <c r="D62" s="103">
        <f>'สาย 1'!AI62</f>
        <v>500</v>
      </c>
      <c r="E62" s="103">
        <f>'สาย 2'!AI62</f>
        <v>390</v>
      </c>
      <c r="F62" s="103">
        <f>'สาย 3'!AI62</f>
        <v>565</v>
      </c>
      <c r="G62" s="103">
        <f>'สาย 4'!AI62</f>
        <v>540</v>
      </c>
      <c r="H62" s="103">
        <f>'สาย 5'!AI62</f>
        <v>590</v>
      </c>
      <c r="I62" s="103">
        <f>'สาย 6'!AI62</f>
        <v>370</v>
      </c>
      <c r="J62" s="103">
        <f>'สาย 7'!AI62</f>
        <v>520</v>
      </c>
      <c r="K62" s="103">
        <f>'สาย 8'!AI62</f>
        <v>325</v>
      </c>
      <c r="L62" s="103">
        <f>'สาย 9'!AI62</f>
        <v>300</v>
      </c>
      <c r="M62" s="103">
        <f>'สาย 10'!AI62</f>
        <v>0</v>
      </c>
      <c r="N62" s="103">
        <f>'สาย 11'!AI62</f>
        <v>0</v>
      </c>
      <c r="O62" s="103">
        <f>'สาย 12'!AI62</f>
        <v>0</v>
      </c>
      <c r="P62" s="93">
        <f>SUM(D62:O62)</f>
        <v>4100</v>
      </c>
      <c r="Q62" s="541">
        <f>P65</f>
        <v>9.4146341463414634E-2</v>
      </c>
      <c r="R62" s="88"/>
      <c r="S62" s="223">
        <f>สต็อกจากโรงงานระยอง!CR21</f>
        <v>4100</v>
      </c>
      <c r="T62" s="223">
        <f>P62-S62</f>
        <v>0</v>
      </c>
    </row>
    <row r="63" spans="1:20" ht="20.399999999999999">
      <c r="A63" s="529"/>
      <c r="B63" s="583"/>
      <c r="C63" s="100" t="s">
        <v>89</v>
      </c>
      <c r="D63" s="110">
        <f>'สาย 1'!AI63</f>
        <v>48</v>
      </c>
      <c r="E63" s="110">
        <f>'สาย 2'!AI63</f>
        <v>23</v>
      </c>
      <c r="F63" s="110">
        <f>'สาย 3'!AI63</f>
        <v>78</v>
      </c>
      <c r="G63" s="110">
        <f>'สาย 4'!AI63</f>
        <v>34</v>
      </c>
      <c r="H63" s="110">
        <f>'สาย 5'!AI63</f>
        <v>32</v>
      </c>
      <c r="I63" s="110">
        <f>'สาย 6'!AI63</f>
        <v>40</v>
      </c>
      <c r="J63" s="110">
        <f>'สาย 7'!AI63</f>
        <v>84</v>
      </c>
      <c r="K63" s="110">
        <f>'สาย 8'!AI63</f>
        <v>29</v>
      </c>
      <c r="L63" s="110">
        <f>'สาย 9'!AI63</f>
        <v>18</v>
      </c>
      <c r="M63" s="110">
        <f>'สาย 10'!AI63</f>
        <v>0</v>
      </c>
      <c r="N63" s="110">
        <f>'สาย 11'!AI63</f>
        <v>0</v>
      </c>
      <c r="O63" s="110">
        <f>'สาย 12'!AI63</f>
        <v>0</v>
      </c>
      <c r="P63" s="197">
        <f t="shared" ref="P63:P64" si="14">SUM(D63:O63)</f>
        <v>386</v>
      </c>
      <c r="Q63" s="541"/>
      <c r="R63" s="88"/>
      <c r="S63" s="208"/>
      <c r="T63" s="208"/>
    </row>
    <row r="64" spans="1:20" ht="20.399999999999999">
      <c r="A64" s="529"/>
      <c r="B64" s="583"/>
      <c r="C64" s="94" t="s">
        <v>90</v>
      </c>
      <c r="D64" s="110">
        <f>'สาย 1'!AI64</f>
        <v>0</v>
      </c>
      <c r="E64" s="110">
        <f>'สาย 2'!AI64</f>
        <v>0</v>
      </c>
      <c r="F64" s="110">
        <f>'สาย 3'!AI64</f>
        <v>0</v>
      </c>
      <c r="G64" s="110">
        <f>'สาย 4'!AI64</f>
        <v>0</v>
      </c>
      <c r="H64" s="110">
        <f>'สาย 5'!AI64</f>
        <v>0</v>
      </c>
      <c r="I64" s="110">
        <f>'สาย 6'!AI64</f>
        <v>0</v>
      </c>
      <c r="J64" s="110">
        <f>'สาย 7'!AI64</f>
        <v>0</v>
      </c>
      <c r="K64" s="110">
        <f>'สาย 8'!AI64</f>
        <v>0</v>
      </c>
      <c r="L64" s="110">
        <f>'สาย 9'!AI64</f>
        <v>0</v>
      </c>
      <c r="M64" s="110">
        <f>'สาย 10'!AI64</f>
        <v>0</v>
      </c>
      <c r="N64" s="110">
        <f>'สาย 11'!AI64</f>
        <v>0</v>
      </c>
      <c r="O64" s="110">
        <f>'สาย 12'!AI64</f>
        <v>0</v>
      </c>
      <c r="P64" s="197">
        <f t="shared" si="14"/>
        <v>0</v>
      </c>
      <c r="Q64" s="541"/>
      <c r="R64" s="98"/>
      <c r="S64" s="208"/>
      <c r="T64" s="208"/>
    </row>
    <row r="65" spans="1:20" ht="21" thickBot="1">
      <c r="A65" s="530"/>
      <c r="B65" s="584"/>
      <c r="C65" s="154" t="s">
        <v>91</v>
      </c>
      <c r="D65" s="194">
        <f>'สาย 1'!AI65</f>
        <v>9.6000000000000002E-2</v>
      </c>
      <c r="E65" s="196">
        <f>'สาย 2'!AI65</f>
        <v>5.8974358974358973E-2</v>
      </c>
      <c r="F65" s="196">
        <f>'สาย 3'!AI65</f>
        <v>0.13805309734513274</v>
      </c>
      <c r="G65" s="196">
        <f>'สาย 4'!AI65</f>
        <v>6.2962962962962957E-2</v>
      </c>
      <c r="H65" s="196">
        <f>'สาย 5'!AI65</f>
        <v>5.4237288135593219E-2</v>
      </c>
      <c r="I65" s="196">
        <f>'สาย 6'!AI65</f>
        <v>0.10810810810810811</v>
      </c>
      <c r="J65" s="196">
        <f>'สาย 7'!AI65</f>
        <v>0.16153846153846155</v>
      </c>
      <c r="K65" s="196">
        <f>'สาย 8'!AI65</f>
        <v>8.9230769230769225E-2</v>
      </c>
      <c r="L65" s="196">
        <f>'สาย 9'!AI65</f>
        <v>0.06</v>
      </c>
      <c r="M65" s="196" t="e">
        <f>'สาย 10'!AI65</f>
        <v>#DIV/0!</v>
      </c>
      <c r="N65" s="196" t="e">
        <f>'สาย 11'!AI65</f>
        <v>#DIV/0!</v>
      </c>
      <c r="O65" s="196" t="e">
        <f>'สาย 12'!AI65</f>
        <v>#DIV/0!</v>
      </c>
      <c r="P65" s="195">
        <f>(P63+P64)/P62</f>
        <v>9.4146341463414634E-2</v>
      </c>
      <c r="Q65" s="542"/>
      <c r="R65" s="151"/>
      <c r="S65" s="232"/>
      <c r="T65" s="232"/>
    </row>
    <row r="66" spans="1:20" ht="20.399999999999999">
      <c r="A66" s="517" t="s">
        <v>16</v>
      </c>
      <c r="B66" s="591" t="s">
        <v>36</v>
      </c>
      <c r="C66" s="143" t="s">
        <v>42</v>
      </c>
      <c r="D66" s="145">
        <f>'สาย 1'!AI66</f>
        <v>0</v>
      </c>
      <c r="E66" s="145">
        <f>'สาย 2'!AI66</f>
        <v>0</v>
      </c>
      <c r="F66" s="145">
        <f>'สาย 3'!AI66</f>
        <v>0</v>
      </c>
      <c r="G66" s="145">
        <f>'สาย 4'!AI66</f>
        <v>0</v>
      </c>
      <c r="H66" s="145">
        <f>'สาย 5'!AI66</f>
        <v>0</v>
      </c>
      <c r="I66" s="145">
        <f>'สาย 6'!AI66</f>
        <v>0</v>
      </c>
      <c r="J66" s="145">
        <f>'สาย 7'!AI66</f>
        <v>0</v>
      </c>
      <c r="K66" s="145">
        <f>'สาย 8'!AI66</f>
        <v>0</v>
      </c>
      <c r="L66" s="145">
        <f>'สาย 9'!AI66</f>
        <v>0</v>
      </c>
      <c r="M66" s="145">
        <f>'สาย 10'!AI66</f>
        <v>0</v>
      </c>
      <c r="N66" s="145">
        <f>'สาย 11'!AI66</f>
        <v>0</v>
      </c>
      <c r="O66" s="145">
        <f>'สาย 12'!AI66</f>
        <v>0</v>
      </c>
      <c r="P66" s="145">
        <f>SUM(D66:O66)</f>
        <v>0</v>
      </c>
      <c r="Q66" s="539" t="e">
        <f>P69</f>
        <v>#DIV/0!</v>
      </c>
      <c r="R66" s="158"/>
      <c r="S66" s="223">
        <f>สต็อกจากโรงงานระยอง!CR22</f>
        <v>0</v>
      </c>
      <c r="T66" s="223">
        <f>P66-S66</f>
        <v>0</v>
      </c>
    </row>
    <row r="67" spans="1:20" ht="20.399999999999999">
      <c r="A67" s="518"/>
      <c r="B67" s="592"/>
      <c r="C67" s="146" t="s">
        <v>89</v>
      </c>
      <c r="D67" s="198">
        <f>'สาย 1'!AI67</f>
        <v>0</v>
      </c>
      <c r="E67" s="198">
        <f>'สาย 2'!AI67</f>
        <v>0</v>
      </c>
      <c r="F67" s="198">
        <f>'สาย 3'!AI67</f>
        <v>0</v>
      </c>
      <c r="G67" s="198">
        <f>'สาย 4'!AI67</f>
        <v>0</v>
      </c>
      <c r="H67" s="198">
        <f>'สาย 5'!AI67</f>
        <v>0</v>
      </c>
      <c r="I67" s="198">
        <f>'สาย 6'!AI67</f>
        <v>0</v>
      </c>
      <c r="J67" s="198">
        <f>'สาย 7'!AI67</f>
        <v>0</v>
      </c>
      <c r="K67" s="198">
        <f>'สาย 8'!AI67</f>
        <v>0</v>
      </c>
      <c r="L67" s="198">
        <f>'สาย 9'!AI67</f>
        <v>0</v>
      </c>
      <c r="M67" s="198">
        <f>'สาย 10'!AI67</f>
        <v>0</v>
      </c>
      <c r="N67" s="198">
        <f>'สาย 11'!AI67</f>
        <v>0</v>
      </c>
      <c r="O67" s="198">
        <f>'สาย 12'!AI67</f>
        <v>0</v>
      </c>
      <c r="P67" s="198">
        <f t="shared" ref="P67:P68" si="15">SUM(D67:O67)</f>
        <v>0</v>
      </c>
      <c r="Q67" s="539"/>
      <c r="R67" s="158"/>
      <c r="S67" s="208"/>
      <c r="T67" s="208"/>
    </row>
    <row r="68" spans="1:20" ht="20.399999999999999">
      <c r="A68" s="518"/>
      <c r="B68" s="592"/>
      <c r="C68" s="148" t="s">
        <v>90</v>
      </c>
      <c r="D68" s="198">
        <f>'สาย 1'!AI68</f>
        <v>0</v>
      </c>
      <c r="E68" s="198">
        <f>'สาย 2'!AI68</f>
        <v>0</v>
      </c>
      <c r="F68" s="198">
        <f>'สาย 3'!AI68</f>
        <v>0</v>
      </c>
      <c r="G68" s="198">
        <f>'สาย 4'!AI68</f>
        <v>0</v>
      </c>
      <c r="H68" s="198">
        <f>'สาย 5'!AI68</f>
        <v>0</v>
      </c>
      <c r="I68" s="198">
        <f>'สาย 6'!AI68</f>
        <v>0</v>
      </c>
      <c r="J68" s="198">
        <f>'สาย 7'!AI68</f>
        <v>0</v>
      </c>
      <c r="K68" s="198">
        <f>'สาย 8'!AI68</f>
        <v>0</v>
      </c>
      <c r="L68" s="198">
        <f>'สาย 9'!AI68</f>
        <v>0</v>
      </c>
      <c r="M68" s="198">
        <f>'สาย 10'!AI68</f>
        <v>0</v>
      </c>
      <c r="N68" s="198">
        <f>'สาย 11'!AI68</f>
        <v>0</v>
      </c>
      <c r="O68" s="198">
        <f>'สาย 12'!AI68</f>
        <v>0</v>
      </c>
      <c r="P68" s="198">
        <f t="shared" si="15"/>
        <v>0</v>
      </c>
      <c r="Q68" s="539"/>
      <c r="R68" s="151"/>
      <c r="S68" s="208"/>
      <c r="T68" s="208"/>
    </row>
    <row r="69" spans="1:20" ht="21" thickBot="1">
      <c r="A69" s="519"/>
      <c r="B69" s="593"/>
      <c r="C69" s="149" t="s">
        <v>91</v>
      </c>
      <c r="D69" s="199" t="e">
        <f>'สาย 1'!AI69</f>
        <v>#DIV/0!</v>
      </c>
      <c r="E69" s="200" t="e">
        <f>'สาย 2'!AI69</f>
        <v>#DIV/0!</v>
      </c>
      <c r="F69" s="200" t="e">
        <f>'สาย 3'!AI69</f>
        <v>#DIV/0!</v>
      </c>
      <c r="G69" s="200" t="e">
        <f>'สาย 4'!AI69</f>
        <v>#DIV/0!</v>
      </c>
      <c r="H69" s="200" t="e">
        <f>'สาย 5'!AI69</f>
        <v>#DIV/0!</v>
      </c>
      <c r="I69" s="200" t="e">
        <f>'สาย 6'!AI69</f>
        <v>#DIV/0!</v>
      </c>
      <c r="J69" s="200" t="e">
        <f>'สาย 7'!AI69</f>
        <v>#DIV/0!</v>
      </c>
      <c r="K69" s="200" t="e">
        <f>'สาย 8'!AI69</f>
        <v>#DIV/0!</v>
      </c>
      <c r="L69" s="200" t="e">
        <f>'สาย 9'!AI69</f>
        <v>#DIV/0!</v>
      </c>
      <c r="M69" s="200" t="e">
        <f>'สาย 10'!AI69</f>
        <v>#DIV/0!</v>
      </c>
      <c r="N69" s="200" t="e">
        <f>'สาย 11'!AI69</f>
        <v>#DIV/0!</v>
      </c>
      <c r="O69" s="200" t="e">
        <f>'สาย 12'!AI69</f>
        <v>#DIV/0!</v>
      </c>
      <c r="P69" s="201" t="e">
        <f>(P67+P68)/P66</f>
        <v>#DIV/0!</v>
      </c>
      <c r="Q69" s="540"/>
      <c r="R69" s="151"/>
      <c r="S69" s="232"/>
      <c r="T69" s="232"/>
    </row>
    <row r="70" spans="1:20" ht="20.399999999999999">
      <c r="A70" s="528" t="s">
        <v>17</v>
      </c>
      <c r="B70" s="602" t="s">
        <v>37</v>
      </c>
      <c r="C70" s="157" t="s">
        <v>42</v>
      </c>
      <c r="D70" s="103">
        <f>'สาย 1'!AI70</f>
        <v>30</v>
      </c>
      <c r="E70" s="103">
        <f>'สาย 2'!AI70</f>
        <v>0</v>
      </c>
      <c r="F70" s="103">
        <f>'สาย 3'!AI70</f>
        <v>15</v>
      </c>
      <c r="G70" s="103">
        <f>'สาย 4'!AI70</f>
        <v>30</v>
      </c>
      <c r="H70" s="103">
        <f>'สาย 5'!AI70</f>
        <v>50</v>
      </c>
      <c r="I70" s="103">
        <f>'สาย 6'!AI70</f>
        <v>20</v>
      </c>
      <c r="J70" s="103">
        <f>'สาย 7'!AI70</f>
        <v>40</v>
      </c>
      <c r="K70" s="103">
        <f>'สาย 8'!AI70</f>
        <v>75</v>
      </c>
      <c r="L70" s="103">
        <f>'สาย 9'!AI70</f>
        <v>90</v>
      </c>
      <c r="M70" s="103">
        <f>'สาย 10'!AI70</f>
        <v>0</v>
      </c>
      <c r="N70" s="103">
        <f>'สาย 11'!AI70</f>
        <v>0</v>
      </c>
      <c r="O70" s="103">
        <f>'สาย 12'!AI70</f>
        <v>0</v>
      </c>
      <c r="P70" s="93">
        <f>SUM(D70:O70)</f>
        <v>350</v>
      </c>
      <c r="Q70" s="541">
        <f>P73</f>
        <v>0.24</v>
      </c>
      <c r="R70" s="158"/>
      <c r="S70" s="223">
        <f>สต็อกจากโรงงานระยอง!CR23</f>
        <v>350</v>
      </c>
      <c r="T70" s="223">
        <f>P70-S70</f>
        <v>0</v>
      </c>
    </row>
    <row r="71" spans="1:20" ht="20.399999999999999">
      <c r="A71" s="529"/>
      <c r="B71" s="603"/>
      <c r="C71" s="159" t="s">
        <v>89</v>
      </c>
      <c r="D71" s="110">
        <f>'สาย 1'!AI71</f>
        <v>9</v>
      </c>
      <c r="E71" s="110">
        <f>'สาย 2'!AI71</f>
        <v>2</v>
      </c>
      <c r="F71" s="110">
        <f>'สาย 3'!AI71</f>
        <v>11</v>
      </c>
      <c r="G71" s="110">
        <f>'สาย 4'!AI71</f>
        <v>10</v>
      </c>
      <c r="H71" s="110">
        <f>'สาย 5'!AI71</f>
        <v>5</v>
      </c>
      <c r="I71" s="110">
        <f>'สาย 6'!AI71</f>
        <v>5</v>
      </c>
      <c r="J71" s="110">
        <f>'สาย 7'!AI71</f>
        <v>10</v>
      </c>
      <c r="K71" s="110">
        <f>'สาย 8'!AI71</f>
        <v>9</v>
      </c>
      <c r="L71" s="110">
        <f>'สาย 9'!AI71</f>
        <v>23</v>
      </c>
      <c r="M71" s="110">
        <f>'สาย 10'!AI71</f>
        <v>0</v>
      </c>
      <c r="N71" s="110">
        <f>'สาย 11'!AI71</f>
        <v>0</v>
      </c>
      <c r="O71" s="110">
        <f>'สาย 12'!AI71</f>
        <v>0</v>
      </c>
      <c r="P71" s="197">
        <f t="shared" ref="P71:P72" si="16">SUM(D71:O71)</f>
        <v>84</v>
      </c>
      <c r="Q71" s="541"/>
      <c r="R71" s="158"/>
      <c r="S71" s="208"/>
      <c r="T71" s="208"/>
    </row>
    <row r="72" spans="1:20" ht="20.399999999999999">
      <c r="A72" s="529"/>
      <c r="B72" s="603"/>
      <c r="C72" s="160" t="s">
        <v>90</v>
      </c>
      <c r="D72" s="110">
        <f>'สาย 1'!AI72</f>
        <v>0</v>
      </c>
      <c r="E72" s="110">
        <f>'สาย 2'!AI72</f>
        <v>0</v>
      </c>
      <c r="F72" s="110">
        <f>'สาย 3'!AI72</f>
        <v>0</v>
      </c>
      <c r="G72" s="110">
        <f>'สาย 4'!AI72</f>
        <v>0</v>
      </c>
      <c r="H72" s="110">
        <f>'สาย 5'!AI72</f>
        <v>0</v>
      </c>
      <c r="I72" s="110">
        <f>'สาย 6'!AI72</f>
        <v>0</v>
      </c>
      <c r="J72" s="110">
        <f>'สาย 7'!AI72</f>
        <v>0</v>
      </c>
      <c r="K72" s="110">
        <f>'สาย 8'!AI72</f>
        <v>0</v>
      </c>
      <c r="L72" s="110">
        <f>'สาย 9'!AI72</f>
        <v>0</v>
      </c>
      <c r="M72" s="110">
        <f>'สาย 10'!AI72</f>
        <v>0</v>
      </c>
      <c r="N72" s="110">
        <f>'สาย 11'!AI72</f>
        <v>0</v>
      </c>
      <c r="O72" s="110">
        <f>'สาย 12'!AI72</f>
        <v>0</v>
      </c>
      <c r="P72" s="197">
        <f t="shared" si="16"/>
        <v>0</v>
      </c>
      <c r="Q72" s="541"/>
      <c r="R72" s="151"/>
      <c r="S72" s="208"/>
      <c r="T72" s="208"/>
    </row>
    <row r="73" spans="1:20" ht="21" thickBot="1">
      <c r="A73" s="530"/>
      <c r="B73" s="604"/>
      <c r="C73" s="154" t="s">
        <v>91</v>
      </c>
      <c r="D73" s="194">
        <f>'สาย 1'!AI73</f>
        <v>0.3</v>
      </c>
      <c r="E73" s="196" t="e">
        <f>'สาย 2'!AI73</f>
        <v>#DIV/0!</v>
      </c>
      <c r="F73" s="196">
        <f>'สาย 3'!AI73</f>
        <v>0.73333333333333328</v>
      </c>
      <c r="G73" s="196">
        <f>'สาย 4'!AI73</f>
        <v>0.33333333333333331</v>
      </c>
      <c r="H73" s="196">
        <f>'สาย 5'!AI73</f>
        <v>0.1</v>
      </c>
      <c r="I73" s="196">
        <f>'สาย 6'!AI73</f>
        <v>0.25</v>
      </c>
      <c r="J73" s="196">
        <f>'สาย 7'!AI73</f>
        <v>0.25</v>
      </c>
      <c r="K73" s="196">
        <f>'สาย 8'!AI73</f>
        <v>0.12</v>
      </c>
      <c r="L73" s="196">
        <f>'สาย 9'!AI73</f>
        <v>0.25555555555555554</v>
      </c>
      <c r="M73" s="196" t="e">
        <f>'สาย 10'!AI73</f>
        <v>#DIV/0!</v>
      </c>
      <c r="N73" s="196" t="e">
        <f>'สาย 11'!AI73</f>
        <v>#DIV/0!</v>
      </c>
      <c r="O73" s="196" t="e">
        <f>'สาย 12'!AI73</f>
        <v>#DIV/0!</v>
      </c>
      <c r="P73" s="195">
        <f>(P71+P72)/P70</f>
        <v>0.24</v>
      </c>
      <c r="Q73" s="542"/>
      <c r="R73" s="151"/>
      <c r="S73" s="232"/>
      <c r="T73" s="232"/>
    </row>
    <row r="74" spans="1:20" ht="20.399999999999999">
      <c r="A74" s="528" t="s">
        <v>18</v>
      </c>
      <c r="B74" s="582" t="s">
        <v>48</v>
      </c>
      <c r="C74" s="101" t="s">
        <v>42</v>
      </c>
      <c r="D74" s="103">
        <f>'สาย 1'!AI74</f>
        <v>50</v>
      </c>
      <c r="E74" s="103">
        <f>'สาย 2'!AI74</f>
        <v>55</v>
      </c>
      <c r="F74" s="103">
        <f>'สาย 3'!AI74</f>
        <v>60</v>
      </c>
      <c r="G74" s="103">
        <f>'สาย 4'!AI74</f>
        <v>40</v>
      </c>
      <c r="H74" s="103">
        <f>'สาย 5'!AI74</f>
        <v>55</v>
      </c>
      <c r="I74" s="103">
        <f>'สาย 6'!AI74</f>
        <v>50</v>
      </c>
      <c r="J74" s="103">
        <f>'สาย 7'!AI74</f>
        <v>50</v>
      </c>
      <c r="K74" s="103">
        <f>'สาย 8'!AI74</f>
        <v>85</v>
      </c>
      <c r="L74" s="103">
        <f>'สาย 9'!AI74</f>
        <v>105</v>
      </c>
      <c r="M74" s="103">
        <f>'สาย 10'!AI74</f>
        <v>0</v>
      </c>
      <c r="N74" s="103">
        <f>'สาย 11'!AI74</f>
        <v>0</v>
      </c>
      <c r="O74" s="103">
        <f>'สาย 12'!AI74</f>
        <v>0</v>
      </c>
      <c r="P74" s="93">
        <f>SUM(D74:O74)</f>
        <v>550</v>
      </c>
      <c r="Q74" s="541">
        <f>P77</f>
        <v>0.1690909090909091</v>
      </c>
      <c r="R74" s="88"/>
      <c r="S74" s="223">
        <f>สต็อกจากโรงงานระยอง!CR24</f>
        <v>550</v>
      </c>
      <c r="T74" s="223">
        <f>P74-S74</f>
        <v>0</v>
      </c>
    </row>
    <row r="75" spans="1:20" ht="20.399999999999999">
      <c r="A75" s="529"/>
      <c r="B75" s="583"/>
      <c r="C75" s="91" t="s">
        <v>89</v>
      </c>
      <c r="D75" s="110">
        <f>'สาย 1'!AI75</f>
        <v>6</v>
      </c>
      <c r="E75" s="110">
        <f>'สาย 2'!AI75</f>
        <v>10</v>
      </c>
      <c r="F75" s="110">
        <f>'สาย 3'!AI75</f>
        <v>12</v>
      </c>
      <c r="G75" s="110">
        <f>'สาย 4'!AI75</f>
        <v>16</v>
      </c>
      <c r="H75" s="110">
        <f>'สาย 5'!AI75</f>
        <v>6</v>
      </c>
      <c r="I75" s="110">
        <f>'สาย 6'!AI75</f>
        <v>5</v>
      </c>
      <c r="J75" s="110">
        <f>'สาย 7'!AI75</f>
        <v>2</v>
      </c>
      <c r="K75" s="110">
        <f>'สาย 8'!AI75</f>
        <v>18</v>
      </c>
      <c r="L75" s="110">
        <f>'สาย 9'!AI75</f>
        <v>18</v>
      </c>
      <c r="M75" s="110">
        <f>'สาย 10'!AI75</f>
        <v>0</v>
      </c>
      <c r="N75" s="110">
        <f>'สาย 11'!AI75</f>
        <v>0</v>
      </c>
      <c r="O75" s="110">
        <f>'สาย 12'!AI75</f>
        <v>0</v>
      </c>
      <c r="P75" s="197">
        <f t="shared" ref="P75:P76" si="17">SUM(D75:O75)</f>
        <v>93</v>
      </c>
      <c r="Q75" s="541"/>
      <c r="R75" s="88"/>
      <c r="S75" s="208"/>
      <c r="T75" s="208"/>
    </row>
    <row r="76" spans="1:20" ht="20.399999999999999">
      <c r="A76" s="529"/>
      <c r="B76" s="583"/>
      <c r="C76" s="94" t="s">
        <v>90</v>
      </c>
      <c r="D76" s="110">
        <f>'สาย 1'!AI76</f>
        <v>0</v>
      </c>
      <c r="E76" s="110">
        <f>'สาย 2'!AI76</f>
        <v>0</v>
      </c>
      <c r="F76" s="110">
        <f>'สาย 3'!AI76</f>
        <v>0</v>
      </c>
      <c r="G76" s="110">
        <f>'สาย 4'!AI76</f>
        <v>0</v>
      </c>
      <c r="H76" s="110">
        <f>'สาย 5'!AI76</f>
        <v>0</v>
      </c>
      <c r="I76" s="110">
        <f>'สาย 6'!AI76</f>
        <v>0</v>
      </c>
      <c r="J76" s="110">
        <f>'สาย 7'!AI76</f>
        <v>0</v>
      </c>
      <c r="K76" s="110">
        <f>'สาย 8'!AI76</f>
        <v>0</v>
      </c>
      <c r="L76" s="110">
        <f>'สาย 9'!AI76</f>
        <v>0</v>
      </c>
      <c r="M76" s="110">
        <f>'สาย 10'!AI76</f>
        <v>0</v>
      </c>
      <c r="N76" s="110">
        <f>'สาย 11'!AI76</f>
        <v>0</v>
      </c>
      <c r="O76" s="110">
        <f>'สาย 12'!AI76</f>
        <v>0</v>
      </c>
      <c r="P76" s="197">
        <f t="shared" si="17"/>
        <v>0</v>
      </c>
      <c r="Q76" s="541"/>
      <c r="R76" s="98"/>
      <c r="S76" s="208"/>
      <c r="T76" s="208"/>
    </row>
    <row r="77" spans="1:20" ht="21" thickBot="1">
      <c r="A77" s="530"/>
      <c r="B77" s="584"/>
      <c r="C77" s="96" t="s">
        <v>91</v>
      </c>
      <c r="D77" s="194">
        <f>'สาย 1'!AI77</f>
        <v>0.12</v>
      </c>
      <c r="E77" s="196">
        <f>'สาย 2'!AI77</f>
        <v>0.18181818181818182</v>
      </c>
      <c r="F77" s="196">
        <f>'สาย 3'!AI77</f>
        <v>0.2</v>
      </c>
      <c r="G77" s="196">
        <f>'สาย 4'!AI77</f>
        <v>0.4</v>
      </c>
      <c r="H77" s="196">
        <f>'สาย 5'!AI77</f>
        <v>0.10909090909090909</v>
      </c>
      <c r="I77" s="196">
        <f>'สาย 6'!AI77</f>
        <v>0.1</v>
      </c>
      <c r="J77" s="196">
        <f>'สาย 7'!AI77</f>
        <v>0.04</v>
      </c>
      <c r="K77" s="196">
        <f>'สาย 8'!AI77</f>
        <v>0.21176470588235294</v>
      </c>
      <c r="L77" s="196">
        <f>'สาย 9'!AI77</f>
        <v>0.17142857142857143</v>
      </c>
      <c r="M77" s="196" t="e">
        <f>'สาย 10'!AI77</f>
        <v>#DIV/0!</v>
      </c>
      <c r="N77" s="196" t="e">
        <f>'สาย 11'!AI77</f>
        <v>#DIV/0!</v>
      </c>
      <c r="O77" s="196" t="e">
        <f>'สาย 12'!AI77</f>
        <v>#DIV/0!</v>
      </c>
      <c r="P77" s="195">
        <f>(P75+P76)/P74</f>
        <v>0.1690909090909091</v>
      </c>
      <c r="Q77" s="542"/>
      <c r="R77" s="98"/>
      <c r="S77" s="232"/>
      <c r="T77" s="232"/>
    </row>
    <row r="78" spans="1:20" ht="20.399999999999999">
      <c r="A78" s="528" t="s">
        <v>19</v>
      </c>
      <c r="B78" s="582" t="s">
        <v>64</v>
      </c>
      <c r="C78" s="101" t="s">
        <v>42</v>
      </c>
      <c r="D78" s="103">
        <f>'สาย 1'!AI78</f>
        <v>120</v>
      </c>
      <c r="E78" s="103">
        <f>'สาย 2'!AI78</f>
        <v>75</v>
      </c>
      <c r="F78" s="103">
        <f>'สาย 3'!AI78</f>
        <v>110</v>
      </c>
      <c r="G78" s="103">
        <f>'สาย 4'!AI78</f>
        <v>120</v>
      </c>
      <c r="H78" s="103">
        <f>'สาย 5'!AI78</f>
        <v>115</v>
      </c>
      <c r="I78" s="103">
        <f>'สาย 6'!AI78</f>
        <v>90</v>
      </c>
      <c r="J78" s="103">
        <f>'สาย 7'!AI78</f>
        <v>90</v>
      </c>
      <c r="K78" s="103">
        <f>'สาย 8'!AI78</f>
        <v>110</v>
      </c>
      <c r="L78" s="103">
        <f>'สาย 9'!AI78</f>
        <v>100</v>
      </c>
      <c r="M78" s="103">
        <f>'สาย 10'!AI78</f>
        <v>0</v>
      </c>
      <c r="N78" s="103">
        <f>'สาย 11'!AI78</f>
        <v>0</v>
      </c>
      <c r="O78" s="103">
        <f>'สาย 12'!AI78</f>
        <v>0</v>
      </c>
      <c r="P78" s="93">
        <f>SUM(D78:O78)</f>
        <v>930</v>
      </c>
      <c r="Q78" s="541">
        <f>P81</f>
        <v>7.6344086021505372E-2</v>
      </c>
      <c r="R78" s="88"/>
      <c r="S78" s="223">
        <f>สต็อกจากโรงงานระยอง!CR25</f>
        <v>930</v>
      </c>
      <c r="T78" s="223">
        <f>P78-S78</f>
        <v>0</v>
      </c>
    </row>
    <row r="79" spans="1:20" ht="20.399999999999999">
      <c r="A79" s="529"/>
      <c r="B79" s="583"/>
      <c r="C79" s="91" t="s">
        <v>89</v>
      </c>
      <c r="D79" s="110">
        <f>'สาย 1'!AI79</f>
        <v>9</v>
      </c>
      <c r="E79" s="110">
        <f>'สาย 2'!AI79</f>
        <v>3</v>
      </c>
      <c r="F79" s="110">
        <f>'สาย 3'!AI79</f>
        <v>11</v>
      </c>
      <c r="G79" s="110">
        <f>'สาย 4'!AI79</f>
        <v>7</v>
      </c>
      <c r="H79" s="110">
        <f>'สาย 5'!AI79</f>
        <v>7</v>
      </c>
      <c r="I79" s="110">
        <f>'สาย 6'!AI79</f>
        <v>6</v>
      </c>
      <c r="J79" s="110">
        <f>'สาย 7'!AI79</f>
        <v>12</v>
      </c>
      <c r="K79" s="110">
        <f>'สาย 8'!AI79</f>
        <v>11</v>
      </c>
      <c r="L79" s="110">
        <f>'สาย 9'!AI79</f>
        <v>5</v>
      </c>
      <c r="M79" s="110">
        <f>'สาย 10'!AI79</f>
        <v>0</v>
      </c>
      <c r="N79" s="110">
        <f>'สาย 11'!AI79</f>
        <v>0</v>
      </c>
      <c r="O79" s="110">
        <f>'สาย 12'!AI79</f>
        <v>0</v>
      </c>
      <c r="P79" s="197">
        <f t="shared" ref="P79:P80" si="18">SUM(D79:O79)</f>
        <v>71</v>
      </c>
      <c r="Q79" s="541"/>
      <c r="R79" s="88"/>
      <c r="S79" s="208"/>
      <c r="T79" s="208"/>
    </row>
    <row r="80" spans="1:20" ht="20.399999999999999">
      <c r="A80" s="529"/>
      <c r="B80" s="583"/>
      <c r="C80" s="94" t="s">
        <v>90</v>
      </c>
      <c r="D80" s="110">
        <f>'สาย 1'!AI80</f>
        <v>0</v>
      </c>
      <c r="E80" s="110">
        <f>'สาย 2'!AI80</f>
        <v>0</v>
      </c>
      <c r="F80" s="110">
        <f>'สาย 3'!AI80</f>
        <v>0</v>
      </c>
      <c r="G80" s="110">
        <f>'สาย 4'!AI80</f>
        <v>0</v>
      </c>
      <c r="H80" s="110">
        <f>'สาย 5'!AI80</f>
        <v>0</v>
      </c>
      <c r="I80" s="110">
        <f>'สาย 6'!AI80</f>
        <v>0</v>
      </c>
      <c r="J80" s="110">
        <f>'สาย 7'!AI80</f>
        <v>0</v>
      </c>
      <c r="K80" s="110">
        <f>'สาย 8'!AI80</f>
        <v>0</v>
      </c>
      <c r="L80" s="110">
        <f>'สาย 9'!AI80</f>
        <v>0</v>
      </c>
      <c r="M80" s="110">
        <f>'สาย 10'!AI80</f>
        <v>0</v>
      </c>
      <c r="N80" s="110">
        <f>'สาย 11'!AI80</f>
        <v>0</v>
      </c>
      <c r="O80" s="110">
        <f>'สาย 12'!AI80</f>
        <v>0</v>
      </c>
      <c r="P80" s="197">
        <f t="shared" si="18"/>
        <v>0</v>
      </c>
      <c r="Q80" s="541"/>
      <c r="R80" s="98"/>
      <c r="S80" s="208"/>
      <c r="T80" s="208"/>
    </row>
    <row r="81" spans="1:20" ht="21" thickBot="1">
      <c r="A81" s="530"/>
      <c r="B81" s="584"/>
      <c r="C81" s="96" t="s">
        <v>91</v>
      </c>
      <c r="D81" s="194">
        <f>'สาย 1'!AI81</f>
        <v>7.4999999999999997E-2</v>
      </c>
      <c r="E81" s="196">
        <f>'สาย 2'!AI81</f>
        <v>0.04</v>
      </c>
      <c r="F81" s="196">
        <f>'สาย 3'!AI81</f>
        <v>0.1</v>
      </c>
      <c r="G81" s="196">
        <f>'สาย 4'!AI81</f>
        <v>5.8333333333333334E-2</v>
      </c>
      <c r="H81" s="196">
        <f>'สาย 5'!AI81</f>
        <v>6.0869565217391307E-2</v>
      </c>
      <c r="I81" s="196">
        <f>'สาย 6'!AI81</f>
        <v>6.6666666666666666E-2</v>
      </c>
      <c r="J81" s="196">
        <f>'สาย 7'!AI81</f>
        <v>0.13333333333333333</v>
      </c>
      <c r="K81" s="196">
        <f>'สาย 8'!AI81</f>
        <v>0.1</v>
      </c>
      <c r="L81" s="196">
        <f>'สาย 9'!AI81</f>
        <v>0.05</v>
      </c>
      <c r="M81" s="196" t="e">
        <f>'สาย 10'!AI81</f>
        <v>#DIV/0!</v>
      </c>
      <c r="N81" s="196" t="e">
        <f>'สาย 11'!AI81</f>
        <v>#DIV/0!</v>
      </c>
      <c r="O81" s="196" t="e">
        <f>'สาย 12'!AI81</f>
        <v>#DIV/0!</v>
      </c>
      <c r="P81" s="195">
        <f>(P79+P80)/P78</f>
        <v>7.6344086021505372E-2</v>
      </c>
      <c r="Q81" s="542"/>
      <c r="R81" s="98"/>
      <c r="S81" s="232"/>
      <c r="T81" s="232"/>
    </row>
    <row r="82" spans="1:20" ht="20.399999999999999">
      <c r="A82" s="528" t="s">
        <v>20</v>
      </c>
      <c r="B82" s="582" t="s">
        <v>65</v>
      </c>
      <c r="C82" s="101" t="s">
        <v>42</v>
      </c>
      <c r="D82" s="103">
        <f>'สาย 1'!AI82</f>
        <v>205</v>
      </c>
      <c r="E82" s="103">
        <f>'สาย 2'!AI82</f>
        <v>195</v>
      </c>
      <c r="F82" s="103">
        <f>'สาย 3'!AI82</f>
        <v>330</v>
      </c>
      <c r="G82" s="103">
        <f>'สาย 4'!AI82</f>
        <v>200</v>
      </c>
      <c r="H82" s="103">
        <f>'สาย 5'!AI82</f>
        <v>235</v>
      </c>
      <c r="I82" s="103">
        <f>'สาย 6'!AI82</f>
        <v>190</v>
      </c>
      <c r="J82" s="103">
        <f>'สาย 7'!AI82</f>
        <v>255</v>
      </c>
      <c r="K82" s="103">
        <f>'สาย 8'!AI82</f>
        <v>170</v>
      </c>
      <c r="L82" s="103">
        <f>'สาย 9'!AI82</f>
        <v>170</v>
      </c>
      <c r="M82" s="103">
        <f>'สาย 10'!AI82</f>
        <v>0</v>
      </c>
      <c r="N82" s="103">
        <f>'สาย 11'!AI82</f>
        <v>0</v>
      </c>
      <c r="O82" s="103">
        <f>'สาย 12'!AI82</f>
        <v>0</v>
      </c>
      <c r="P82" s="93">
        <f>SUM(D82:O82)</f>
        <v>1950</v>
      </c>
      <c r="Q82" s="541">
        <f>P85</f>
        <v>8.4102564102564101E-2</v>
      </c>
      <c r="R82" s="88"/>
      <c r="S82" s="223">
        <f>สต็อกจากโรงงานระยอง!CR26</f>
        <v>1950</v>
      </c>
      <c r="T82" s="223">
        <f>P82-S82</f>
        <v>0</v>
      </c>
    </row>
    <row r="83" spans="1:20" ht="20.399999999999999">
      <c r="A83" s="529"/>
      <c r="B83" s="583"/>
      <c r="C83" s="91" t="s">
        <v>89</v>
      </c>
      <c r="D83" s="110">
        <f>'สาย 1'!AI83</f>
        <v>22</v>
      </c>
      <c r="E83" s="110">
        <f>'สาย 2'!AI83</f>
        <v>18</v>
      </c>
      <c r="F83" s="110">
        <f>'สาย 3'!AI83</f>
        <v>27</v>
      </c>
      <c r="G83" s="110">
        <f>'สาย 4'!AI83</f>
        <v>23</v>
      </c>
      <c r="H83" s="110">
        <f>'สาย 5'!AI83</f>
        <v>16</v>
      </c>
      <c r="I83" s="110">
        <f>'สาย 6'!AI83</f>
        <v>25</v>
      </c>
      <c r="J83" s="110">
        <f>'สาย 7'!AI83</f>
        <v>20</v>
      </c>
      <c r="K83" s="110">
        <f>'สาย 8'!AI83</f>
        <v>7</v>
      </c>
      <c r="L83" s="110">
        <f>'สาย 9'!AI83</f>
        <v>6</v>
      </c>
      <c r="M83" s="110">
        <f>'สาย 10'!AI83</f>
        <v>0</v>
      </c>
      <c r="N83" s="110">
        <f>'สาย 11'!AI83</f>
        <v>0</v>
      </c>
      <c r="O83" s="110">
        <f>'สาย 12'!AI83</f>
        <v>0</v>
      </c>
      <c r="P83" s="197">
        <f t="shared" ref="P83:P84" si="19">SUM(D83:O83)</f>
        <v>164</v>
      </c>
      <c r="Q83" s="541"/>
      <c r="R83" s="88"/>
      <c r="S83" s="208"/>
      <c r="T83" s="208"/>
    </row>
    <row r="84" spans="1:20" ht="20.399999999999999">
      <c r="A84" s="529"/>
      <c r="B84" s="583"/>
      <c r="C84" s="94" t="s">
        <v>90</v>
      </c>
      <c r="D84" s="110">
        <f>'สาย 1'!AI84</f>
        <v>0</v>
      </c>
      <c r="E84" s="110">
        <f>'สาย 2'!AI84</f>
        <v>0</v>
      </c>
      <c r="F84" s="110">
        <f>'สาย 3'!AI84</f>
        <v>0</v>
      </c>
      <c r="G84" s="110">
        <f>'สาย 4'!AI84</f>
        <v>0</v>
      </c>
      <c r="H84" s="110">
        <f>'สาย 5'!AI84</f>
        <v>0</v>
      </c>
      <c r="I84" s="110">
        <f>'สาย 6'!AI84</f>
        <v>0</v>
      </c>
      <c r="J84" s="110">
        <f>'สาย 7'!AI84</f>
        <v>0</v>
      </c>
      <c r="K84" s="110">
        <f>'สาย 8'!AI84</f>
        <v>0</v>
      </c>
      <c r="L84" s="110">
        <f>'สาย 9'!AI84</f>
        <v>0</v>
      </c>
      <c r="M84" s="110">
        <f>'สาย 10'!AI84</f>
        <v>0</v>
      </c>
      <c r="N84" s="110">
        <f>'สาย 11'!AI84</f>
        <v>0</v>
      </c>
      <c r="O84" s="110">
        <f>'สาย 12'!AI84</f>
        <v>0</v>
      </c>
      <c r="P84" s="197">
        <f t="shared" si="19"/>
        <v>0</v>
      </c>
      <c r="Q84" s="541"/>
      <c r="R84" s="98"/>
      <c r="S84" s="208"/>
      <c r="T84" s="208"/>
    </row>
    <row r="85" spans="1:20" ht="21" thickBot="1">
      <c r="A85" s="530"/>
      <c r="B85" s="584"/>
      <c r="C85" s="96" t="s">
        <v>91</v>
      </c>
      <c r="D85" s="194">
        <f>'สาย 1'!AI85</f>
        <v>0.10731707317073171</v>
      </c>
      <c r="E85" s="196">
        <f>'สาย 2'!AI85</f>
        <v>9.2307692307692313E-2</v>
      </c>
      <c r="F85" s="196">
        <f>'สาย 3'!AI85</f>
        <v>8.1818181818181818E-2</v>
      </c>
      <c r="G85" s="196">
        <f>'สาย 4'!AI85</f>
        <v>0.115</v>
      </c>
      <c r="H85" s="196">
        <f>'สาย 5'!AI85</f>
        <v>6.8085106382978725E-2</v>
      </c>
      <c r="I85" s="196">
        <f>'สาย 6'!AI85</f>
        <v>0.13157894736842105</v>
      </c>
      <c r="J85" s="196">
        <f>'สาย 7'!AI85</f>
        <v>7.8431372549019607E-2</v>
      </c>
      <c r="K85" s="196">
        <f>'สาย 8'!AI85</f>
        <v>4.1176470588235294E-2</v>
      </c>
      <c r="L85" s="196">
        <f>'สาย 9'!AI85</f>
        <v>3.5294117647058823E-2</v>
      </c>
      <c r="M85" s="196" t="e">
        <f>'สาย 10'!AI85</f>
        <v>#DIV/0!</v>
      </c>
      <c r="N85" s="196" t="e">
        <f>'สาย 11'!AI85</f>
        <v>#DIV/0!</v>
      </c>
      <c r="O85" s="196" t="e">
        <f>'สาย 12'!AI85</f>
        <v>#DIV/0!</v>
      </c>
      <c r="P85" s="195">
        <f>(P83+P84)/P82</f>
        <v>8.4102564102564101E-2</v>
      </c>
      <c r="Q85" s="542"/>
      <c r="R85" s="98"/>
      <c r="S85" s="232"/>
      <c r="T85" s="232"/>
    </row>
    <row r="86" spans="1:20" ht="20.399999999999999">
      <c r="A86" s="528" t="s">
        <v>21</v>
      </c>
      <c r="B86" s="582" t="s">
        <v>66</v>
      </c>
      <c r="C86" s="101" t="s">
        <v>42</v>
      </c>
      <c r="D86" s="103">
        <f>'สาย 1'!AI86</f>
        <v>0</v>
      </c>
      <c r="E86" s="103">
        <f>'สาย 2'!AI86</f>
        <v>0</v>
      </c>
      <c r="F86" s="103">
        <f>'สาย 3'!AI86</f>
        <v>0</v>
      </c>
      <c r="G86" s="103">
        <f>'สาย 4'!AI86</f>
        <v>0</v>
      </c>
      <c r="H86" s="103">
        <f>'สาย 5'!AI86</f>
        <v>0</v>
      </c>
      <c r="I86" s="103">
        <f>'สาย 6'!AI86</f>
        <v>0</v>
      </c>
      <c r="J86" s="103">
        <f>'สาย 7'!AI86</f>
        <v>0</v>
      </c>
      <c r="K86" s="103">
        <f>'สาย 8'!AI86</f>
        <v>0</v>
      </c>
      <c r="L86" s="103">
        <f>'สาย 9'!AI86</f>
        <v>0</v>
      </c>
      <c r="M86" s="103">
        <f>'สาย 10'!AI86</f>
        <v>0</v>
      </c>
      <c r="N86" s="103">
        <f>'สาย 11'!AI86</f>
        <v>0</v>
      </c>
      <c r="O86" s="103">
        <f>'สาย 12'!AI86</f>
        <v>0</v>
      </c>
      <c r="P86" s="93">
        <f>SUM(D86:O86)</f>
        <v>0</v>
      </c>
      <c r="Q86" s="541" t="e">
        <f>P89</f>
        <v>#DIV/0!</v>
      </c>
      <c r="R86" s="88"/>
      <c r="S86" s="223">
        <f>สต็อกจากโรงงานระยอง!CR27</f>
        <v>0</v>
      </c>
      <c r="T86" s="223">
        <f>P86-S86</f>
        <v>0</v>
      </c>
    </row>
    <row r="87" spans="1:20" ht="20.399999999999999">
      <c r="A87" s="529"/>
      <c r="B87" s="583"/>
      <c r="C87" s="91" t="s">
        <v>89</v>
      </c>
      <c r="D87" s="110">
        <f>'สาย 1'!AI87</f>
        <v>0</v>
      </c>
      <c r="E87" s="110">
        <f>'สาย 2'!AI87</f>
        <v>0</v>
      </c>
      <c r="F87" s="110">
        <f>'สาย 3'!AI87</f>
        <v>0</v>
      </c>
      <c r="G87" s="110">
        <f>'สาย 4'!AI87</f>
        <v>0</v>
      </c>
      <c r="H87" s="110">
        <f>'สาย 5'!AI87</f>
        <v>0</v>
      </c>
      <c r="I87" s="110">
        <f>'สาย 6'!AI87</f>
        <v>0</v>
      </c>
      <c r="J87" s="110">
        <f>'สาย 7'!AI87</f>
        <v>0</v>
      </c>
      <c r="K87" s="110">
        <f>'สาย 8'!AI87</f>
        <v>0</v>
      </c>
      <c r="L87" s="110">
        <f>'สาย 9'!AI87</f>
        <v>0</v>
      </c>
      <c r="M87" s="110">
        <f>'สาย 10'!AI87</f>
        <v>0</v>
      </c>
      <c r="N87" s="110">
        <f>'สาย 11'!AI87</f>
        <v>0</v>
      </c>
      <c r="O87" s="110">
        <f>'สาย 12'!AI87</f>
        <v>0</v>
      </c>
      <c r="P87" s="197">
        <f t="shared" ref="P87:P88" si="20">SUM(D87:O87)</f>
        <v>0</v>
      </c>
      <c r="Q87" s="541"/>
      <c r="R87" s="88"/>
      <c r="S87" s="208"/>
      <c r="T87" s="208"/>
    </row>
    <row r="88" spans="1:20" ht="20.399999999999999">
      <c r="A88" s="529"/>
      <c r="B88" s="583"/>
      <c r="C88" s="94" t="s">
        <v>90</v>
      </c>
      <c r="D88" s="110">
        <f>'สาย 1'!AI88</f>
        <v>0</v>
      </c>
      <c r="E88" s="110">
        <f>'สาย 2'!AI88</f>
        <v>0</v>
      </c>
      <c r="F88" s="110">
        <f>'สาย 3'!AI88</f>
        <v>0</v>
      </c>
      <c r="G88" s="110">
        <f>'สาย 4'!AI88</f>
        <v>0</v>
      </c>
      <c r="H88" s="110">
        <f>'สาย 5'!AI88</f>
        <v>0</v>
      </c>
      <c r="I88" s="110">
        <f>'สาย 6'!AI88</f>
        <v>0</v>
      </c>
      <c r="J88" s="110">
        <f>'สาย 7'!AI88</f>
        <v>0</v>
      </c>
      <c r="K88" s="110">
        <f>'สาย 8'!AI88</f>
        <v>0</v>
      </c>
      <c r="L88" s="110">
        <f>'สาย 9'!AI88</f>
        <v>0</v>
      </c>
      <c r="M88" s="110">
        <f>'สาย 10'!AI88</f>
        <v>0</v>
      </c>
      <c r="N88" s="110">
        <f>'สาย 11'!AI88</f>
        <v>0</v>
      </c>
      <c r="O88" s="110">
        <f>'สาย 12'!AI88</f>
        <v>0</v>
      </c>
      <c r="P88" s="197">
        <f t="shared" si="20"/>
        <v>0</v>
      </c>
      <c r="Q88" s="541"/>
      <c r="R88" s="98"/>
      <c r="S88" s="208"/>
      <c r="T88" s="208"/>
    </row>
    <row r="89" spans="1:20" ht="21" thickBot="1">
      <c r="A89" s="530"/>
      <c r="B89" s="584"/>
      <c r="C89" s="96" t="s">
        <v>91</v>
      </c>
      <c r="D89" s="194" t="e">
        <f>'สาย 1'!AI89</f>
        <v>#DIV/0!</v>
      </c>
      <c r="E89" s="196" t="e">
        <f>'สาย 2'!AI89</f>
        <v>#DIV/0!</v>
      </c>
      <c r="F89" s="196" t="e">
        <f>'สาย 3'!AI89</f>
        <v>#DIV/0!</v>
      </c>
      <c r="G89" s="196" t="e">
        <f>'สาย 4'!AI89</f>
        <v>#DIV/0!</v>
      </c>
      <c r="H89" s="196" t="e">
        <f>'สาย 5'!AI89</f>
        <v>#DIV/0!</v>
      </c>
      <c r="I89" s="196" t="e">
        <f>'สาย 6'!AI89</f>
        <v>#DIV/0!</v>
      </c>
      <c r="J89" s="196" t="e">
        <f>'สาย 7'!AI89</f>
        <v>#DIV/0!</v>
      </c>
      <c r="K89" s="196" t="e">
        <f>'สาย 8'!AI89</f>
        <v>#DIV/0!</v>
      </c>
      <c r="L89" s="196" t="e">
        <f>'สาย 9'!AI89</f>
        <v>#DIV/0!</v>
      </c>
      <c r="M89" s="196" t="e">
        <f>'สาย 10'!AI89</f>
        <v>#DIV/0!</v>
      </c>
      <c r="N89" s="196" t="e">
        <f>'สาย 11'!AI89</f>
        <v>#DIV/0!</v>
      </c>
      <c r="O89" s="196" t="e">
        <f>'สาย 12'!AI89</f>
        <v>#DIV/0!</v>
      </c>
      <c r="P89" s="195" t="e">
        <f>(P87+P88)/P86</f>
        <v>#DIV/0!</v>
      </c>
      <c r="Q89" s="542"/>
      <c r="R89" s="98"/>
      <c r="S89" s="232"/>
      <c r="T89" s="232"/>
    </row>
    <row r="90" spans="1:20" ht="20.399999999999999">
      <c r="A90" s="528" t="s">
        <v>101</v>
      </c>
      <c r="B90" s="582" t="s">
        <v>67</v>
      </c>
      <c r="C90" s="101" t="s">
        <v>42</v>
      </c>
      <c r="D90" s="103">
        <f>'สาย 1'!AI90</f>
        <v>0</v>
      </c>
      <c r="E90" s="103">
        <f>'สาย 2'!AI90</f>
        <v>0</v>
      </c>
      <c r="F90" s="103">
        <f>'สาย 3'!AI90</f>
        <v>0</v>
      </c>
      <c r="G90" s="103">
        <f>'สาย 4'!AI90</f>
        <v>0</v>
      </c>
      <c r="H90" s="103">
        <f>'สาย 5'!AI90</f>
        <v>0</v>
      </c>
      <c r="I90" s="103">
        <f>'สาย 6'!AI90</f>
        <v>0</v>
      </c>
      <c r="J90" s="103">
        <f>'สาย 7'!AI90</f>
        <v>0</v>
      </c>
      <c r="K90" s="103">
        <f>'สาย 8'!AI90</f>
        <v>0</v>
      </c>
      <c r="L90" s="103">
        <f>'สาย 9'!AI90</f>
        <v>0</v>
      </c>
      <c r="M90" s="103">
        <f>'สาย 10'!AI90</f>
        <v>0</v>
      </c>
      <c r="N90" s="103">
        <f>'สาย 11'!AI90</f>
        <v>0</v>
      </c>
      <c r="O90" s="103">
        <f>'สาย 12'!AI90</f>
        <v>0</v>
      </c>
      <c r="P90" s="93">
        <f>SUM(D90:O90)</f>
        <v>0</v>
      </c>
      <c r="Q90" s="541" t="e">
        <f>P93</f>
        <v>#DIV/0!</v>
      </c>
      <c r="R90" s="88"/>
      <c r="S90" s="223">
        <f>สต็อกจากโรงงานระยอง!CR28</f>
        <v>0</v>
      </c>
      <c r="T90" s="223">
        <f>P90-S90</f>
        <v>0</v>
      </c>
    </row>
    <row r="91" spans="1:20" ht="20.399999999999999">
      <c r="A91" s="529"/>
      <c r="B91" s="583"/>
      <c r="C91" s="91" t="s">
        <v>89</v>
      </c>
      <c r="D91" s="110">
        <f>'สาย 1'!AI91</f>
        <v>0</v>
      </c>
      <c r="E91" s="110">
        <f>'สาย 2'!AI91</f>
        <v>0</v>
      </c>
      <c r="F91" s="110">
        <f>'สาย 3'!AI91</f>
        <v>0</v>
      </c>
      <c r="G91" s="110">
        <f>'สาย 4'!AI91</f>
        <v>0</v>
      </c>
      <c r="H91" s="110">
        <f>'สาย 5'!AI91</f>
        <v>0</v>
      </c>
      <c r="I91" s="110">
        <f>'สาย 6'!AI91</f>
        <v>0</v>
      </c>
      <c r="J91" s="110">
        <f>'สาย 7'!AI91</f>
        <v>0</v>
      </c>
      <c r="K91" s="110">
        <f>'สาย 8'!AI91</f>
        <v>0</v>
      </c>
      <c r="L91" s="110">
        <f>'สาย 9'!AI91</f>
        <v>0</v>
      </c>
      <c r="M91" s="110">
        <f>'สาย 10'!AI91</f>
        <v>0</v>
      </c>
      <c r="N91" s="110">
        <f>'สาย 11'!AI91</f>
        <v>0</v>
      </c>
      <c r="O91" s="110">
        <f>'สาย 12'!AI91</f>
        <v>0</v>
      </c>
      <c r="P91" s="197">
        <f t="shared" ref="P91:P92" si="21">SUM(D91:O91)</f>
        <v>0</v>
      </c>
      <c r="Q91" s="541"/>
      <c r="R91" s="88"/>
      <c r="S91" s="208"/>
      <c r="T91" s="208"/>
    </row>
    <row r="92" spans="1:20" ht="20.399999999999999">
      <c r="A92" s="529"/>
      <c r="B92" s="583"/>
      <c r="C92" s="94" t="s">
        <v>90</v>
      </c>
      <c r="D92" s="110">
        <f>'สาย 1'!AI92</f>
        <v>0</v>
      </c>
      <c r="E92" s="110">
        <f>'สาย 2'!AI92</f>
        <v>0</v>
      </c>
      <c r="F92" s="110">
        <f>'สาย 3'!AI92</f>
        <v>0</v>
      </c>
      <c r="G92" s="110">
        <f>'สาย 4'!AI92</f>
        <v>0</v>
      </c>
      <c r="H92" s="110">
        <f>'สาย 5'!AI92</f>
        <v>0</v>
      </c>
      <c r="I92" s="110">
        <f>'สาย 6'!AI92</f>
        <v>0</v>
      </c>
      <c r="J92" s="110">
        <f>'สาย 7'!AI92</f>
        <v>0</v>
      </c>
      <c r="K92" s="110">
        <f>'สาย 8'!AI92</f>
        <v>0</v>
      </c>
      <c r="L92" s="110">
        <f>'สาย 9'!AI92</f>
        <v>0</v>
      </c>
      <c r="M92" s="110">
        <f>'สาย 10'!AI92</f>
        <v>0</v>
      </c>
      <c r="N92" s="110">
        <f>'สาย 11'!AI92</f>
        <v>0</v>
      </c>
      <c r="O92" s="110">
        <f>'สาย 12'!AI92</f>
        <v>0</v>
      </c>
      <c r="P92" s="197">
        <f t="shared" si="21"/>
        <v>0</v>
      </c>
      <c r="Q92" s="541"/>
      <c r="R92" s="98"/>
      <c r="S92" s="208"/>
      <c r="T92" s="208"/>
    </row>
    <row r="93" spans="1:20" ht="21" thickBot="1">
      <c r="A93" s="530"/>
      <c r="B93" s="584"/>
      <c r="C93" s="96" t="s">
        <v>91</v>
      </c>
      <c r="D93" s="194" t="e">
        <f>'สาย 1'!AI93</f>
        <v>#DIV/0!</v>
      </c>
      <c r="E93" s="196" t="e">
        <f>'สาย 2'!AI93</f>
        <v>#DIV/0!</v>
      </c>
      <c r="F93" s="196" t="e">
        <f>'สาย 3'!AI93</f>
        <v>#DIV/0!</v>
      </c>
      <c r="G93" s="196" t="e">
        <f>'สาย 4'!AI93</f>
        <v>#DIV/0!</v>
      </c>
      <c r="H93" s="196" t="e">
        <f>'สาย 5'!AI93</f>
        <v>#DIV/0!</v>
      </c>
      <c r="I93" s="196" t="e">
        <f>'สาย 6'!AI93</f>
        <v>#DIV/0!</v>
      </c>
      <c r="J93" s="196" t="e">
        <f>'สาย 7'!AI93</f>
        <v>#DIV/0!</v>
      </c>
      <c r="K93" s="196" t="e">
        <f>'สาย 8'!AI93</f>
        <v>#DIV/0!</v>
      </c>
      <c r="L93" s="196" t="e">
        <f>'สาย 9'!AI93</f>
        <v>#DIV/0!</v>
      </c>
      <c r="M93" s="196" t="e">
        <f>'สาย 10'!AI93</f>
        <v>#DIV/0!</v>
      </c>
      <c r="N93" s="196" t="e">
        <f>'สาย 11'!AI93</f>
        <v>#DIV/0!</v>
      </c>
      <c r="O93" s="196" t="e">
        <f>'สาย 12'!AI93</f>
        <v>#DIV/0!</v>
      </c>
      <c r="P93" s="195" t="e">
        <f>(P91+P92)/P90</f>
        <v>#DIV/0!</v>
      </c>
      <c r="Q93" s="542"/>
      <c r="R93" s="98"/>
      <c r="S93" s="232"/>
      <c r="T93" s="232"/>
    </row>
    <row r="94" spans="1:20" ht="20.399999999999999">
      <c r="A94" s="528" t="s">
        <v>22</v>
      </c>
      <c r="B94" s="582" t="s">
        <v>49</v>
      </c>
      <c r="C94" s="101" t="s">
        <v>42</v>
      </c>
      <c r="D94" s="103">
        <f>'สาย 1'!AI94</f>
        <v>0</v>
      </c>
      <c r="E94" s="103">
        <f>'สาย 2'!AI94</f>
        <v>0</v>
      </c>
      <c r="F94" s="103">
        <f>'สาย 3'!AI94</f>
        <v>0</v>
      </c>
      <c r="G94" s="103">
        <f>'สาย 4'!AI94</f>
        <v>0</v>
      </c>
      <c r="H94" s="103">
        <f>'สาย 5'!AI94</f>
        <v>0</v>
      </c>
      <c r="I94" s="103">
        <f>'สาย 6'!AI94</f>
        <v>0</v>
      </c>
      <c r="J94" s="103">
        <f>'สาย 7'!AI94</f>
        <v>0</v>
      </c>
      <c r="K94" s="103">
        <f>'สาย 8'!AI94</f>
        <v>0</v>
      </c>
      <c r="L94" s="103">
        <f>'สาย 9'!AI94</f>
        <v>0</v>
      </c>
      <c r="M94" s="103">
        <f>'สาย 10'!AI94</f>
        <v>0</v>
      </c>
      <c r="N94" s="103">
        <f>'สาย 11'!AI94</f>
        <v>0</v>
      </c>
      <c r="O94" s="103">
        <f>'สาย 12'!AI94</f>
        <v>0</v>
      </c>
      <c r="P94" s="93">
        <f>SUM(D94:O94)</f>
        <v>0</v>
      </c>
      <c r="Q94" s="541" t="e">
        <f>P97</f>
        <v>#DIV/0!</v>
      </c>
      <c r="R94" s="88"/>
      <c r="S94" s="223">
        <f>สต็อกจากโรงงานระยอง!CR29</f>
        <v>0</v>
      </c>
      <c r="T94" s="223">
        <f>P94-S94</f>
        <v>0</v>
      </c>
    </row>
    <row r="95" spans="1:20" ht="20.399999999999999">
      <c r="A95" s="529"/>
      <c r="B95" s="583"/>
      <c r="C95" s="91" t="s">
        <v>89</v>
      </c>
      <c r="D95" s="110">
        <f>'สาย 1'!AI95</f>
        <v>0</v>
      </c>
      <c r="E95" s="110">
        <f>'สาย 2'!AI95</f>
        <v>0</v>
      </c>
      <c r="F95" s="110">
        <f>'สาย 3'!AI95</f>
        <v>0</v>
      </c>
      <c r="G95" s="110">
        <f>'สาย 4'!AI95</f>
        <v>0</v>
      </c>
      <c r="H95" s="110">
        <f>'สาย 5'!AI95</f>
        <v>0</v>
      </c>
      <c r="I95" s="110">
        <f>'สาย 6'!AI95</f>
        <v>0</v>
      </c>
      <c r="J95" s="110">
        <f>'สาย 7'!AI95</f>
        <v>0</v>
      </c>
      <c r="K95" s="110">
        <f>'สาย 8'!AI95</f>
        <v>0</v>
      </c>
      <c r="L95" s="110">
        <f>'สาย 9'!AI95</f>
        <v>0</v>
      </c>
      <c r="M95" s="110">
        <f>'สาย 10'!AI95</f>
        <v>0</v>
      </c>
      <c r="N95" s="110">
        <f>'สาย 11'!AI95</f>
        <v>0</v>
      </c>
      <c r="O95" s="110">
        <f>'สาย 12'!AI95</f>
        <v>0</v>
      </c>
      <c r="P95" s="197">
        <f t="shared" ref="P95:P96" si="22">SUM(D95:O95)</f>
        <v>0</v>
      </c>
      <c r="Q95" s="541"/>
      <c r="R95" s="88"/>
      <c r="S95" s="208"/>
      <c r="T95" s="208"/>
    </row>
    <row r="96" spans="1:20" ht="20.399999999999999">
      <c r="A96" s="529"/>
      <c r="B96" s="583"/>
      <c r="C96" s="94" t="s">
        <v>90</v>
      </c>
      <c r="D96" s="110">
        <f>'สาย 1'!AI96</f>
        <v>0</v>
      </c>
      <c r="E96" s="110">
        <f>'สาย 2'!AI96</f>
        <v>0</v>
      </c>
      <c r="F96" s="110">
        <f>'สาย 3'!AI96</f>
        <v>0</v>
      </c>
      <c r="G96" s="110">
        <f>'สาย 4'!AI96</f>
        <v>0</v>
      </c>
      <c r="H96" s="110">
        <f>'สาย 5'!AI96</f>
        <v>0</v>
      </c>
      <c r="I96" s="110">
        <f>'สาย 6'!AI96</f>
        <v>0</v>
      </c>
      <c r="J96" s="110">
        <f>'สาย 7'!AI96</f>
        <v>0</v>
      </c>
      <c r="K96" s="110">
        <f>'สาย 8'!AI96</f>
        <v>0</v>
      </c>
      <c r="L96" s="110">
        <f>'สาย 9'!AI96</f>
        <v>0</v>
      </c>
      <c r="M96" s="110">
        <f>'สาย 10'!AI96</f>
        <v>0</v>
      </c>
      <c r="N96" s="110">
        <f>'สาย 11'!AI96</f>
        <v>0</v>
      </c>
      <c r="O96" s="110">
        <f>'สาย 12'!AI96</f>
        <v>0</v>
      </c>
      <c r="P96" s="197">
        <f t="shared" si="22"/>
        <v>0</v>
      </c>
      <c r="Q96" s="541"/>
      <c r="R96" s="98"/>
      <c r="S96" s="208"/>
      <c r="T96" s="208"/>
    </row>
    <row r="97" spans="1:20" ht="21" thickBot="1">
      <c r="A97" s="530"/>
      <c r="B97" s="584"/>
      <c r="C97" s="96" t="s">
        <v>91</v>
      </c>
      <c r="D97" s="194" t="e">
        <f>'สาย 1'!AI97</f>
        <v>#DIV/0!</v>
      </c>
      <c r="E97" s="196" t="e">
        <f>'สาย 2'!AI97</f>
        <v>#DIV/0!</v>
      </c>
      <c r="F97" s="196" t="e">
        <f>'สาย 3'!AI97</f>
        <v>#DIV/0!</v>
      </c>
      <c r="G97" s="196" t="e">
        <f>'สาย 4'!AI97</f>
        <v>#DIV/0!</v>
      </c>
      <c r="H97" s="196" t="e">
        <f>'สาย 5'!AI97</f>
        <v>#DIV/0!</v>
      </c>
      <c r="I97" s="196" t="e">
        <f>'สาย 6'!AI97</f>
        <v>#DIV/0!</v>
      </c>
      <c r="J97" s="196" t="e">
        <f>'สาย 7'!AI97</f>
        <v>#DIV/0!</v>
      </c>
      <c r="K97" s="196" t="e">
        <f>'สาย 8'!AI97</f>
        <v>#DIV/0!</v>
      </c>
      <c r="L97" s="196" t="e">
        <f>'สาย 9'!AI97</f>
        <v>#DIV/0!</v>
      </c>
      <c r="M97" s="196" t="e">
        <f>'สาย 10'!AI97</f>
        <v>#DIV/0!</v>
      </c>
      <c r="N97" s="196" t="e">
        <f>'สาย 11'!AI97</f>
        <v>#DIV/0!</v>
      </c>
      <c r="O97" s="196" t="e">
        <f>'สาย 12'!AI97</f>
        <v>#DIV/0!</v>
      </c>
      <c r="P97" s="195" t="e">
        <f>(P95+P96)/P94</f>
        <v>#DIV/0!</v>
      </c>
      <c r="Q97" s="542"/>
      <c r="R97" s="98"/>
      <c r="S97" s="232"/>
      <c r="T97" s="232"/>
    </row>
    <row r="98" spans="1:20" ht="20.399999999999999">
      <c r="A98" s="528" t="s">
        <v>23</v>
      </c>
      <c r="B98" s="588" t="s">
        <v>68</v>
      </c>
      <c r="C98" s="101" t="s">
        <v>42</v>
      </c>
      <c r="D98" s="103">
        <f>'สาย 1'!AI98</f>
        <v>235</v>
      </c>
      <c r="E98" s="103">
        <f>'สาย 2'!AI98</f>
        <v>190</v>
      </c>
      <c r="F98" s="103">
        <f>'สาย 3'!AI98</f>
        <v>235</v>
      </c>
      <c r="G98" s="103">
        <f>'สาย 4'!AI98</f>
        <v>215</v>
      </c>
      <c r="H98" s="103">
        <f>'สาย 5'!AI98</f>
        <v>215</v>
      </c>
      <c r="I98" s="103">
        <f>'สาย 6'!AI98</f>
        <v>165</v>
      </c>
      <c r="J98" s="103">
        <f>'สาย 7'!AI98</f>
        <v>190</v>
      </c>
      <c r="K98" s="103">
        <f>'สาย 8'!AI98</f>
        <v>155</v>
      </c>
      <c r="L98" s="103">
        <f>'สาย 9'!AI98</f>
        <v>160</v>
      </c>
      <c r="M98" s="103">
        <f>'สาย 10'!AI98</f>
        <v>0</v>
      </c>
      <c r="N98" s="103">
        <f>'สาย 11'!AI98</f>
        <v>0</v>
      </c>
      <c r="O98" s="103">
        <f>'สาย 12'!AI98</f>
        <v>0</v>
      </c>
      <c r="P98" s="93">
        <f>SUM(D98:O98)</f>
        <v>1760</v>
      </c>
      <c r="Q98" s="541">
        <f>P101</f>
        <v>0.11647727272727272</v>
      </c>
      <c r="R98" s="88"/>
      <c r="S98" s="223">
        <f>สต็อกจากโรงงานระยอง!CR30</f>
        <v>1760</v>
      </c>
      <c r="T98" s="223">
        <f>P98-S98</f>
        <v>0</v>
      </c>
    </row>
    <row r="99" spans="1:20" ht="20.399999999999999">
      <c r="A99" s="529"/>
      <c r="B99" s="589"/>
      <c r="C99" s="91" t="s">
        <v>89</v>
      </c>
      <c r="D99" s="110">
        <f>'สาย 1'!AI99</f>
        <v>10</v>
      </c>
      <c r="E99" s="110">
        <f>'สาย 2'!AI99</f>
        <v>20</v>
      </c>
      <c r="F99" s="110">
        <f>'สาย 3'!AI99</f>
        <v>50</v>
      </c>
      <c r="G99" s="110">
        <f>'สาย 4'!AI99</f>
        <v>22</v>
      </c>
      <c r="H99" s="110">
        <f>'สาย 5'!AI99</f>
        <v>20</v>
      </c>
      <c r="I99" s="110">
        <f>'สาย 6'!AI99</f>
        <v>32</v>
      </c>
      <c r="J99" s="110">
        <f>'สาย 7'!AI99</f>
        <v>18</v>
      </c>
      <c r="K99" s="110">
        <f>'สาย 8'!AI99</f>
        <v>21</v>
      </c>
      <c r="L99" s="110">
        <f>'สาย 9'!AI99</f>
        <v>12</v>
      </c>
      <c r="M99" s="110">
        <f>'สาย 10'!AI99</f>
        <v>0</v>
      </c>
      <c r="N99" s="110">
        <f>'สาย 11'!AI99</f>
        <v>0</v>
      </c>
      <c r="O99" s="110">
        <f>'สาย 12'!AI99</f>
        <v>0</v>
      </c>
      <c r="P99" s="197">
        <f t="shared" ref="P99:P100" si="23">SUM(D99:O99)</f>
        <v>205</v>
      </c>
      <c r="Q99" s="541"/>
      <c r="R99" s="88"/>
      <c r="S99" s="208"/>
      <c r="T99" s="208"/>
    </row>
    <row r="100" spans="1:20" ht="20.399999999999999">
      <c r="A100" s="529"/>
      <c r="B100" s="589"/>
      <c r="C100" s="94" t="s">
        <v>90</v>
      </c>
      <c r="D100" s="110">
        <f>'สาย 1'!AI100</f>
        <v>0</v>
      </c>
      <c r="E100" s="110">
        <f>'สาย 2'!AI100</f>
        <v>0</v>
      </c>
      <c r="F100" s="110">
        <f>'สาย 3'!AI100</f>
        <v>0</v>
      </c>
      <c r="G100" s="110">
        <f>'สาย 4'!AI100</f>
        <v>0</v>
      </c>
      <c r="H100" s="110">
        <f>'สาย 5'!AI100</f>
        <v>0</v>
      </c>
      <c r="I100" s="110">
        <f>'สาย 6'!AI100</f>
        <v>0</v>
      </c>
      <c r="J100" s="110">
        <f>'สาย 7'!AI100</f>
        <v>0</v>
      </c>
      <c r="K100" s="110">
        <f>'สาย 8'!AI100</f>
        <v>0</v>
      </c>
      <c r="L100" s="110">
        <f>'สาย 9'!AI100</f>
        <v>0</v>
      </c>
      <c r="M100" s="110">
        <f>'สาย 10'!AI100</f>
        <v>0</v>
      </c>
      <c r="N100" s="110">
        <f>'สาย 11'!AI100</f>
        <v>0</v>
      </c>
      <c r="O100" s="110">
        <f>'สาย 12'!AI100</f>
        <v>0</v>
      </c>
      <c r="P100" s="197">
        <f t="shared" si="23"/>
        <v>0</v>
      </c>
      <c r="Q100" s="541"/>
      <c r="R100" s="98"/>
      <c r="S100" s="208"/>
      <c r="T100" s="208"/>
    </row>
    <row r="101" spans="1:20" ht="21" thickBot="1">
      <c r="A101" s="530"/>
      <c r="B101" s="590"/>
      <c r="C101" s="96" t="s">
        <v>91</v>
      </c>
      <c r="D101" s="194">
        <f>'สาย 1'!AI101</f>
        <v>4.2553191489361701E-2</v>
      </c>
      <c r="E101" s="196">
        <f>'สาย 2'!AI101</f>
        <v>0.10526315789473684</v>
      </c>
      <c r="F101" s="196">
        <f>'สาย 3'!AI101</f>
        <v>0.21276595744680851</v>
      </c>
      <c r="G101" s="196">
        <f>'สาย 4'!AI101</f>
        <v>0.10232558139534884</v>
      </c>
      <c r="H101" s="196">
        <f>'สาย 5'!AI101</f>
        <v>9.3023255813953487E-2</v>
      </c>
      <c r="I101" s="196">
        <f>'สาย 6'!AI101</f>
        <v>0.19393939393939394</v>
      </c>
      <c r="J101" s="196">
        <f>'สาย 7'!AI101</f>
        <v>9.4736842105263161E-2</v>
      </c>
      <c r="K101" s="196">
        <f>'สาย 8'!AI101</f>
        <v>0.13548387096774195</v>
      </c>
      <c r="L101" s="196">
        <f>'สาย 9'!AI101</f>
        <v>7.4999999999999997E-2</v>
      </c>
      <c r="M101" s="196" t="e">
        <f>'สาย 10'!AI101</f>
        <v>#DIV/0!</v>
      </c>
      <c r="N101" s="196" t="e">
        <f>'สาย 11'!AI101</f>
        <v>#DIV/0!</v>
      </c>
      <c r="O101" s="196" t="e">
        <f>'สาย 12'!AI101</f>
        <v>#DIV/0!</v>
      </c>
      <c r="P101" s="195">
        <f>(P99+P100)/P98</f>
        <v>0.11647727272727272</v>
      </c>
      <c r="Q101" s="542"/>
      <c r="R101" s="98"/>
      <c r="S101" s="232"/>
      <c r="T101" s="232"/>
    </row>
    <row r="102" spans="1:20" ht="20.399999999999999">
      <c r="A102" s="517" t="s">
        <v>24</v>
      </c>
      <c r="B102" s="591" t="s">
        <v>69</v>
      </c>
      <c r="C102" s="143" t="s">
        <v>42</v>
      </c>
      <c r="D102" s="145">
        <f>'สาย 1'!AI102</f>
        <v>120</v>
      </c>
      <c r="E102" s="145">
        <f>'สาย 2'!AI102</f>
        <v>120</v>
      </c>
      <c r="F102" s="145">
        <f>'สาย 3'!AI102</f>
        <v>80</v>
      </c>
      <c r="G102" s="145">
        <f>'สาย 4'!AI102</f>
        <v>120</v>
      </c>
      <c r="H102" s="145">
        <f>'สาย 5'!AI102</f>
        <v>120</v>
      </c>
      <c r="I102" s="145">
        <f>'สาย 6'!AI102</f>
        <v>80</v>
      </c>
      <c r="J102" s="145">
        <f>'สาย 7'!AI102</f>
        <v>120</v>
      </c>
      <c r="K102" s="145">
        <f>'สาย 8'!AI102</f>
        <v>0</v>
      </c>
      <c r="L102" s="145">
        <f>'สาย 9'!AI102</f>
        <v>0</v>
      </c>
      <c r="M102" s="145">
        <f>'สาย 10'!AI102</f>
        <v>0</v>
      </c>
      <c r="N102" s="145">
        <f>'สาย 11'!AI102</f>
        <v>0</v>
      </c>
      <c r="O102" s="145">
        <f>'สาย 12'!AI102</f>
        <v>0</v>
      </c>
      <c r="P102" s="145">
        <f>SUM(D102:O102)</f>
        <v>760</v>
      </c>
      <c r="Q102" s="539">
        <f>P105</f>
        <v>6.5789473684210523E-3</v>
      </c>
      <c r="R102" s="158"/>
      <c r="S102" s="233">
        <f>สต็อกจากโรงงานระยอง!CR31</f>
        <v>760</v>
      </c>
      <c r="T102" s="223">
        <f>P102-S102</f>
        <v>0</v>
      </c>
    </row>
    <row r="103" spans="1:20" ht="20.399999999999999">
      <c r="A103" s="518"/>
      <c r="B103" s="592"/>
      <c r="C103" s="146" t="s">
        <v>89</v>
      </c>
      <c r="D103" s="198">
        <f>'สาย 1'!AI103</f>
        <v>0</v>
      </c>
      <c r="E103" s="198">
        <f>'สาย 2'!AI103</f>
        <v>2</v>
      </c>
      <c r="F103" s="198">
        <f>'สาย 3'!AI103</f>
        <v>0</v>
      </c>
      <c r="G103" s="198">
        <f>'สาย 4'!AI103</f>
        <v>0</v>
      </c>
      <c r="H103" s="198">
        <f>'สาย 5'!AI103</f>
        <v>2</v>
      </c>
      <c r="I103" s="198">
        <f>'สาย 6'!AI103</f>
        <v>1</v>
      </c>
      <c r="J103" s="198">
        <f>'สาย 7'!AI103</f>
        <v>0</v>
      </c>
      <c r="K103" s="198">
        <f>'สาย 8'!AI103</f>
        <v>0</v>
      </c>
      <c r="L103" s="198">
        <f>'สาย 9'!AI103</f>
        <v>0</v>
      </c>
      <c r="M103" s="198">
        <f>'สาย 10'!AI103</f>
        <v>0</v>
      </c>
      <c r="N103" s="198">
        <f>'สาย 11'!AI103</f>
        <v>0</v>
      </c>
      <c r="O103" s="198">
        <f>'สาย 12'!AI103</f>
        <v>0</v>
      </c>
      <c r="P103" s="198">
        <f t="shared" ref="P103:P104" si="24">SUM(D103:O103)</f>
        <v>5</v>
      </c>
      <c r="Q103" s="539"/>
      <c r="R103" s="158"/>
      <c r="S103" s="209"/>
      <c r="T103" s="209"/>
    </row>
    <row r="104" spans="1:20" ht="20.399999999999999">
      <c r="A104" s="518"/>
      <c r="B104" s="592"/>
      <c r="C104" s="148" t="s">
        <v>90</v>
      </c>
      <c r="D104" s="198">
        <f>'สาย 1'!AI104</f>
        <v>0</v>
      </c>
      <c r="E104" s="198">
        <f>'สาย 2'!AI104</f>
        <v>0</v>
      </c>
      <c r="F104" s="198">
        <f>'สาย 3'!AI104</f>
        <v>0</v>
      </c>
      <c r="G104" s="198">
        <f>'สาย 4'!AI104</f>
        <v>0</v>
      </c>
      <c r="H104" s="198">
        <f>'สาย 5'!AI104</f>
        <v>0</v>
      </c>
      <c r="I104" s="198">
        <f>'สาย 6'!AI104</f>
        <v>0</v>
      </c>
      <c r="J104" s="198">
        <f>'สาย 7'!AI104</f>
        <v>0</v>
      </c>
      <c r="K104" s="198">
        <f>'สาย 8'!AI104</f>
        <v>0</v>
      </c>
      <c r="L104" s="198">
        <f>'สาย 9'!AI104</f>
        <v>0</v>
      </c>
      <c r="M104" s="198">
        <f>'สาย 10'!AI104</f>
        <v>0</v>
      </c>
      <c r="N104" s="198">
        <f>'สาย 11'!AI104</f>
        <v>0</v>
      </c>
      <c r="O104" s="198">
        <f>'สาย 12'!AI104</f>
        <v>0</v>
      </c>
      <c r="P104" s="198">
        <f t="shared" si="24"/>
        <v>0</v>
      </c>
      <c r="Q104" s="539"/>
      <c r="R104" s="151"/>
      <c r="S104" s="209"/>
      <c r="T104" s="209"/>
    </row>
    <row r="105" spans="1:20" ht="21" thickBot="1">
      <c r="A105" s="519"/>
      <c r="B105" s="593"/>
      <c r="C105" s="149" t="s">
        <v>91</v>
      </c>
      <c r="D105" s="199">
        <f>'สาย 1'!AI105</f>
        <v>0</v>
      </c>
      <c r="E105" s="200">
        <f>'สาย 2'!AI105</f>
        <v>1.6666666666666666E-2</v>
      </c>
      <c r="F105" s="200">
        <f>'สาย 3'!AI105</f>
        <v>0</v>
      </c>
      <c r="G105" s="200">
        <f>'สาย 4'!AI105</f>
        <v>0</v>
      </c>
      <c r="H105" s="200">
        <f>'สาย 5'!AI105</f>
        <v>1.6666666666666666E-2</v>
      </c>
      <c r="I105" s="200">
        <f>'สาย 6'!AI105</f>
        <v>1.2500000000000001E-2</v>
      </c>
      <c r="J105" s="200">
        <f>'สาย 7'!AI105</f>
        <v>0</v>
      </c>
      <c r="K105" s="200" t="e">
        <f>'สาย 8'!AI105</f>
        <v>#DIV/0!</v>
      </c>
      <c r="L105" s="200" t="e">
        <f>'สาย 9'!AI105</f>
        <v>#DIV/0!</v>
      </c>
      <c r="M105" s="200" t="e">
        <f>'สาย 10'!AI105</f>
        <v>#DIV/0!</v>
      </c>
      <c r="N105" s="200" t="e">
        <f>'สาย 11'!AI105</f>
        <v>#DIV/0!</v>
      </c>
      <c r="O105" s="200" t="e">
        <f>'สาย 12'!AI105</f>
        <v>#DIV/0!</v>
      </c>
      <c r="P105" s="201">
        <f>(P103+P104)/P102</f>
        <v>6.5789473684210523E-3</v>
      </c>
      <c r="Q105" s="540"/>
      <c r="R105" s="151"/>
      <c r="S105" s="234"/>
      <c r="T105" s="234"/>
    </row>
    <row r="106" spans="1:20" ht="20.399999999999999">
      <c r="A106" s="528" t="s">
        <v>25</v>
      </c>
      <c r="B106" s="582" t="s">
        <v>38</v>
      </c>
      <c r="C106" s="101" t="s">
        <v>42</v>
      </c>
      <c r="D106" s="103">
        <f>'สาย 1'!AI106</f>
        <v>0</v>
      </c>
      <c r="E106" s="103">
        <f>'สาย 2'!AI106</f>
        <v>0</v>
      </c>
      <c r="F106" s="103">
        <f>'สาย 3'!AI106</f>
        <v>0</v>
      </c>
      <c r="G106" s="103">
        <f>'สาย 4'!AI106</f>
        <v>0</v>
      </c>
      <c r="H106" s="103">
        <f>'สาย 5'!AI106</f>
        <v>0</v>
      </c>
      <c r="I106" s="103">
        <f>'สาย 6'!AI106</f>
        <v>0</v>
      </c>
      <c r="J106" s="103">
        <f>'สาย 7'!AI106</f>
        <v>0</v>
      </c>
      <c r="K106" s="103">
        <f>'สาย 8'!AI106</f>
        <v>0</v>
      </c>
      <c r="L106" s="103">
        <f>'สาย 9'!AI106</f>
        <v>0</v>
      </c>
      <c r="M106" s="103">
        <f>'สาย 10'!AI106</f>
        <v>0</v>
      </c>
      <c r="N106" s="103">
        <f>'สาย 11'!AI106</f>
        <v>0</v>
      </c>
      <c r="O106" s="103">
        <f>'สาย 12'!AI106</f>
        <v>0</v>
      </c>
      <c r="P106" s="93">
        <f>SUM(D106:O106)</f>
        <v>0</v>
      </c>
      <c r="Q106" s="541" t="e">
        <f>P109</f>
        <v>#DIV/0!</v>
      </c>
      <c r="R106" s="158"/>
      <c r="S106" s="233">
        <f>สต็อกจากโรงงานระยอง!CR32</f>
        <v>0</v>
      </c>
      <c r="T106" s="223">
        <f>P106-S106</f>
        <v>0</v>
      </c>
    </row>
    <row r="107" spans="1:20" ht="20.399999999999999">
      <c r="A107" s="529"/>
      <c r="B107" s="583"/>
      <c r="C107" s="91" t="s">
        <v>89</v>
      </c>
      <c r="D107" s="110">
        <f>'สาย 1'!AI107</f>
        <v>0</v>
      </c>
      <c r="E107" s="110">
        <f>'สาย 2'!AI107</f>
        <v>0</v>
      </c>
      <c r="F107" s="110">
        <f>'สาย 3'!AI107</f>
        <v>0</v>
      </c>
      <c r="G107" s="110">
        <f>'สาย 4'!AI107</f>
        <v>0</v>
      </c>
      <c r="H107" s="110">
        <f>'สาย 5'!AI107</f>
        <v>0</v>
      </c>
      <c r="I107" s="110">
        <f>'สาย 6'!AI107</f>
        <v>0</v>
      </c>
      <c r="J107" s="110">
        <f>'สาย 7'!AI107</f>
        <v>0</v>
      </c>
      <c r="K107" s="110">
        <f>'สาย 8'!AI107</f>
        <v>0</v>
      </c>
      <c r="L107" s="110">
        <f>'สาย 9'!AI107</f>
        <v>0</v>
      </c>
      <c r="M107" s="110">
        <f>'สาย 10'!AI107</f>
        <v>0</v>
      </c>
      <c r="N107" s="110">
        <f>'สาย 11'!AI107</f>
        <v>0</v>
      </c>
      <c r="O107" s="110">
        <f>'สาย 12'!AI107</f>
        <v>0</v>
      </c>
      <c r="P107" s="197">
        <f t="shared" ref="P107:P108" si="25">SUM(D107:O107)</f>
        <v>0</v>
      </c>
      <c r="Q107" s="541"/>
      <c r="R107" s="88"/>
      <c r="S107" s="208"/>
      <c r="T107" s="208"/>
    </row>
    <row r="108" spans="1:20" ht="20.399999999999999">
      <c r="A108" s="529"/>
      <c r="B108" s="583"/>
      <c r="C108" s="94" t="s">
        <v>90</v>
      </c>
      <c r="D108" s="110">
        <f>'สาย 1'!AI108</f>
        <v>0</v>
      </c>
      <c r="E108" s="110">
        <f>'สาย 2'!AI108</f>
        <v>0</v>
      </c>
      <c r="F108" s="110">
        <f>'สาย 3'!AI108</f>
        <v>0</v>
      </c>
      <c r="G108" s="110">
        <f>'สาย 4'!AI108</f>
        <v>0</v>
      </c>
      <c r="H108" s="110">
        <f>'สาย 5'!AI108</f>
        <v>0</v>
      </c>
      <c r="I108" s="110">
        <f>'สาย 6'!AI108</f>
        <v>0</v>
      </c>
      <c r="J108" s="110">
        <f>'สาย 7'!AI108</f>
        <v>0</v>
      </c>
      <c r="K108" s="110">
        <f>'สาย 8'!AI108</f>
        <v>0</v>
      </c>
      <c r="L108" s="110">
        <f>'สาย 9'!AI108</f>
        <v>0</v>
      </c>
      <c r="M108" s="110">
        <f>'สาย 10'!AI108</f>
        <v>0</v>
      </c>
      <c r="N108" s="110">
        <f>'สาย 11'!AI108</f>
        <v>0</v>
      </c>
      <c r="O108" s="110">
        <f>'สาย 12'!AI108</f>
        <v>0</v>
      </c>
      <c r="P108" s="197">
        <f t="shared" si="25"/>
        <v>0</v>
      </c>
      <c r="Q108" s="541"/>
      <c r="R108" s="98"/>
      <c r="S108" s="208"/>
      <c r="T108" s="208"/>
    </row>
    <row r="109" spans="1:20" ht="21" thickBot="1">
      <c r="A109" s="530"/>
      <c r="B109" s="584"/>
      <c r="C109" s="96" t="s">
        <v>91</v>
      </c>
      <c r="D109" s="194" t="e">
        <f>'สาย 1'!AI109</f>
        <v>#DIV/0!</v>
      </c>
      <c r="E109" s="196" t="e">
        <f>'สาย 2'!AI109</f>
        <v>#DIV/0!</v>
      </c>
      <c r="F109" s="196" t="e">
        <f>'สาย 3'!AI109</f>
        <v>#DIV/0!</v>
      </c>
      <c r="G109" s="196" t="e">
        <f>'สาย 4'!AI109</f>
        <v>#DIV/0!</v>
      </c>
      <c r="H109" s="196" t="e">
        <f>'สาย 5'!AI109</f>
        <v>#DIV/0!</v>
      </c>
      <c r="I109" s="196" t="e">
        <f>'สาย 6'!AI109</f>
        <v>#DIV/0!</v>
      </c>
      <c r="J109" s="196" t="e">
        <f>'สาย 7'!AI109</f>
        <v>#DIV/0!</v>
      </c>
      <c r="K109" s="196" t="e">
        <f>'สาย 8'!AI109</f>
        <v>#DIV/0!</v>
      </c>
      <c r="L109" s="196" t="e">
        <f>'สาย 9'!AI109</f>
        <v>#DIV/0!</v>
      </c>
      <c r="M109" s="196" t="e">
        <f>'สาย 10'!AI109</f>
        <v>#DIV/0!</v>
      </c>
      <c r="N109" s="196" t="e">
        <f>'สาย 11'!AI109</f>
        <v>#DIV/0!</v>
      </c>
      <c r="O109" s="196" t="e">
        <f>'สาย 12'!AI109</f>
        <v>#DIV/0!</v>
      </c>
      <c r="P109" s="195" t="e">
        <f>(P107+P108)/P106</f>
        <v>#DIV/0!</v>
      </c>
      <c r="Q109" s="542"/>
      <c r="R109" s="98"/>
      <c r="S109" s="232"/>
      <c r="T109" s="232"/>
    </row>
    <row r="110" spans="1:20" ht="21" customHeight="1">
      <c r="A110" s="528" t="s">
        <v>26</v>
      </c>
      <c r="B110" s="585" t="s">
        <v>70</v>
      </c>
      <c r="C110" s="157" t="s">
        <v>42</v>
      </c>
      <c r="D110" s="103">
        <f>'สาย 1'!AI110</f>
        <v>55</v>
      </c>
      <c r="E110" s="103">
        <f>'สาย 2'!AI110</f>
        <v>20</v>
      </c>
      <c r="F110" s="103">
        <f>'สาย 3'!AI110</f>
        <v>25</v>
      </c>
      <c r="G110" s="103">
        <f>'สาย 4'!AI110</f>
        <v>50</v>
      </c>
      <c r="H110" s="103">
        <f>'สาย 5'!AI110</f>
        <v>40</v>
      </c>
      <c r="I110" s="103">
        <f>'สาย 6'!AI110</f>
        <v>0</v>
      </c>
      <c r="J110" s="103">
        <f>'สาย 7'!AI110</f>
        <v>25</v>
      </c>
      <c r="K110" s="103">
        <f>'สาย 8'!AI110</f>
        <v>0</v>
      </c>
      <c r="L110" s="103">
        <f>'สาย 9'!AI110</f>
        <v>35</v>
      </c>
      <c r="M110" s="103">
        <f>'สาย 10'!AI110</f>
        <v>0</v>
      </c>
      <c r="N110" s="103">
        <f>'สาย 11'!AI110</f>
        <v>0</v>
      </c>
      <c r="O110" s="103">
        <f>'สาย 12'!AI110</f>
        <v>0</v>
      </c>
      <c r="P110" s="93">
        <f>SUM(D110:O110)</f>
        <v>250</v>
      </c>
      <c r="Q110" s="541">
        <f>P113</f>
        <v>0.32800000000000001</v>
      </c>
      <c r="R110" s="158"/>
      <c r="S110" s="223">
        <f>สต็อกจากโรงงานระยอง!CR33</f>
        <v>250</v>
      </c>
      <c r="T110" s="223">
        <f>P110-S110</f>
        <v>0</v>
      </c>
    </row>
    <row r="111" spans="1:20" ht="20.399999999999999">
      <c r="A111" s="529"/>
      <c r="B111" s="586"/>
      <c r="C111" s="159" t="s">
        <v>89</v>
      </c>
      <c r="D111" s="110">
        <f>'สาย 1'!AI111</f>
        <v>4</v>
      </c>
      <c r="E111" s="110">
        <f>'สาย 2'!AI111</f>
        <v>15</v>
      </c>
      <c r="F111" s="110">
        <f>'สาย 3'!AI111</f>
        <v>5</v>
      </c>
      <c r="G111" s="110">
        <f>'สาย 4'!AI111</f>
        <v>8</v>
      </c>
      <c r="H111" s="110">
        <f>'สาย 5'!AI111</f>
        <v>7</v>
      </c>
      <c r="I111" s="110">
        <f>'สาย 6'!AI111</f>
        <v>0</v>
      </c>
      <c r="J111" s="110">
        <f>'สาย 7'!AI111</f>
        <v>17</v>
      </c>
      <c r="K111" s="110">
        <f>'สาย 8'!AI111</f>
        <v>10</v>
      </c>
      <c r="L111" s="110">
        <f>'สาย 9'!AI111</f>
        <v>16</v>
      </c>
      <c r="M111" s="110">
        <f>'สาย 10'!AI111</f>
        <v>0</v>
      </c>
      <c r="N111" s="110">
        <f>'สาย 11'!AI111</f>
        <v>0</v>
      </c>
      <c r="O111" s="110">
        <f>'สาย 12'!AI111</f>
        <v>0</v>
      </c>
      <c r="P111" s="197">
        <f t="shared" ref="P111:P112" si="26">SUM(D111:O111)</f>
        <v>82</v>
      </c>
      <c r="Q111" s="541"/>
      <c r="R111" s="158"/>
      <c r="S111" s="208"/>
      <c r="T111" s="208"/>
    </row>
    <row r="112" spans="1:20" ht="20.399999999999999">
      <c r="A112" s="529"/>
      <c r="B112" s="586"/>
      <c r="C112" s="160" t="s">
        <v>90</v>
      </c>
      <c r="D112" s="110">
        <f>'สาย 1'!AI112</f>
        <v>0</v>
      </c>
      <c r="E112" s="110">
        <f>'สาย 2'!AI112</f>
        <v>0</v>
      </c>
      <c r="F112" s="110">
        <f>'สาย 3'!AI112</f>
        <v>0</v>
      </c>
      <c r="G112" s="110">
        <f>'สาย 4'!AI112</f>
        <v>0</v>
      </c>
      <c r="H112" s="110">
        <f>'สาย 5'!AI112</f>
        <v>0</v>
      </c>
      <c r="I112" s="110">
        <f>'สาย 6'!AI112</f>
        <v>0</v>
      </c>
      <c r="J112" s="110">
        <f>'สาย 7'!AI112</f>
        <v>0</v>
      </c>
      <c r="K112" s="110">
        <f>'สาย 8'!AI112</f>
        <v>0</v>
      </c>
      <c r="L112" s="110">
        <f>'สาย 9'!AI112</f>
        <v>0</v>
      </c>
      <c r="M112" s="110">
        <f>'สาย 10'!AI112</f>
        <v>0</v>
      </c>
      <c r="N112" s="110">
        <f>'สาย 11'!AI112</f>
        <v>0</v>
      </c>
      <c r="O112" s="110">
        <f>'สาย 12'!AI112</f>
        <v>0</v>
      </c>
      <c r="P112" s="197">
        <f t="shared" si="26"/>
        <v>0</v>
      </c>
      <c r="Q112" s="541"/>
      <c r="R112" s="151"/>
      <c r="S112" s="208"/>
      <c r="T112" s="208"/>
    </row>
    <row r="113" spans="1:26" ht="21" thickBot="1">
      <c r="A113" s="530"/>
      <c r="B113" s="587"/>
      <c r="C113" s="154" t="s">
        <v>91</v>
      </c>
      <c r="D113" s="194">
        <f>'สาย 1'!AI113</f>
        <v>7.2727272727272724E-2</v>
      </c>
      <c r="E113" s="196">
        <f>'สาย 2'!AI113</f>
        <v>0.75</v>
      </c>
      <c r="F113" s="196">
        <f>'สาย 3'!AI113</f>
        <v>0.2</v>
      </c>
      <c r="G113" s="196">
        <f>'สาย 4'!AI113</f>
        <v>0.16</v>
      </c>
      <c r="H113" s="196">
        <f>'สาย 5'!AI113</f>
        <v>0.17499999999999999</v>
      </c>
      <c r="I113" s="196" t="e">
        <f>'สาย 6'!AI113</f>
        <v>#DIV/0!</v>
      </c>
      <c r="J113" s="196">
        <f>'สาย 7'!AI113</f>
        <v>0.68</v>
      </c>
      <c r="K113" s="196" t="e">
        <f>'สาย 8'!AI113</f>
        <v>#DIV/0!</v>
      </c>
      <c r="L113" s="196">
        <f>'สาย 9'!AI113</f>
        <v>0.45714285714285713</v>
      </c>
      <c r="M113" s="196" t="e">
        <f>'สาย 10'!AI113</f>
        <v>#DIV/0!</v>
      </c>
      <c r="N113" s="196" t="e">
        <f>'สาย 11'!AI113</f>
        <v>#DIV/0!</v>
      </c>
      <c r="O113" s="196" t="e">
        <f>'สาย 12'!AI113</f>
        <v>#DIV/0!</v>
      </c>
      <c r="P113" s="195">
        <f>(P111+P112)/P110</f>
        <v>0.32800000000000001</v>
      </c>
      <c r="Q113" s="542"/>
      <c r="R113" s="151"/>
      <c r="S113" s="232"/>
      <c r="T113" s="232"/>
    </row>
    <row r="114" spans="1:26" ht="20.399999999999999">
      <c r="A114" s="517" t="s">
        <v>27</v>
      </c>
      <c r="B114" s="594" t="s">
        <v>39</v>
      </c>
      <c r="C114" s="143" t="s">
        <v>42</v>
      </c>
      <c r="D114" s="145">
        <f>'สาย 1'!AI114</f>
        <v>0</v>
      </c>
      <c r="E114" s="145">
        <f>'สาย 2'!AI114</f>
        <v>0</v>
      </c>
      <c r="F114" s="145">
        <f>'สาย 3'!AI114</f>
        <v>0</v>
      </c>
      <c r="G114" s="145">
        <f>'สาย 4'!AI114</f>
        <v>0</v>
      </c>
      <c r="H114" s="145">
        <f>'สาย 5'!AI114</f>
        <v>0</v>
      </c>
      <c r="I114" s="145">
        <f>'สาย 6'!AI114</f>
        <v>0</v>
      </c>
      <c r="J114" s="145">
        <f>'สาย 7'!AI114</f>
        <v>0</v>
      </c>
      <c r="K114" s="145">
        <f>'สาย 8'!AI114</f>
        <v>0</v>
      </c>
      <c r="L114" s="145">
        <f>'สาย 9'!AI114</f>
        <v>0</v>
      </c>
      <c r="M114" s="145">
        <f>'สาย 10'!AI114</f>
        <v>0</v>
      </c>
      <c r="N114" s="145">
        <f>'สาย 11'!AI114</f>
        <v>0</v>
      </c>
      <c r="O114" s="145">
        <f>'สาย 12'!AI114</f>
        <v>0</v>
      </c>
      <c r="P114" s="145">
        <f>SUM(D114:O114)</f>
        <v>0</v>
      </c>
      <c r="Q114" s="539" t="e">
        <f>P117</f>
        <v>#DIV/0!</v>
      </c>
      <c r="R114" s="158"/>
      <c r="S114" s="233">
        <f>สต็อกจากโรงงานระยอง!CR34</f>
        <v>0</v>
      </c>
      <c r="T114" s="223">
        <f>P114-S114</f>
        <v>0</v>
      </c>
      <c r="U114" s="202"/>
      <c r="V114" s="202"/>
      <c r="W114" s="202"/>
      <c r="X114" s="202"/>
      <c r="Y114" s="202"/>
      <c r="Z114" s="202"/>
    </row>
    <row r="115" spans="1:26" ht="20.399999999999999">
      <c r="A115" s="518"/>
      <c r="B115" s="595"/>
      <c r="C115" s="146" t="s">
        <v>89</v>
      </c>
      <c r="D115" s="198">
        <f>'สาย 1'!AI115</f>
        <v>0</v>
      </c>
      <c r="E115" s="198">
        <f>'สาย 2'!AI115</f>
        <v>0</v>
      </c>
      <c r="F115" s="198">
        <f>'สาย 3'!AI115</f>
        <v>0</v>
      </c>
      <c r="G115" s="198">
        <f>'สาย 4'!AI115</f>
        <v>0</v>
      </c>
      <c r="H115" s="198">
        <f>'สาย 5'!AI115</f>
        <v>0</v>
      </c>
      <c r="I115" s="198">
        <f>'สาย 6'!AI115</f>
        <v>0</v>
      </c>
      <c r="J115" s="198">
        <f>'สาย 7'!AI115</f>
        <v>0</v>
      </c>
      <c r="K115" s="198">
        <f>'สาย 8'!AI115</f>
        <v>0</v>
      </c>
      <c r="L115" s="198">
        <f>'สาย 9'!AI115</f>
        <v>0</v>
      </c>
      <c r="M115" s="198">
        <f>'สาย 10'!AI115</f>
        <v>0</v>
      </c>
      <c r="N115" s="198">
        <f>'สาย 11'!AI115</f>
        <v>0</v>
      </c>
      <c r="O115" s="198">
        <f>'สาย 12'!AI115</f>
        <v>0</v>
      </c>
      <c r="P115" s="198">
        <f t="shared" ref="P115:P116" si="27">SUM(D115:O115)</f>
        <v>0</v>
      </c>
      <c r="Q115" s="539"/>
      <c r="R115" s="158"/>
      <c r="S115" s="209"/>
      <c r="T115" s="209"/>
      <c r="U115" s="202"/>
      <c r="V115" s="202"/>
      <c r="W115" s="202"/>
      <c r="X115" s="202"/>
      <c r="Y115" s="202"/>
      <c r="Z115" s="202"/>
    </row>
    <row r="116" spans="1:26" ht="20.399999999999999">
      <c r="A116" s="518"/>
      <c r="B116" s="595"/>
      <c r="C116" s="148" t="s">
        <v>90</v>
      </c>
      <c r="D116" s="198">
        <f>'สาย 1'!AI116</f>
        <v>0</v>
      </c>
      <c r="E116" s="198">
        <f>'สาย 2'!AI116</f>
        <v>0</v>
      </c>
      <c r="F116" s="198">
        <f>'สาย 3'!AI116</f>
        <v>0</v>
      </c>
      <c r="G116" s="198">
        <f>'สาย 4'!AI116</f>
        <v>0</v>
      </c>
      <c r="H116" s="198">
        <f>'สาย 5'!AI116</f>
        <v>0</v>
      </c>
      <c r="I116" s="198">
        <f>'สาย 6'!AI116</f>
        <v>0</v>
      </c>
      <c r="J116" s="198">
        <f>'สาย 7'!AI116</f>
        <v>0</v>
      </c>
      <c r="K116" s="198">
        <f>'สาย 8'!AI116</f>
        <v>0</v>
      </c>
      <c r="L116" s="198">
        <f>'สาย 9'!AI116</f>
        <v>0</v>
      </c>
      <c r="M116" s="198">
        <f>'สาย 10'!AI116</f>
        <v>0</v>
      </c>
      <c r="N116" s="198">
        <f>'สาย 11'!AI116</f>
        <v>0</v>
      </c>
      <c r="O116" s="198">
        <f>'สาย 12'!AI116</f>
        <v>0</v>
      </c>
      <c r="P116" s="198">
        <f t="shared" si="27"/>
        <v>0</v>
      </c>
      <c r="Q116" s="539"/>
      <c r="R116" s="151"/>
      <c r="S116" s="209"/>
      <c r="T116" s="209"/>
      <c r="U116" s="202"/>
      <c r="V116" s="202"/>
      <c r="W116" s="202"/>
      <c r="X116" s="202"/>
      <c r="Y116" s="202"/>
      <c r="Z116" s="202"/>
    </row>
    <row r="117" spans="1:26" ht="21" thickBot="1">
      <c r="A117" s="519"/>
      <c r="B117" s="596"/>
      <c r="C117" s="149" t="s">
        <v>91</v>
      </c>
      <c r="D117" s="199" t="e">
        <f>'สาย 1'!AI117</f>
        <v>#DIV/0!</v>
      </c>
      <c r="E117" s="200" t="e">
        <f>'สาย 2'!AI117</f>
        <v>#DIV/0!</v>
      </c>
      <c r="F117" s="200" t="e">
        <f>'สาย 3'!AI117</f>
        <v>#DIV/0!</v>
      </c>
      <c r="G117" s="200" t="e">
        <f>'สาย 4'!AI117</f>
        <v>#DIV/0!</v>
      </c>
      <c r="H117" s="200" t="e">
        <f>'สาย 5'!AI117</f>
        <v>#DIV/0!</v>
      </c>
      <c r="I117" s="200" t="e">
        <f>'สาย 6'!AI117</f>
        <v>#DIV/0!</v>
      </c>
      <c r="J117" s="200" t="e">
        <f>'สาย 7'!AI117</f>
        <v>#DIV/0!</v>
      </c>
      <c r="K117" s="200" t="e">
        <f>'สาย 8'!AI117</f>
        <v>#DIV/0!</v>
      </c>
      <c r="L117" s="200" t="e">
        <f>'สาย 9'!AI117</f>
        <v>#DIV/0!</v>
      </c>
      <c r="M117" s="200" t="e">
        <f>'สาย 10'!AI117</f>
        <v>#DIV/0!</v>
      </c>
      <c r="N117" s="200" t="e">
        <f>'สาย 11'!AI117</f>
        <v>#DIV/0!</v>
      </c>
      <c r="O117" s="200" t="e">
        <f>'สาย 12'!AI117</f>
        <v>#DIV/0!</v>
      </c>
      <c r="P117" s="201" t="e">
        <f>(P115+P116)/P114</f>
        <v>#DIV/0!</v>
      </c>
      <c r="Q117" s="540"/>
      <c r="R117" s="151"/>
      <c r="S117" s="234"/>
      <c r="T117" s="234"/>
      <c r="U117" s="202"/>
      <c r="V117" s="202"/>
      <c r="W117" s="202"/>
      <c r="X117" s="202"/>
      <c r="Y117" s="202"/>
      <c r="Z117" s="202"/>
    </row>
    <row r="118" spans="1:26" ht="20.399999999999999">
      <c r="A118" s="517" t="s">
        <v>28</v>
      </c>
      <c r="B118" s="594" t="s">
        <v>40</v>
      </c>
      <c r="C118" s="143" t="s">
        <v>42</v>
      </c>
      <c r="D118" s="145">
        <f>'สาย 1'!AI118</f>
        <v>0</v>
      </c>
      <c r="E118" s="145">
        <f>'สาย 2'!AI118</f>
        <v>0</v>
      </c>
      <c r="F118" s="145">
        <f>'สาย 3'!AI118</f>
        <v>0</v>
      </c>
      <c r="G118" s="145">
        <f>'สาย 4'!AI118</f>
        <v>0</v>
      </c>
      <c r="H118" s="145">
        <f>'สาย 5'!AI118</f>
        <v>0</v>
      </c>
      <c r="I118" s="145">
        <f>'สาย 6'!AI118</f>
        <v>0</v>
      </c>
      <c r="J118" s="145">
        <f>'สาย 7'!AI118</f>
        <v>0</v>
      </c>
      <c r="K118" s="145">
        <f>'สาย 8'!AI118</f>
        <v>0</v>
      </c>
      <c r="L118" s="145">
        <f>'สาย 9'!AI118</f>
        <v>0</v>
      </c>
      <c r="M118" s="145">
        <f>'สาย 10'!AI118</f>
        <v>0</v>
      </c>
      <c r="N118" s="145">
        <f>'สาย 11'!AI118</f>
        <v>0</v>
      </c>
      <c r="O118" s="145">
        <f>'สาย 12'!AI118</f>
        <v>0</v>
      </c>
      <c r="P118" s="145">
        <f>SUM(D118:O118)</f>
        <v>0</v>
      </c>
      <c r="Q118" s="539" t="e">
        <f>P121</f>
        <v>#DIV/0!</v>
      </c>
      <c r="R118" s="158"/>
      <c r="S118" s="233">
        <f>สต็อกจากโรงงานระยอง!CR35</f>
        <v>0</v>
      </c>
      <c r="T118" s="223">
        <f>P118-S118</f>
        <v>0</v>
      </c>
      <c r="U118" s="202"/>
      <c r="V118" s="202"/>
      <c r="W118" s="202"/>
      <c r="X118" s="202"/>
      <c r="Y118" s="202"/>
      <c r="Z118" s="202"/>
    </row>
    <row r="119" spans="1:26" ht="20.399999999999999">
      <c r="A119" s="518"/>
      <c r="B119" s="595"/>
      <c r="C119" s="146" t="s">
        <v>89</v>
      </c>
      <c r="D119" s="198">
        <f>'สาย 1'!AI119</f>
        <v>0</v>
      </c>
      <c r="E119" s="198">
        <f>'สาย 2'!AI119</f>
        <v>0</v>
      </c>
      <c r="F119" s="198">
        <f>'สาย 3'!AI119</f>
        <v>0</v>
      </c>
      <c r="G119" s="198">
        <f>'สาย 4'!AI119</f>
        <v>0</v>
      </c>
      <c r="H119" s="198">
        <f>'สาย 5'!AI119</f>
        <v>0</v>
      </c>
      <c r="I119" s="198">
        <f>'สาย 6'!AI119</f>
        <v>0</v>
      </c>
      <c r="J119" s="198">
        <f>'สาย 7'!AI119</f>
        <v>0</v>
      </c>
      <c r="K119" s="198">
        <f>'สาย 8'!AI119</f>
        <v>1</v>
      </c>
      <c r="L119" s="198">
        <f>'สาย 9'!AI119</f>
        <v>0</v>
      </c>
      <c r="M119" s="198">
        <f>'สาย 10'!AI119</f>
        <v>0</v>
      </c>
      <c r="N119" s="198">
        <f>'สาย 11'!AI119</f>
        <v>0</v>
      </c>
      <c r="O119" s="198">
        <f>'สาย 12'!AI119</f>
        <v>0</v>
      </c>
      <c r="P119" s="198">
        <f t="shared" ref="P119:P120" si="28">SUM(D119:O119)</f>
        <v>1</v>
      </c>
      <c r="Q119" s="539"/>
      <c r="R119" s="158"/>
      <c r="S119" s="209"/>
      <c r="T119" s="209"/>
      <c r="U119" s="202"/>
      <c r="V119" s="202"/>
      <c r="W119" s="202"/>
      <c r="X119" s="202"/>
      <c r="Y119" s="202"/>
      <c r="Z119" s="202"/>
    </row>
    <row r="120" spans="1:26" ht="20.399999999999999">
      <c r="A120" s="518"/>
      <c r="B120" s="595"/>
      <c r="C120" s="148" t="s">
        <v>90</v>
      </c>
      <c r="D120" s="198">
        <f>'สาย 1'!AI120</f>
        <v>0</v>
      </c>
      <c r="E120" s="198">
        <f>'สาย 2'!AI120</f>
        <v>0</v>
      </c>
      <c r="F120" s="198">
        <f>'สาย 3'!AI120</f>
        <v>0</v>
      </c>
      <c r="G120" s="198">
        <f>'สาย 4'!AI120</f>
        <v>0</v>
      </c>
      <c r="H120" s="198">
        <f>'สาย 5'!AI120</f>
        <v>0</v>
      </c>
      <c r="I120" s="198">
        <f>'สาย 6'!AI120</f>
        <v>0</v>
      </c>
      <c r="J120" s="198">
        <f>'สาย 7'!AI120</f>
        <v>0</v>
      </c>
      <c r="K120" s="198">
        <f>'สาย 8'!AI120</f>
        <v>0</v>
      </c>
      <c r="L120" s="198">
        <f>'สาย 9'!AI120</f>
        <v>0</v>
      </c>
      <c r="M120" s="198">
        <f>'สาย 10'!AI120</f>
        <v>0</v>
      </c>
      <c r="N120" s="198">
        <f>'สาย 11'!AI120</f>
        <v>0</v>
      </c>
      <c r="O120" s="198">
        <f>'สาย 12'!AI120</f>
        <v>0</v>
      </c>
      <c r="P120" s="198">
        <f t="shared" si="28"/>
        <v>0</v>
      </c>
      <c r="Q120" s="539"/>
      <c r="R120" s="151"/>
      <c r="S120" s="209"/>
      <c r="T120" s="209"/>
      <c r="U120" s="202"/>
      <c r="V120" s="202"/>
      <c r="W120" s="202"/>
      <c r="X120" s="202"/>
      <c r="Y120" s="202"/>
      <c r="Z120" s="202"/>
    </row>
    <row r="121" spans="1:26" ht="21" thickBot="1">
      <c r="A121" s="519"/>
      <c r="B121" s="596"/>
      <c r="C121" s="149" t="s">
        <v>91</v>
      </c>
      <c r="D121" s="199" t="e">
        <f>'สาย 1'!AI121</f>
        <v>#DIV/0!</v>
      </c>
      <c r="E121" s="200" t="e">
        <f>'สาย 2'!AI121</f>
        <v>#DIV/0!</v>
      </c>
      <c r="F121" s="200" t="e">
        <f>'สาย 3'!AI121</f>
        <v>#DIV/0!</v>
      </c>
      <c r="G121" s="200" t="e">
        <f>'สาย 4'!AI121</f>
        <v>#DIV/0!</v>
      </c>
      <c r="H121" s="200" t="e">
        <f>'สาย 5'!AI121</f>
        <v>#DIV/0!</v>
      </c>
      <c r="I121" s="200" t="e">
        <f>'สาย 6'!AI121</f>
        <v>#DIV/0!</v>
      </c>
      <c r="J121" s="200" t="e">
        <f>'สาย 7'!AI121</f>
        <v>#DIV/0!</v>
      </c>
      <c r="K121" s="200" t="e">
        <f>'สาย 8'!AI121</f>
        <v>#DIV/0!</v>
      </c>
      <c r="L121" s="200" t="e">
        <f>'สาย 9'!AI121</f>
        <v>#DIV/0!</v>
      </c>
      <c r="M121" s="200" t="e">
        <f>'สาย 10'!AI121</f>
        <v>#DIV/0!</v>
      </c>
      <c r="N121" s="200" t="e">
        <f>'สาย 11'!AI121</f>
        <v>#DIV/0!</v>
      </c>
      <c r="O121" s="200" t="e">
        <f>'สาย 12'!AI121</f>
        <v>#DIV/0!</v>
      </c>
      <c r="P121" s="201" t="e">
        <f>(P119+P120)/P118</f>
        <v>#DIV/0!</v>
      </c>
      <c r="Q121" s="540"/>
      <c r="R121" s="151"/>
      <c r="S121" s="234"/>
      <c r="T121" s="234"/>
      <c r="U121" s="202"/>
      <c r="V121" s="202"/>
      <c r="W121" s="202"/>
      <c r="X121" s="202"/>
      <c r="Y121" s="202"/>
      <c r="Z121" s="202"/>
    </row>
    <row r="122" spans="1:26" ht="21" customHeight="1">
      <c r="A122" s="528" t="s">
        <v>29</v>
      </c>
      <c r="B122" s="585" t="s">
        <v>50</v>
      </c>
      <c r="C122" s="157" t="s">
        <v>42</v>
      </c>
      <c r="D122" s="103">
        <f>'สาย 1'!AI122</f>
        <v>45</v>
      </c>
      <c r="E122" s="103">
        <f>'สาย 2'!AI122</f>
        <v>20</v>
      </c>
      <c r="F122" s="103">
        <f>'สาย 3'!AI122</f>
        <v>25</v>
      </c>
      <c r="G122" s="103">
        <f>'สาย 4'!AI122</f>
        <v>20</v>
      </c>
      <c r="H122" s="103">
        <f>'สาย 5'!AI122</f>
        <v>30</v>
      </c>
      <c r="I122" s="103">
        <f>'สาย 6'!AI122</f>
        <v>15</v>
      </c>
      <c r="J122" s="103">
        <f>'สาย 7'!AI122</f>
        <v>20</v>
      </c>
      <c r="K122" s="103">
        <f>'สาย 8'!AI122</f>
        <v>0</v>
      </c>
      <c r="L122" s="103">
        <f>'สาย 9'!AI122</f>
        <v>25</v>
      </c>
      <c r="M122" s="103">
        <f>'สาย 10'!AI122</f>
        <v>0</v>
      </c>
      <c r="N122" s="103">
        <f>'สาย 11'!AI122</f>
        <v>0</v>
      </c>
      <c r="O122" s="103">
        <f>'สาย 12'!AI122</f>
        <v>0</v>
      </c>
      <c r="P122" s="103">
        <f>SUM(D122:O122)</f>
        <v>200</v>
      </c>
      <c r="Q122" s="541">
        <f>P125</f>
        <v>0.36</v>
      </c>
      <c r="R122" s="158"/>
      <c r="S122" s="233">
        <f>สต็อกจากโรงงานระยอง!CR36</f>
        <v>200</v>
      </c>
      <c r="T122" s="223">
        <f>P122-S122</f>
        <v>0</v>
      </c>
      <c r="U122" s="202"/>
      <c r="V122" s="202"/>
      <c r="W122" s="202"/>
      <c r="X122" s="202"/>
      <c r="Y122" s="202"/>
      <c r="Z122" s="202"/>
    </row>
    <row r="123" spans="1:26" ht="20.399999999999999">
      <c r="A123" s="529"/>
      <c r="B123" s="586"/>
      <c r="C123" s="159" t="s">
        <v>89</v>
      </c>
      <c r="D123" s="110">
        <f>'สาย 1'!AI123</f>
        <v>4</v>
      </c>
      <c r="E123" s="110">
        <f>'สาย 2'!AI123</f>
        <v>12</v>
      </c>
      <c r="F123" s="110">
        <f>'สาย 3'!AI123</f>
        <v>9</v>
      </c>
      <c r="G123" s="110">
        <f>'สาย 4'!AI123</f>
        <v>9</v>
      </c>
      <c r="H123" s="110">
        <f>'สาย 5'!AI123</f>
        <v>13</v>
      </c>
      <c r="I123" s="110">
        <f>'สาย 6'!AI123</f>
        <v>8</v>
      </c>
      <c r="J123" s="110">
        <f>'สาย 7'!AI123</f>
        <v>6</v>
      </c>
      <c r="K123" s="110">
        <f>'สาย 8'!AI123</f>
        <v>3</v>
      </c>
      <c r="L123" s="110">
        <f>'สาย 9'!AI123</f>
        <v>8</v>
      </c>
      <c r="M123" s="110">
        <f>'สาย 10'!AI123</f>
        <v>0</v>
      </c>
      <c r="N123" s="110">
        <f>'สาย 11'!AI123</f>
        <v>0</v>
      </c>
      <c r="O123" s="110">
        <f>'สาย 12'!AI123</f>
        <v>0</v>
      </c>
      <c r="P123" s="110">
        <f t="shared" ref="P123:P124" si="29">SUM(D123:O123)</f>
        <v>72</v>
      </c>
      <c r="Q123" s="541"/>
      <c r="R123" s="158"/>
      <c r="S123" s="209"/>
      <c r="T123" s="209"/>
      <c r="U123" s="202"/>
      <c r="V123" s="202"/>
      <c r="W123" s="202"/>
      <c r="X123" s="202"/>
      <c r="Y123" s="202"/>
      <c r="Z123" s="202"/>
    </row>
    <row r="124" spans="1:26" ht="20.399999999999999">
      <c r="A124" s="529"/>
      <c r="B124" s="586"/>
      <c r="C124" s="160" t="s">
        <v>90</v>
      </c>
      <c r="D124" s="110">
        <f>'สาย 1'!AI124</f>
        <v>0</v>
      </c>
      <c r="E124" s="110">
        <f>'สาย 2'!AI124</f>
        <v>0</v>
      </c>
      <c r="F124" s="110">
        <f>'สาย 3'!AI124</f>
        <v>0</v>
      </c>
      <c r="G124" s="110">
        <f>'สาย 4'!AI124</f>
        <v>0</v>
      </c>
      <c r="H124" s="110">
        <f>'สาย 5'!AI124</f>
        <v>0</v>
      </c>
      <c r="I124" s="110">
        <f>'สาย 6'!AI124</f>
        <v>0</v>
      </c>
      <c r="J124" s="110">
        <f>'สาย 7'!AI124</f>
        <v>0</v>
      </c>
      <c r="K124" s="110">
        <f>'สาย 8'!AI124</f>
        <v>0</v>
      </c>
      <c r="L124" s="110">
        <f>'สาย 9'!AI124</f>
        <v>0</v>
      </c>
      <c r="M124" s="110">
        <f>'สาย 10'!AI124</f>
        <v>0</v>
      </c>
      <c r="N124" s="110">
        <f>'สาย 11'!AI124</f>
        <v>0</v>
      </c>
      <c r="O124" s="110">
        <f>'สาย 12'!AI124</f>
        <v>0</v>
      </c>
      <c r="P124" s="110">
        <f t="shared" si="29"/>
        <v>0</v>
      </c>
      <c r="Q124" s="541"/>
      <c r="R124" s="151"/>
      <c r="S124" s="209"/>
      <c r="T124" s="209"/>
      <c r="U124" s="202"/>
      <c r="V124" s="202"/>
      <c r="W124" s="202"/>
      <c r="X124" s="202"/>
      <c r="Y124" s="202"/>
      <c r="Z124" s="202"/>
    </row>
    <row r="125" spans="1:26" ht="21" thickBot="1">
      <c r="A125" s="530"/>
      <c r="B125" s="587"/>
      <c r="C125" s="154" t="s">
        <v>91</v>
      </c>
      <c r="D125" s="194">
        <f>'สาย 1'!AI125</f>
        <v>8.8888888888888892E-2</v>
      </c>
      <c r="E125" s="196">
        <f>'สาย 2'!AI125</f>
        <v>0.6</v>
      </c>
      <c r="F125" s="196">
        <f>'สาย 3'!AI125</f>
        <v>0.36</v>
      </c>
      <c r="G125" s="196">
        <f>'สาย 4'!AI125</f>
        <v>0.45</v>
      </c>
      <c r="H125" s="196">
        <f>'สาย 5'!AI125</f>
        <v>0.43333333333333335</v>
      </c>
      <c r="I125" s="196">
        <f>'สาย 6'!AI125</f>
        <v>0.53333333333333333</v>
      </c>
      <c r="J125" s="196">
        <f>'สาย 7'!AI125</f>
        <v>0.3</v>
      </c>
      <c r="K125" s="196" t="e">
        <f>'สาย 8'!AI125</f>
        <v>#DIV/0!</v>
      </c>
      <c r="L125" s="196">
        <f>'สาย 9'!AI125</f>
        <v>0.32</v>
      </c>
      <c r="M125" s="196" t="e">
        <f>'สาย 10'!AI125</f>
        <v>#DIV/0!</v>
      </c>
      <c r="N125" s="196" t="e">
        <f>'สาย 11'!AI125</f>
        <v>#DIV/0!</v>
      </c>
      <c r="O125" s="196" t="e">
        <f>'สาย 12'!AI125</f>
        <v>#DIV/0!</v>
      </c>
      <c r="P125" s="477">
        <f>(P123+P124)/P122</f>
        <v>0.36</v>
      </c>
      <c r="Q125" s="542"/>
      <c r="R125" s="151"/>
      <c r="S125" s="234"/>
      <c r="T125" s="234"/>
      <c r="U125" s="202"/>
      <c r="V125" s="202"/>
      <c r="W125" s="202"/>
      <c r="X125" s="202"/>
      <c r="Y125" s="202"/>
      <c r="Z125" s="202"/>
    </row>
    <row r="126" spans="1:26" ht="21" customHeight="1">
      <c r="A126" s="517" t="s">
        <v>30</v>
      </c>
      <c r="B126" s="597" t="s">
        <v>51</v>
      </c>
      <c r="C126" s="143" t="s">
        <v>42</v>
      </c>
      <c r="D126" s="145">
        <f>'สาย 1'!AI126</f>
        <v>0</v>
      </c>
      <c r="E126" s="145">
        <f>'สาย 2'!AI126</f>
        <v>0</v>
      </c>
      <c r="F126" s="145">
        <f>'สาย 3'!AI126</f>
        <v>0</v>
      </c>
      <c r="G126" s="145">
        <f>'สาย 4'!AI126</f>
        <v>0</v>
      </c>
      <c r="H126" s="145">
        <f>'สาย 5'!AI126</f>
        <v>0</v>
      </c>
      <c r="I126" s="145">
        <f>'สาย 6'!AI126</f>
        <v>0</v>
      </c>
      <c r="J126" s="145">
        <f>'สาย 7'!AI126</f>
        <v>0</v>
      </c>
      <c r="K126" s="145">
        <f>'สาย 8'!AI126</f>
        <v>0</v>
      </c>
      <c r="L126" s="145">
        <f>'สาย 9'!AI126</f>
        <v>0</v>
      </c>
      <c r="M126" s="145">
        <f>'สาย 10'!AI126</f>
        <v>0</v>
      </c>
      <c r="N126" s="145">
        <f>'สาย 11'!AI126</f>
        <v>0</v>
      </c>
      <c r="O126" s="145">
        <f>'สาย 12'!AI126</f>
        <v>0</v>
      </c>
      <c r="P126" s="145">
        <f>SUM(D126:O126)</f>
        <v>0</v>
      </c>
      <c r="Q126" s="539" t="e">
        <f>P129</f>
        <v>#DIV/0!</v>
      </c>
      <c r="R126" s="158"/>
      <c r="S126" s="233">
        <f>สต็อกจากโรงงานระยอง!CR37</f>
        <v>0</v>
      </c>
      <c r="T126" s="223">
        <f>P126-S126</f>
        <v>0</v>
      </c>
      <c r="U126" s="202"/>
      <c r="V126" s="202"/>
      <c r="W126" s="202"/>
      <c r="X126" s="202"/>
      <c r="Y126" s="202"/>
      <c r="Z126" s="202"/>
    </row>
    <row r="127" spans="1:26" ht="20.399999999999999">
      <c r="A127" s="518"/>
      <c r="B127" s="598"/>
      <c r="C127" s="146" t="s">
        <v>89</v>
      </c>
      <c r="D127" s="198">
        <f>'สาย 1'!AI127</f>
        <v>0</v>
      </c>
      <c r="E127" s="198">
        <f>'สาย 2'!AI127</f>
        <v>0</v>
      </c>
      <c r="F127" s="198">
        <f>'สาย 3'!AI127</f>
        <v>0</v>
      </c>
      <c r="G127" s="198">
        <f>'สาย 4'!AI127</f>
        <v>0</v>
      </c>
      <c r="H127" s="198">
        <f>'สาย 5'!AI127</f>
        <v>0</v>
      </c>
      <c r="I127" s="198">
        <f>'สาย 6'!AI127</f>
        <v>0</v>
      </c>
      <c r="J127" s="198">
        <f>'สาย 7'!AI127</f>
        <v>0</v>
      </c>
      <c r="K127" s="198">
        <f>'สาย 8'!AI127</f>
        <v>0</v>
      </c>
      <c r="L127" s="198">
        <f>'สาย 9'!AI127</f>
        <v>0</v>
      </c>
      <c r="M127" s="198">
        <f>'สาย 10'!AI127</f>
        <v>0</v>
      </c>
      <c r="N127" s="198">
        <f>'สาย 11'!AI127</f>
        <v>0</v>
      </c>
      <c r="O127" s="198">
        <f>'สาย 12'!AI127</f>
        <v>0</v>
      </c>
      <c r="P127" s="198">
        <f t="shared" ref="P127:P128" si="30">SUM(D127:O127)</f>
        <v>0</v>
      </c>
      <c r="Q127" s="539"/>
      <c r="R127" s="158"/>
      <c r="S127" s="209"/>
      <c r="T127" s="209"/>
      <c r="U127" s="202"/>
      <c r="V127" s="202"/>
      <c r="W127" s="202"/>
      <c r="X127" s="202"/>
      <c r="Y127" s="202"/>
      <c r="Z127" s="202"/>
    </row>
    <row r="128" spans="1:26" ht="20.399999999999999">
      <c r="A128" s="518"/>
      <c r="B128" s="598"/>
      <c r="C128" s="148" t="s">
        <v>90</v>
      </c>
      <c r="D128" s="198">
        <f>'สาย 1'!AI128</f>
        <v>0</v>
      </c>
      <c r="E128" s="198">
        <f>'สาย 2'!AI128</f>
        <v>0</v>
      </c>
      <c r="F128" s="198">
        <f>'สาย 3'!AI128</f>
        <v>0</v>
      </c>
      <c r="G128" s="198">
        <f>'สาย 4'!AI128</f>
        <v>0</v>
      </c>
      <c r="H128" s="198">
        <f>'สาย 5'!AI128</f>
        <v>0</v>
      </c>
      <c r="I128" s="198">
        <f>'สาย 6'!AI128</f>
        <v>0</v>
      </c>
      <c r="J128" s="198">
        <f>'สาย 7'!AI128</f>
        <v>0</v>
      </c>
      <c r="K128" s="198">
        <f>'สาย 8'!AI128</f>
        <v>0</v>
      </c>
      <c r="L128" s="198">
        <f>'สาย 9'!AI128</f>
        <v>0</v>
      </c>
      <c r="M128" s="198">
        <f>'สาย 10'!AI128</f>
        <v>0</v>
      </c>
      <c r="N128" s="198">
        <f>'สาย 11'!AI128</f>
        <v>0</v>
      </c>
      <c r="O128" s="198">
        <f>'สาย 12'!AI128</f>
        <v>0</v>
      </c>
      <c r="P128" s="198">
        <f t="shared" si="30"/>
        <v>0</v>
      </c>
      <c r="Q128" s="539"/>
      <c r="R128" s="151"/>
      <c r="S128" s="209"/>
      <c r="T128" s="209"/>
      <c r="U128" s="202"/>
      <c r="V128" s="202"/>
      <c r="W128" s="202"/>
      <c r="X128" s="202"/>
      <c r="Y128" s="202"/>
      <c r="Z128" s="202"/>
    </row>
    <row r="129" spans="1:26" ht="21" thickBot="1">
      <c r="A129" s="519"/>
      <c r="B129" s="599"/>
      <c r="C129" s="149" t="s">
        <v>91</v>
      </c>
      <c r="D129" s="199" t="e">
        <f>'สาย 1'!AI129</f>
        <v>#DIV/0!</v>
      </c>
      <c r="E129" s="200" t="e">
        <f>'สาย 2'!AI129</f>
        <v>#DIV/0!</v>
      </c>
      <c r="F129" s="200" t="e">
        <f>'สาย 3'!AI129</f>
        <v>#DIV/0!</v>
      </c>
      <c r="G129" s="200" t="e">
        <f>'สาย 4'!AI129</f>
        <v>#DIV/0!</v>
      </c>
      <c r="H129" s="200" t="e">
        <f>'สาย 5'!AI129</f>
        <v>#DIV/0!</v>
      </c>
      <c r="I129" s="200" t="e">
        <f>'สาย 6'!AI129</f>
        <v>#DIV/0!</v>
      </c>
      <c r="J129" s="200" t="e">
        <f>'สาย 7'!AI129</f>
        <v>#DIV/0!</v>
      </c>
      <c r="K129" s="200" t="e">
        <f>'สาย 8'!AI129</f>
        <v>#DIV/0!</v>
      </c>
      <c r="L129" s="200" t="e">
        <f>'สาย 9'!AI129</f>
        <v>#DIV/0!</v>
      </c>
      <c r="M129" s="200" t="e">
        <f>'สาย 10'!AI129</f>
        <v>#DIV/0!</v>
      </c>
      <c r="N129" s="200" t="e">
        <f>'สาย 11'!AI129</f>
        <v>#DIV/0!</v>
      </c>
      <c r="O129" s="200" t="e">
        <f>'สาย 12'!AI129</f>
        <v>#DIV/0!</v>
      </c>
      <c r="P129" s="201" t="e">
        <f>(P127+P128)/P126</f>
        <v>#DIV/0!</v>
      </c>
      <c r="Q129" s="540"/>
      <c r="R129" s="151"/>
      <c r="S129" s="234"/>
      <c r="T129" s="234"/>
      <c r="U129" s="202"/>
      <c r="V129" s="202"/>
      <c r="W129" s="202"/>
      <c r="X129" s="202"/>
      <c r="Y129" s="202"/>
      <c r="Z129" s="202"/>
    </row>
    <row r="130" spans="1:26" ht="20.399999999999999">
      <c r="A130" s="517" t="s">
        <v>102</v>
      </c>
      <c r="B130" s="594" t="s">
        <v>52</v>
      </c>
      <c r="C130" s="143" t="s">
        <v>42</v>
      </c>
      <c r="D130" s="163">
        <f>'สาย 1'!AI130</f>
        <v>0</v>
      </c>
      <c r="E130" s="163">
        <f>'สาย 2'!AI130</f>
        <v>0</v>
      </c>
      <c r="F130" s="163">
        <f>'สาย 3'!AI130</f>
        <v>0</v>
      </c>
      <c r="G130" s="163">
        <f>'สาย 4'!AI130</f>
        <v>0</v>
      </c>
      <c r="H130" s="163">
        <f>'สาย 5'!AI130</f>
        <v>0</v>
      </c>
      <c r="I130" s="163">
        <f>'สาย 6'!AI130</f>
        <v>0</v>
      </c>
      <c r="J130" s="163">
        <f>'สาย 7'!AI130</f>
        <v>0</v>
      </c>
      <c r="K130" s="163">
        <f>'สาย 8'!AI130</f>
        <v>0</v>
      </c>
      <c r="L130" s="163">
        <f>'สาย 9'!AI130</f>
        <v>0</v>
      </c>
      <c r="M130" s="163">
        <f>'สาย 10'!AI130</f>
        <v>0</v>
      </c>
      <c r="N130" s="163">
        <f>'สาย 11'!AI130</f>
        <v>0</v>
      </c>
      <c r="O130" s="163">
        <f>'สาย 12'!AI130</f>
        <v>0</v>
      </c>
      <c r="P130" s="163">
        <f>SUM(D130:O130)</f>
        <v>0</v>
      </c>
      <c r="Q130" s="538" t="e">
        <f>P133</f>
        <v>#DIV/0!</v>
      </c>
      <c r="R130" s="158"/>
      <c r="S130" s="233">
        <f>สต็อกจากโรงงานระยอง!CR38</f>
        <v>0</v>
      </c>
      <c r="T130" s="223">
        <f>P130-S130</f>
        <v>0</v>
      </c>
      <c r="U130" s="202"/>
      <c r="V130" s="202"/>
      <c r="W130" s="202"/>
      <c r="X130" s="202"/>
      <c r="Y130" s="202"/>
      <c r="Z130" s="202"/>
    </row>
    <row r="131" spans="1:26" ht="20.399999999999999">
      <c r="A131" s="518"/>
      <c r="B131" s="595"/>
      <c r="C131" s="146" t="s">
        <v>89</v>
      </c>
      <c r="D131" s="198">
        <f>'สาย 1'!AI131</f>
        <v>2</v>
      </c>
      <c r="E131" s="198">
        <f>'สาย 2'!AI131</f>
        <v>4</v>
      </c>
      <c r="F131" s="198">
        <f>'สาย 3'!AI131</f>
        <v>2</v>
      </c>
      <c r="G131" s="198">
        <f>'สาย 4'!AI131</f>
        <v>2</v>
      </c>
      <c r="H131" s="198">
        <f>'สาย 5'!AI131</f>
        <v>1</v>
      </c>
      <c r="I131" s="198">
        <f>'สาย 6'!AI131</f>
        <v>0</v>
      </c>
      <c r="J131" s="198">
        <f>'สาย 7'!AI131</f>
        <v>1</v>
      </c>
      <c r="K131" s="198">
        <f>'สาย 8'!AI131</f>
        <v>0</v>
      </c>
      <c r="L131" s="198">
        <f>'สาย 9'!AI131</f>
        <v>0</v>
      </c>
      <c r="M131" s="198">
        <f>'สาย 10'!AI131</f>
        <v>0</v>
      </c>
      <c r="N131" s="198">
        <f>'สาย 11'!AI131</f>
        <v>0</v>
      </c>
      <c r="O131" s="198">
        <f>'สาย 12'!AI131</f>
        <v>0</v>
      </c>
      <c r="P131" s="198">
        <f t="shared" ref="P131:P132" si="31">SUM(D131:O131)</f>
        <v>12</v>
      </c>
      <c r="Q131" s="539"/>
      <c r="R131" s="158"/>
      <c r="S131" s="209"/>
      <c r="T131" s="209"/>
      <c r="U131" s="202"/>
      <c r="V131" s="202"/>
      <c r="W131" s="202"/>
      <c r="X131" s="202"/>
      <c r="Y131" s="202"/>
      <c r="Z131" s="202"/>
    </row>
    <row r="132" spans="1:26" ht="20.399999999999999">
      <c r="A132" s="518"/>
      <c r="B132" s="595"/>
      <c r="C132" s="148" t="s">
        <v>90</v>
      </c>
      <c r="D132" s="198">
        <f>'สาย 1'!AI132</f>
        <v>0</v>
      </c>
      <c r="E132" s="198">
        <f>'สาย 2'!AI132</f>
        <v>0</v>
      </c>
      <c r="F132" s="198">
        <f>'สาย 3'!AI132</f>
        <v>0</v>
      </c>
      <c r="G132" s="198">
        <f>'สาย 4'!AI132</f>
        <v>0</v>
      </c>
      <c r="H132" s="198">
        <f>'สาย 5'!AI132</f>
        <v>0</v>
      </c>
      <c r="I132" s="198">
        <f>'สาย 6'!AI132</f>
        <v>0</v>
      </c>
      <c r="J132" s="198">
        <f>'สาย 7'!AI132</f>
        <v>0</v>
      </c>
      <c r="K132" s="198">
        <f>'สาย 8'!AI132</f>
        <v>0</v>
      </c>
      <c r="L132" s="198">
        <f>'สาย 9'!AI132</f>
        <v>0</v>
      </c>
      <c r="M132" s="198">
        <f>'สาย 10'!AI132</f>
        <v>0</v>
      </c>
      <c r="N132" s="198">
        <f>'สาย 11'!AI132</f>
        <v>0</v>
      </c>
      <c r="O132" s="198">
        <f>'สาย 12'!AI132</f>
        <v>0</v>
      </c>
      <c r="P132" s="198">
        <f t="shared" si="31"/>
        <v>0</v>
      </c>
      <c r="Q132" s="539"/>
      <c r="R132" s="151"/>
      <c r="S132" s="209"/>
      <c r="T132" s="209"/>
      <c r="U132" s="202"/>
      <c r="V132" s="202"/>
      <c r="W132" s="202"/>
      <c r="X132" s="202"/>
      <c r="Y132" s="202"/>
      <c r="Z132" s="202"/>
    </row>
    <row r="133" spans="1:26" ht="21" thickBot="1">
      <c r="A133" s="577"/>
      <c r="B133" s="600"/>
      <c r="C133" s="164" t="s">
        <v>91</v>
      </c>
      <c r="D133" s="203" t="e">
        <f>'สาย 1'!AI133</f>
        <v>#DIV/0!</v>
      </c>
      <c r="E133" s="204" t="e">
        <f>'สาย 2'!AI133</f>
        <v>#DIV/0!</v>
      </c>
      <c r="F133" s="204" t="e">
        <f>'สาย 3'!AI133</f>
        <v>#DIV/0!</v>
      </c>
      <c r="G133" s="204" t="e">
        <f>'สาย 4'!AI133</f>
        <v>#DIV/0!</v>
      </c>
      <c r="H133" s="204" t="e">
        <f>'สาย 5'!AI133</f>
        <v>#DIV/0!</v>
      </c>
      <c r="I133" s="204" t="e">
        <f>'สาย 6'!AI133</f>
        <v>#DIV/0!</v>
      </c>
      <c r="J133" s="204" t="e">
        <f>'สาย 7'!AI133</f>
        <v>#DIV/0!</v>
      </c>
      <c r="K133" s="204" t="e">
        <f>'สาย 8'!AI133</f>
        <v>#DIV/0!</v>
      </c>
      <c r="L133" s="204" t="e">
        <f>'สาย 9'!AI133</f>
        <v>#DIV/0!</v>
      </c>
      <c r="M133" s="204" t="e">
        <f>'สาย 10'!AI133</f>
        <v>#DIV/0!</v>
      </c>
      <c r="N133" s="204" t="e">
        <f>'สาย 11'!AI133</f>
        <v>#DIV/0!</v>
      </c>
      <c r="O133" s="204" t="e">
        <f>'สาย 12'!AI133</f>
        <v>#DIV/0!</v>
      </c>
      <c r="P133" s="205" t="e">
        <f>(P131+P132)/P130</f>
        <v>#DIV/0!</v>
      </c>
      <c r="Q133" s="601"/>
      <c r="R133" s="151"/>
      <c r="S133" s="234"/>
      <c r="T133" s="234"/>
      <c r="U133" s="202"/>
      <c r="V133" s="202"/>
      <c r="W133" s="202"/>
      <c r="X133" s="202"/>
      <c r="Y133" s="202"/>
      <c r="Z133" s="202"/>
    </row>
    <row r="134" spans="1:26" ht="21" hidden="1" thickTop="1">
      <c r="A134" s="528" t="s">
        <v>182</v>
      </c>
      <c r="B134" s="585" t="s">
        <v>70</v>
      </c>
      <c r="C134" s="157" t="s">
        <v>42</v>
      </c>
      <c r="D134" s="103">
        <f>'สาย 1'!AI134</f>
        <v>0</v>
      </c>
      <c r="E134" s="103">
        <f>'สาย 2'!AI134</f>
        <v>0</v>
      </c>
      <c r="F134" s="103">
        <f>'สาย 3'!AI134</f>
        <v>0</v>
      </c>
      <c r="G134" s="103">
        <f>'สาย 4'!AI134</f>
        <v>0</v>
      </c>
      <c r="H134" s="103">
        <f>'สาย 5'!AI134</f>
        <v>0</v>
      </c>
      <c r="I134" s="103">
        <f>'สาย 6'!AI134</f>
        <v>0</v>
      </c>
      <c r="J134" s="103">
        <f>'สาย 7'!AI134</f>
        <v>0</v>
      </c>
      <c r="K134" s="103">
        <f>'สาย 8'!AI134</f>
        <v>0</v>
      </c>
      <c r="L134" s="103">
        <f>'สาย 9'!AI134</f>
        <v>0</v>
      </c>
      <c r="M134" s="103">
        <f>'สาย 10'!AI134</f>
        <v>0</v>
      </c>
      <c r="N134" s="103">
        <f>'สาย 11'!AI134</f>
        <v>0</v>
      </c>
      <c r="O134" s="103">
        <f>'สาย 12'!AI134</f>
        <v>0</v>
      </c>
      <c r="P134" s="93">
        <f>SUM(D134:O134)</f>
        <v>0</v>
      </c>
      <c r="Q134" s="541" t="e">
        <f>P137</f>
        <v>#DIV/0!</v>
      </c>
      <c r="R134" s="151"/>
      <c r="S134" s="233">
        <f>สต็อกจากโรงงานระยอง!CR39</f>
        <v>0</v>
      </c>
      <c r="T134" s="223">
        <f>P134-S134</f>
        <v>0</v>
      </c>
      <c r="U134" s="202"/>
      <c r="V134" s="202"/>
      <c r="W134" s="202"/>
      <c r="X134" s="202"/>
      <c r="Y134" s="202"/>
      <c r="Z134" s="202"/>
    </row>
    <row r="135" spans="1:26" ht="20.399999999999999" hidden="1">
      <c r="A135" s="529"/>
      <c r="B135" s="586"/>
      <c r="C135" s="159" t="s">
        <v>89</v>
      </c>
      <c r="D135" s="110">
        <f>'สาย 1'!AI135</f>
        <v>0</v>
      </c>
      <c r="E135" s="110">
        <f>'สาย 2'!AI135</f>
        <v>0</v>
      </c>
      <c r="F135" s="110">
        <f>'สาย 3'!AI135</f>
        <v>0</v>
      </c>
      <c r="G135" s="110">
        <f>'สาย 4'!AI135</f>
        <v>0</v>
      </c>
      <c r="H135" s="110">
        <f>'สาย 5'!AI135</f>
        <v>0</v>
      </c>
      <c r="I135" s="110">
        <f>'สาย 6'!AI135</f>
        <v>0</v>
      </c>
      <c r="J135" s="110">
        <f>'สาย 7'!AI135</f>
        <v>0</v>
      </c>
      <c r="K135" s="110">
        <f>'สาย 8'!AI135</f>
        <v>0</v>
      </c>
      <c r="L135" s="110">
        <f>'สาย 9'!AI135</f>
        <v>0</v>
      </c>
      <c r="M135" s="110">
        <f>'สาย 10'!AI135</f>
        <v>0</v>
      </c>
      <c r="N135" s="110">
        <f>'สาย 11'!AI135</f>
        <v>0</v>
      </c>
      <c r="O135" s="110">
        <f>'สาย 12'!AI135</f>
        <v>0</v>
      </c>
      <c r="P135" s="197">
        <f t="shared" ref="P135:P136" si="32">SUM(D135:O135)</f>
        <v>0</v>
      </c>
      <c r="Q135" s="541"/>
      <c r="R135" s="151"/>
      <c r="S135" s="209"/>
      <c r="T135" s="209"/>
      <c r="U135" s="202"/>
      <c r="V135" s="202"/>
      <c r="W135" s="202"/>
      <c r="X135" s="202"/>
      <c r="Y135" s="202"/>
      <c r="Z135" s="202"/>
    </row>
    <row r="136" spans="1:26" ht="20.399999999999999" hidden="1">
      <c r="A136" s="529"/>
      <c r="B136" s="586"/>
      <c r="C136" s="160" t="s">
        <v>90</v>
      </c>
      <c r="D136" s="110">
        <f>'สาย 1'!AI136</f>
        <v>0</v>
      </c>
      <c r="E136" s="110">
        <f>'สาย 2'!AI136</f>
        <v>0</v>
      </c>
      <c r="F136" s="110">
        <f>'สาย 3'!AI136</f>
        <v>0</v>
      </c>
      <c r="G136" s="110">
        <f>'สาย 4'!AI136</f>
        <v>0</v>
      </c>
      <c r="H136" s="110">
        <f>'สาย 5'!AI136</f>
        <v>0</v>
      </c>
      <c r="I136" s="110">
        <f>'สาย 6'!AI136</f>
        <v>0</v>
      </c>
      <c r="J136" s="110">
        <f>'สาย 7'!AI136</f>
        <v>0</v>
      </c>
      <c r="K136" s="110">
        <f>'สาย 8'!AI136</f>
        <v>0</v>
      </c>
      <c r="L136" s="110">
        <f>'สาย 9'!AI136</f>
        <v>0</v>
      </c>
      <c r="M136" s="110">
        <f>'สาย 10'!AI136</f>
        <v>0</v>
      </c>
      <c r="N136" s="110">
        <f>'สาย 11'!AI136</f>
        <v>0</v>
      </c>
      <c r="O136" s="110">
        <f>'สาย 12'!AI136</f>
        <v>0</v>
      </c>
      <c r="P136" s="197">
        <f t="shared" si="32"/>
        <v>0</v>
      </c>
      <c r="Q136" s="541"/>
      <c r="R136" s="151"/>
      <c r="S136" s="209"/>
      <c r="T136" s="209"/>
      <c r="U136" s="202"/>
      <c r="V136" s="202"/>
      <c r="W136" s="202"/>
      <c r="X136" s="202"/>
      <c r="Y136" s="202"/>
      <c r="Z136" s="202"/>
    </row>
    <row r="137" spans="1:26" ht="21" hidden="1" thickBot="1">
      <c r="A137" s="530"/>
      <c r="B137" s="587"/>
      <c r="C137" s="154" t="s">
        <v>91</v>
      </c>
      <c r="D137" s="194" t="e">
        <f>'สาย 1'!AI137</f>
        <v>#DIV/0!</v>
      </c>
      <c r="E137" s="196" t="e">
        <f>'สาย 2'!AI137</f>
        <v>#DIV/0!</v>
      </c>
      <c r="F137" s="196" t="e">
        <f>'สาย 3'!AI137</f>
        <v>#DIV/0!</v>
      </c>
      <c r="G137" s="196" t="e">
        <f>'สาย 4'!AI137</f>
        <v>#DIV/0!</v>
      </c>
      <c r="H137" s="196" t="e">
        <f>'สาย 5'!AI137</f>
        <v>#DIV/0!</v>
      </c>
      <c r="I137" s="196" t="e">
        <f>'สาย 6'!AI137</f>
        <v>#DIV/0!</v>
      </c>
      <c r="J137" s="196" t="e">
        <f>'สาย 7'!AI137</f>
        <v>#DIV/0!</v>
      </c>
      <c r="K137" s="196" t="e">
        <f>'สาย 8'!AI137</f>
        <v>#DIV/0!</v>
      </c>
      <c r="L137" s="196" t="e">
        <f>'สาย 9'!AI137</f>
        <v>#DIV/0!</v>
      </c>
      <c r="M137" s="196" t="e">
        <f>'สาย 10'!AI137</f>
        <v>#DIV/0!</v>
      </c>
      <c r="N137" s="196" t="e">
        <f>'สาย 11'!AI137</f>
        <v>#DIV/0!</v>
      </c>
      <c r="O137" s="196" t="e">
        <f>'สาย 12'!AI137</f>
        <v>#DIV/0!</v>
      </c>
      <c r="P137" s="195" t="e">
        <f>(P135+P136)/P134</f>
        <v>#DIV/0!</v>
      </c>
      <c r="Q137" s="542"/>
      <c r="R137" s="151"/>
      <c r="S137" s="234"/>
      <c r="T137" s="234"/>
      <c r="U137" s="202"/>
      <c r="V137" s="202"/>
      <c r="W137" s="202"/>
      <c r="X137" s="202"/>
      <c r="Y137" s="202"/>
      <c r="Z137" s="202"/>
    </row>
    <row r="138" spans="1:26" ht="20.399999999999999" hidden="1">
      <c r="A138" s="528" t="s">
        <v>183</v>
      </c>
      <c r="B138" s="585" t="s">
        <v>70</v>
      </c>
      <c r="C138" s="157" t="s">
        <v>42</v>
      </c>
      <c r="D138" s="103">
        <f>'สาย 1'!AI138</f>
        <v>0</v>
      </c>
      <c r="E138" s="103">
        <f>'สาย 2'!AI138</f>
        <v>0</v>
      </c>
      <c r="F138" s="103">
        <f>'สาย 3'!AI138</f>
        <v>0</v>
      </c>
      <c r="G138" s="103">
        <f>'สาย 4'!AI138</f>
        <v>0</v>
      </c>
      <c r="H138" s="103">
        <f>'สาย 5'!AI138</f>
        <v>0</v>
      </c>
      <c r="I138" s="103">
        <f>'สาย 6'!AI138</f>
        <v>0</v>
      </c>
      <c r="J138" s="103">
        <f>'สาย 7'!AI138</f>
        <v>0</v>
      </c>
      <c r="K138" s="103">
        <f>'สาย 8'!AI138</f>
        <v>0</v>
      </c>
      <c r="L138" s="103">
        <f>'สาย 9'!AI138</f>
        <v>0</v>
      </c>
      <c r="M138" s="103">
        <f>'สาย 10'!AI138</f>
        <v>0</v>
      </c>
      <c r="N138" s="103">
        <f>'สาย 11'!AI138</f>
        <v>0</v>
      </c>
      <c r="O138" s="103">
        <f>'สาย 12'!AI138</f>
        <v>0</v>
      </c>
      <c r="P138" s="93">
        <f>SUM(D138:O138)</f>
        <v>0</v>
      </c>
      <c r="Q138" s="541" t="e">
        <f>P141</f>
        <v>#DIV/0!</v>
      </c>
      <c r="R138" s="151"/>
      <c r="S138" s="233">
        <f>สต็อกจากโรงงานระยอง!CR40</f>
        <v>0</v>
      </c>
      <c r="T138" s="223">
        <f>P138-S138</f>
        <v>0</v>
      </c>
      <c r="U138" s="202"/>
      <c r="V138" s="202"/>
      <c r="W138" s="202"/>
      <c r="X138" s="202"/>
      <c r="Y138" s="202"/>
      <c r="Z138" s="202"/>
    </row>
    <row r="139" spans="1:26" ht="20.399999999999999" hidden="1">
      <c r="A139" s="529"/>
      <c r="B139" s="586"/>
      <c r="C139" s="159" t="s">
        <v>89</v>
      </c>
      <c r="D139" s="110">
        <f>'สาย 1'!AI139</f>
        <v>0</v>
      </c>
      <c r="E139" s="110">
        <f>'สาย 2'!AI139</f>
        <v>0</v>
      </c>
      <c r="F139" s="110">
        <f>'สาย 3'!AI139</f>
        <v>0</v>
      </c>
      <c r="G139" s="110">
        <f>'สาย 4'!AI139</f>
        <v>0</v>
      </c>
      <c r="H139" s="110">
        <f>'สาย 5'!AI139</f>
        <v>0</v>
      </c>
      <c r="I139" s="110">
        <f>'สาย 6'!AI139</f>
        <v>0</v>
      </c>
      <c r="J139" s="110">
        <f>'สาย 7'!AI139</f>
        <v>0</v>
      </c>
      <c r="K139" s="110">
        <f>'สาย 8'!AI139</f>
        <v>0</v>
      </c>
      <c r="L139" s="110">
        <f>'สาย 9'!AI139</f>
        <v>0</v>
      </c>
      <c r="M139" s="110">
        <f>'สาย 10'!AI139</f>
        <v>0</v>
      </c>
      <c r="N139" s="110">
        <f>'สาย 11'!AI139</f>
        <v>0</v>
      </c>
      <c r="O139" s="110">
        <f>'สาย 12'!AI139</f>
        <v>0</v>
      </c>
      <c r="P139" s="197">
        <f t="shared" ref="P139:P140" si="33">SUM(D139:O139)</f>
        <v>0</v>
      </c>
      <c r="Q139" s="541"/>
      <c r="R139" s="151"/>
      <c r="S139" s="209"/>
      <c r="T139" s="209"/>
      <c r="U139" s="202"/>
      <c r="V139" s="202"/>
      <c r="W139" s="202"/>
      <c r="X139" s="202"/>
      <c r="Y139" s="202"/>
      <c r="Z139" s="202"/>
    </row>
    <row r="140" spans="1:26" ht="20.399999999999999" hidden="1">
      <c r="A140" s="529"/>
      <c r="B140" s="586"/>
      <c r="C140" s="160" t="s">
        <v>90</v>
      </c>
      <c r="D140" s="110">
        <f>'สาย 1'!AI140</f>
        <v>0</v>
      </c>
      <c r="E140" s="110">
        <f>'สาย 2'!AI140</f>
        <v>0</v>
      </c>
      <c r="F140" s="110">
        <f>'สาย 3'!AI140</f>
        <v>0</v>
      </c>
      <c r="G140" s="110">
        <f>'สาย 4'!AI140</f>
        <v>0</v>
      </c>
      <c r="H140" s="110">
        <f>'สาย 5'!AI140</f>
        <v>0</v>
      </c>
      <c r="I140" s="110">
        <f>'สาย 6'!AI140</f>
        <v>0</v>
      </c>
      <c r="J140" s="110">
        <f>'สาย 7'!AI140</f>
        <v>0</v>
      </c>
      <c r="K140" s="110">
        <f>'สาย 8'!AI140</f>
        <v>0</v>
      </c>
      <c r="L140" s="110">
        <f>'สาย 9'!AI140</f>
        <v>0</v>
      </c>
      <c r="M140" s="110">
        <f>'สาย 10'!AI140</f>
        <v>0</v>
      </c>
      <c r="N140" s="110">
        <f>'สาย 11'!AI140</f>
        <v>0</v>
      </c>
      <c r="O140" s="110">
        <f>'สาย 12'!AI140</f>
        <v>0</v>
      </c>
      <c r="P140" s="197">
        <f t="shared" si="33"/>
        <v>0</v>
      </c>
      <c r="Q140" s="541"/>
      <c r="R140" s="151"/>
      <c r="S140" s="209"/>
      <c r="T140" s="209"/>
      <c r="U140" s="202"/>
      <c r="V140" s="202"/>
      <c r="W140" s="202"/>
      <c r="X140" s="202"/>
      <c r="Y140" s="202"/>
      <c r="Z140" s="202"/>
    </row>
    <row r="141" spans="1:26" ht="21" hidden="1" thickBot="1">
      <c r="A141" s="530"/>
      <c r="B141" s="587"/>
      <c r="C141" s="154" t="s">
        <v>91</v>
      </c>
      <c r="D141" s="194" t="e">
        <f>'สาย 1'!AI141</f>
        <v>#DIV/0!</v>
      </c>
      <c r="E141" s="196" t="e">
        <f>'สาย 2'!AI141</f>
        <v>#DIV/0!</v>
      </c>
      <c r="F141" s="196" t="e">
        <f>'สาย 3'!AI141</f>
        <v>#DIV/0!</v>
      </c>
      <c r="G141" s="196" t="e">
        <f>'สาย 4'!AI141</f>
        <v>#DIV/0!</v>
      </c>
      <c r="H141" s="196" t="e">
        <f>'สาย 5'!AI141</f>
        <v>#DIV/0!</v>
      </c>
      <c r="I141" s="196" t="e">
        <f>'สาย 6'!AI141</f>
        <v>#DIV/0!</v>
      </c>
      <c r="J141" s="196" t="e">
        <f>'สาย 7'!AI141</f>
        <v>#DIV/0!</v>
      </c>
      <c r="K141" s="196" t="e">
        <f>'สาย 8'!AI141</f>
        <v>#DIV/0!</v>
      </c>
      <c r="L141" s="196" t="e">
        <f>'สาย 9'!AI141</f>
        <v>#DIV/0!</v>
      </c>
      <c r="M141" s="196" t="e">
        <f>'สาย 10'!AI141</f>
        <v>#DIV/0!</v>
      </c>
      <c r="N141" s="196" t="e">
        <f>'สาย 11'!AI141</f>
        <v>#DIV/0!</v>
      </c>
      <c r="O141" s="196" t="e">
        <f>'สาย 12'!AI141</f>
        <v>#DIV/0!</v>
      </c>
      <c r="P141" s="195" t="e">
        <f>(P139+P140)/P138</f>
        <v>#DIV/0!</v>
      </c>
      <c r="Q141" s="542"/>
      <c r="R141" s="151"/>
      <c r="S141" s="234"/>
      <c r="T141" s="234"/>
      <c r="U141" s="202"/>
      <c r="V141" s="202"/>
      <c r="W141" s="202"/>
      <c r="X141" s="202"/>
      <c r="Y141" s="202"/>
      <c r="Z141" s="202"/>
    </row>
    <row r="142" spans="1:26" ht="20.399999999999999" hidden="1">
      <c r="A142" s="528" t="s">
        <v>184</v>
      </c>
      <c r="B142" s="585" t="s">
        <v>70</v>
      </c>
      <c r="C142" s="157" t="s">
        <v>42</v>
      </c>
      <c r="D142" s="103">
        <f>'สาย 1'!AI142</f>
        <v>0</v>
      </c>
      <c r="E142" s="103">
        <f>'สาย 2'!AI142</f>
        <v>0</v>
      </c>
      <c r="F142" s="103">
        <f>'สาย 3'!AI142</f>
        <v>0</v>
      </c>
      <c r="G142" s="103">
        <f>'สาย 4'!AI142</f>
        <v>0</v>
      </c>
      <c r="H142" s="103">
        <f>'สาย 5'!AI142</f>
        <v>0</v>
      </c>
      <c r="I142" s="103">
        <f>'สาย 6'!AI142</f>
        <v>0</v>
      </c>
      <c r="J142" s="103">
        <f>'สาย 7'!AI142</f>
        <v>0</v>
      </c>
      <c r="K142" s="103">
        <f>'สาย 8'!AI142</f>
        <v>0</v>
      </c>
      <c r="L142" s="103">
        <f>'สาย 9'!AI142</f>
        <v>0</v>
      </c>
      <c r="M142" s="103">
        <f>'สาย 10'!AI142</f>
        <v>0</v>
      </c>
      <c r="N142" s="103">
        <f>'สาย 11'!AI142</f>
        <v>0</v>
      </c>
      <c r="O142" s="103">
        <f>'สาย 12'!AI142</f>
        <v>0</v>
      </c>
      <c r="P142" s="93">
        <f>SUM(D142:O142)</f>
        <v>0</v>
      </c>
      <c r="Q142" s="541" t="e">
        <f>P145</f>
        <v>#DIV/0!</v>
      </c>
      <c r="R142" s="151"/>
      <c r="S142" s="233">
        <f>สต็อกจากโรงงานระยอง!CR41</f>
        <v>0</v>
      </c>
      <c r="T142" s="223">
        <f>P142-S142</f>
        <v>0</v>
      </c>
      <c r="U142" s="202"/>
      <c r="V142" s="202"/>
      <c r="W142" s="202"/>
      <c r="X142" s="202"/>
      <c r="Y142" s="202"/>
      <c r="Z142" s="202"/>
    </row>
    <row r="143" spans="1:26" ht="20.399999999999999" hidden="1">
      <c r="A143" s="529"/>
      <c r="B143" s="586"/>
      <c r="C143" s="159" t="s">
        <v>89</v>
      </c>
      <c r="D143" s="110">
        <f>'สาย 1'!AI143</f>
        <v>0</v>
      </c>
      <c r="E143" s="110">
        <f>'สาย 2'!AI143</f>
        <v>0</v>
      </c>
      <c r="F143" s="110">
        <f>'สาย 3'!AI143</f>
        <v>0</v>
      </c>
      <c r="G143" s="110">
        <f>'สาย 4'!AI143</f>
        <v>0</v>
      </c>
      <c r="H143" s="110">
        <f>'สาย 5'!AI143</f>
        <v>0</v>
      </c>
      <c r="I143" s="110">
        <f>'สาย 6'!AI143</f>
        <v>0</v>
      </c>
      <c r="J143" s="110">
        <f>'สาย 7'!AI143</f>
        <v>0</v>
      </c>
      <c r="K143" s="110">
        <f>'สาย 8'!AI143</f>
        <v>0</v>
      </c>
      <c r="L143" s="110">
        <f>'สาย 9'!AI143</f>
        <v>0</v>
      </c>
      <c r="M143" s="110">
        <f>'สาย 10'!AI143</f>
        <v>0</v>
      </c>
      <c r="N143" s="110">
        <f>'สาย 11'!AI143</f>
        <v>0</v>
      </c>
      <c r="O143" s="110">
        <f>'สาย 12'!AI143</f>
        <v>0</v>
      </c>
      <c r="P143" s="197">
        <f t="shared" ref="P143:P144" si="34">SUM(D143:O143)</f>
        <v>0</v>
      </c>
      <c r="Q143" s="541"/>
      <c r="R143" s="151"/>
      <c r="S143" s="209"/>
      <c r="T143" s="209"/>
      <c r="U143" s="202"/>
      <c r="V143" s="202"/>
      <c r="W143" s="202"/>
      <c r="X143" s="202"/>
      <c r="Y143" s="202"/>
      <c r="Z143" s="202"/>
    </row>
    <row r="144" spans="1:26" ht="20.399999999999999" hidden="1">
      <c r="A144" s="529"/>
      <c r="B144" s="586"/>
      <c r="C144" s="160" t="s">
        <v>90</v>
      </c>
      <c r="D144" s="110">
        <f>'สาย 1'!AI144</f>
        <v>0</v>
      </c>
      <c r="E144" s="110">
        <f>'สาย 2'!AI144</f>
        <v>0</v>
      </c>
      <c r="F144" s="110">
        <f>'สาย 3'!AI144</f>
        <v>0</v>
      </c>
      <c r="G144" s="110">
        <f>'สาย 4'!AI144</f>
        <v>0</v>
      </c>
      <c r="H144" s="110">
        <f>'สาย 5'!AI144</f>
        <v>0</v>
      </c>
      <c r="I144" s="110">
        <f>'สาย 6'!AI144</f>
        <v>0</v>
      </c>
      <c r="J144" s="110">
        <f>'สาย 7'!AI144</f>
        <v>0</v>
      </c>
      <c r="K144" s="110">
        <f>'สาย 8'!AI144</f>
        <v>0</v>
      </c>
      <c r="L144" s="110">
        <f>'สาย 9'!AI144</f>
        <v>0</v>
      </c>
      <c r="M144" s="110">
        <f>'สาย 10'!AI144</f>
        <v>0</v>
      </c>
      <c r="N144" s="110">
        <f>'สาย 11'!AI144</f>
        <v>0</v>
      </c>
      <c r="O144" s="110">
        <f>'สาย 12'!AI144</f>
        <v>0</v>
      </c>
      <c r="P144" s="197">
        <f t="shared" si="34"/>
        <v>0</v>
      </c>
      <c r="Q144" s="541"/>
      <c r="R144" s="151"/>
      <c r="S144" s="209"/>
      <c r="T144" s="209"/>
      <c r="U144" s="202"/>
      <c r="V144" s="202"/>
      <c r="W144" s="202"/>
      <c r="X144" s="202"/>
      <c r="Y144" s="202"/>
      <c r="Z144" s="202"/>
    </row>
    <row r="145" spans="1:26" ht="21" hidden="1" thickBot="1">
      <c r="A145" s="530"/>
      <c r="B145" s="587"/>
      <c r="C145" s="154" t="s">
        <v>91</v>
      </c>
      <c r="D145" s="194" t="e">
        <f>'สาย 1'!AI145</f>
        <v>#DIV/0!</v>
      </c>
      <c r="E145" s="196" t="e">
        <f>'สาย 2'!AI145</f>
        <v>#DIV/0!</v>
      </c>
      <c r="F145" s="196" t="e">
        <f>'สาย 3'!AI145</f>
        <v>#DIV/0!</v>
      </c>
      <c r="G145" s="196" t="e">
        <f>'สาย 4'!AI145</f>
        <v>#DIV/0!</v>
      </c>
      <c r="H145" s="196" t="e">
        <f>'สาย 5'!AI145</f>
        <v>#DIV/0!</v>
      </c>
      <c r="I145" s="196" t="e">
        <f>'สาย 6'!AI145</f>
        <v>#DIV/0!</v>
      </c>
      <c r="J145" s="196" t="e">
        <f>'สาย 7'!AI145</f>
        <v>#DIV/0!</v>
      </c>
      <c r="K145" s="196" t="e">
        <f>'สาย 8'!AI145</f>
        <v>#DIV/0!</v>
      </c>
      <c r="L145" s="196" t="e">
        <f>'สาย 9'!AI145</f>
        <v>#DIV/0!</v>
      </c>
      <c r="M145" s="196" t="e">
        <f>'สาย 10'!AI145</f>
        <v>#DIV/0!</v>
      </c>
      <c r="N145" s="196" t="e">
        <f>'สาย 11'!AI145</f>
        <v>#DIV/0!</v>
      </c>
      <c r="O145" s="196" t="e">
        <f>'สาย 12'!AI145</f>
        <v>#DIV/0!</v>
      </c>
      <c r="P145" s="195" t="e">
        <f>(P143+P144)/P142</f>
        <v>#DIV/0!</v>
      </c>
      <c r="Q145" s="542"/>
      <c r="R145" s="151"/>
      <c r="S145" s="234"/>
      <c r="T145" s="234"/>
      <c r="U145" s="202"/>
      <c r="V145" s="202"/>
      <c r="W145" s="202"/>
      <c r="X145" s="202"/>
      <c r="Y145" s="202"/>
      <c r="Z145" s="202"/>
    </row>
    <row r="146" spans="1:26" ht="20.399999999999999" hidden="1">
      <c r="A146" s="528" t="s">
        <v>185</v>
      </c>
      <c r="B146" s="585" t="s">
        <v>70</v>
      </c>
      <c r="C146" s="157" t="s">
        <v>42</v>
      </c>
      <c r="D146" s="103">
        <f>'สาย 1'!AI146</f>
        <v>0</v>
      </c>
      <c r="E146" s="103">
        <f>'สาย 2'!AI146</f>
        <v>0</v>
      </c>
      <c r="F146" s="103">
        <f>'สาย 3'!AI146</f>
        <v>0</v>
      </c>
      <c r="G146" s="103">
        <f>'สาย 4'!AI146</f>
        <v>0</v>
      </c>
      <c r="H146" s="103">
        <f>'สาย 5'!AI146</f>
        <v>0</v>
      </c>
      <c r="I146" s="103">
        <f>'สาย 6'!AI146</f>
        <v>0</v>
      </c>
      <c r="J146" s="103">
        <f>'สาย 7'!AI146</f>
        <v>0</v>
      </c>
      <c r="K146" s="103">
        <f>'สาย 8'!AI146</f>
        <v>0</v>
      </c>
      <c r="L146" s="103">
        <f>'สาย 9'!AI146</f>
        <v>0</v>
      </c>
      <c r="M146" s="103">
        <f>'สาย 10'!AI146</f>
        <v>0</v>
      </c>
      <c r="N146" s="103">
        <f>'สาย 11'!AI146</f>
        <v>0</v>
      </c>
      <c r="O146" s="103">
        <f>'สาย 12'!AI146</f>
        <v>0</v>
      </c>
      <c r="P146" s="93">
        <f>SUM(D146:O146)</f>
        <v>0</v>
      </c>
      <c r="Q146" s="541" t="e">
        <f>P149</f>
        <v>#DIV/0!</v>
      </c>
      <c r="R146" s="151"/>
      <c r="S146" s="233">
        <f>สต็อกจากโรงงานระยอง!CR42</f>
        <v>0</v>
      </c>
      <c r="T146" s="223">
        <f>P146-S146</f>
        <v>0</v>
      </c>
      <c r="U146" s="202"/>
      <c r="V146" s="202"/>
      <c r="W146" s="202"/>
      <c r="X146" s="202"/>
      <c r="Y146" s="202"/>
      <c r="Z146" s="202"/>
    </row>
    <row r="147" spans="1:26" ht="20.399999999999999" hidden="1">
      <c r="A147" s="529"/>
      <c r="B147" s="586"/>
      <c r="C147" s="159" t="s">
        <v>89</v>
      </c>
      <c r="D147" s="110">
        <f>'สาย 1'!AI147</f>
        <v>0</v>
      </c>
      <c r="E147" s="110">
        <f>'สาย 2'!AI147</f>
        <v>0</v>
      </c>
      <c r="F147" s="110">
        <f>'สาย 3'!AI147</f>
        <v>0</v>
      </c>
      <c r="G147" s="110">
        <f>'สาย 4'!AI147</f>
        <v>0</v>
      </c>
      <c r="H147" s="110">
        <f>'สาย 5'!AI147</f>
        <v>0</v>
      </c>
      <c r="I147" s="110">
        <f>'สาย 6'!AI147</f>
        <v>0</v>
      </c>
      <c r="J147" s="110">
        <f>'สาย 7'!AI147</f>
        <v>0</v>
      </c>
      <c r="K147" s="110">
        <f>'สาย 8'!AI147</f>
        <v>0</v>
      </c>
      <c r="L147" s="110">
        <f>'สาย 9'!AI147</f>
        <v>0</v>
      </c>
      <c r="M147" s="110">
        <f>'สาย 10'!AI147</f>
        <v>0</v>
      </c>
      <c r="N147" s="110">
        <f>'สาย 11'!AI147</f>
        <v>0</v>
      </c>
      <c r="O147" s="110">
        <f>'สาย 12'!AI147</f>
        <v>0</v>
      </c>
      <c r="P147" s="197">
        <f t="shared" ref="P147:P148" si="35">SUM(D147:O147)</f>
        <v>0</v>
      </c>
      <c r="Q147" s="541"/>
      <c r="R147" s="151"/>
      <c r="S147" s="209"/>
      <c r="T147" s="209"/>
      <c r="U147" s="202"/>
      <c r="V147" s="202"/>
      <c r="W147" s="202"/>
      <c r="X147" s="202"/>
      <c r="Y147" s="202"/>
      <c r="Z147" s="202"/>
    </row>
    <row r="148" spans="1:26" ht="20.399999999999999" hidden="1">
      <c r="A148" s="529"/>
      <c r="B148" s="586"/>
      <c r="C148" s="160" t="s">
        <v>90</v>
      </c>
      <c r="D148" s="110">
        <f>'สาย 1'!AI148</f>
        <v>0</v>
      </c>
      <c r="E148" s="110">
        <f>'สาย 2'!AI148</f>
        <v>0</v>
      </c>
      <c r="F148" s="110">
        <f>'สาย 3'!AI148</f>
        <v>0</v>
      </c>
      <c r="G148" s="110">
        <f>'สาย 4'!AI148</f>
        <v>0</v>
      </c>
      <c r="H148" s="110">
        <f>'สาย 5'!AI148</f>
        <v>0</v>
      </c>
      <c r="I148" s="110">
        <f>'สาย 6'!AI148</f>
        <v>0</v>
      </c>
      <c r="J148" s="110">
        <f>'สาย 7'!AI148</f>
        <v>0</v>
      </c>
      <c r="K148" s="110">
        <f>'สาย 8'!AI148</f>
        <v>0</v>
      </c>
      <c r="L148" s="110">
        <f>'สาย 9'!AI148</f>
        <v>0</v>
      </c>
      <c r="M148" s="110">
        <f>'สาย 10'!AI148</f>
        <v>0</v>
      </c>
      <c r="N148" s="110">
        <f>'สาย 11'!AI148</f>
        <v>0</v>
      </c>
      <c r="O148" s="110">
        <f>'สาย 12'!AI148</f>
        <v>0</v>
      </c>
      <c r="P148" s="197">
        <f t="shared" si="35"/>
        <v>0</v>
      </c>
      <c r="Q148" s="541"/>
      <c r="R148" s="151"/>
      <c r="S148" s="209"/>
      <c r="T148" s="209"/>
      <c r="U148" s="202"/>
      <c r="V148" s="202"/>
      <c r="W148" s="202"/>
      <c r="X148" s="202"/>
      <c r="Y148" s="202"/>
      <c r="Z148" s="202"/>
    </row>
    <row r="149" spans="1:26" ht="21" hidden="1" thickBot="1">
      <c r="A149" s="530"/>
      <c r="B149" s="587"/>
      <c r="C149" s="154" t="s">
        <v>91</v>
      </c>
      <c r="D149" s="194" t="e">
        <f>'สาย 1'!AI149</f>
        <v>#DIV/0!</v>
      </c>
      <c r="E149" s="196" t="e">
        <f>'สาย 2'!AI149</f>
        <v>#DIV/0!</v>
      </c>
      <c r="F149" s="196" t="e">
        <f>'สาย 3'!AI149</f>
        <v>#DIV/0!</v>
      </c>
      <c r="G149" s="196" t="e">
        <f>'สาย 4'!AI149</f>
        <v>#DIV/0!</v>
      </c>
      <c r="H149" s="196" t="e">
        <f>'สาย 5'!AI149</f>
        <v>#DIV/0!</v>
      </c>
      <c r="I149" s="196" t="e">
        <f>'สาย 6'!AI149</f>
        <v>#DIV/0!</v>
      </c>
      <c r="J149" s="196" t="e">
        <f>'สาย 7'!AI149</f>
        <v>#DIV/0!</v>
      </c>
      <c r="K149" s="196" t="e">
        <f>'สาย 8'!AI149</f>
        <v>#DIV/0!</v>
      </c>
      <c r="L149" s="196" t="e">
        <f>'สาย 9'!AI149</f>
        <v>#DIV/0!</v>
      </c>
      <c r="M149" s="196" t="e">
        <f>'สาย 10'!AI149</f>
        <v>#DIV/0!</v>
      </c>
      <c r="N149" s="196" t="e">
        <f>'สาย 11'!AI149</f>
        <v>#DIV/0!</v>
      </c>
      <c r="O149" s="196" t="e">
        <f>'สาย 12'!AI149</f>
        <v>#DIV/0!</v>
      </c>
      <c r="P149" s="195" t="e">
        <f>(P147+P148)/P146</f>
        <v>#DIV/0!</v>
      </c>
      <c r="Q149" s="542"/>
      <c r="R149" s="151"/>
      <c r="S149" s="234"/>
      <c r="T149" s="234"/>
      <c r="U149" s="202"/>
      <c r="V149" s="202"/>
      <c r="W149" s="202"/>
      <c r="X149" s="202"/>
      <c r="Y149" s="202"/>
      <c r="Z149" s="202"/>
    </row>
    <row r="150" spans="1:26" ht="20.399999999999999" hidden="1">
      <c r="A150" s="528" t="s">
        <v>186</v>
      </c>
      <c r="B150" s="585" t="s">
        <v>70</v>
      </c>
      <c r="C150" s="157" t="s">
        <v>42</v>
      </c>
      <c r="D150" s="103">
        <f>'สาย 1'!AI150</f>
        <v>0</v>
      </c>
      <c r="E150" s="103">
        <f>'สาย 2'!AI150</f>
        <v>0</v>
      </c>
      <c r="F150" s="103">
        <f>'สาย 3'!AI150</f>
        <v>0</v>
      </c>
      <c r="G150" s="103">
        <f>'สาย 4'!AI150</f>
        <v>0</v>
      </c>
      <c r="H150" s="103">
        <f>'สาย 5'!AI150</f>
        <v>0</v>
      </c>
      <c r="I150" s="103">
        <f>'สาย 6'!AI150</f>
        <v>0</v>
      </c>
      <c r="J150" s="103">
        <f>'สาย 7'!AI150</f>
        <v>0</v>
      </c>
      <c r="K150" s="103">
        <f>'สาย 8'!AI150</f>
        <v>0</v>
      </c>
      <c r="L150" s="103">
        <f>'สาย 9'!AI150</f>
        <v>0</v>
      </c>
      <c r="M150" s="103">
        <f>'สาย 10'!AI150</f>
        <v>0</v>
      </c>
      <c r="N150" s="103">
        <f>'สาย 11'!AI150</f>
        <v>0</v>
      </c>
      <c r="O150" s="103">
        <f>'สาย 12'!AI150</f>
        <v>0</v>
      </c>
      <c r="P150" s="93">
        <f>SUM(D150:O150)</f>
        <v>0</v>
      </c>
      <c r="Q150" s="541" t="e">
        <f>P153</f>
        <v>#DIV/0!</v>
      </c>
      <c r="R150" s="151"/>
      <c r="S150" s="233">
        <f>สต็อกจากโรงงานระยอง!CR43</f>
        <v>0</v>
      </c>
      <c r="T150" s="223">
        <f>P150-S150</f>
        <v>0</v>
      </c>
      <c r="U150" s="202"/>
      <c r="V150" s="202"/>
      <c r="W150" s="202"/>
      <c r="X150" s="202"/>
      <c r="Y150" s="202"/>
      <c r="Z150" s="202"/>
    </row>
    <row r="151" spans="1:26" ht="20.399999999999999" hidden="1">
      <c r="A151" s="529"/>
      <c r="B151" s="586"/>
      <c r="C151" s="159" t="s">
        <v>89</v>
      </c>
      <c r="D151" s="110">
        <f>'สาย 1'!AI151</f>
        <v>0</v>
      </c>
      <c r="E151" s="110">
        <f>'สาย 2'!AI151</f>
        <v>0</v>
      </c>
      <c r="F151" s="110">
        <f>'สาย 3'!AI151</f>
        <v>0</v>
      </c>
      <c r="G151" s="110">
        <f>'สาย 4'!AI151</f>
        <v>0</v>
      </c>
      <c r="H151" s="110">
        <f>'สาย 5'!AI151</f>
        <v>0</v>
      </c>
      <c r="I151" s="110">
        <f>'สาย 6'!AI151</f>
        <v>0</v>
      </c>
      <c r="J151" s="110">
        <f>'สาย 7'!AI151</f>
        <v>0</v>
      </c>
      <c r="K151" s="110">
        <f>'สาย 8'!AI151</f>
        <v>0</v>
      </c>
      <c r="L151" s="110">
        <f>'สาย 9'!AI151</f>
        <v>0</v>
      </c>
      <c r="M151" s="110">
        <f>'สาย 10'!AI151</f>
        <v>0</v>
      </c>
      <c r="N151" s="110">
        <f>'สาย 11'!AI151</f>
        <v>0</v>
      </c>
      <c r="O151" s="110">
        <f>'สาย 12'!AI151</f>
        <v>0</v>
      </c>
      <c r="P151" s="197">
        <f t="shared" ref="P151:P152" si="36">SUM(D151:O151)</f>
        <v>0</v>
      </c>
      <c r="Q151" s="541"/>
      <c r="R151" s="151"/>
      <c r="S151" s="209"/>
      <c r="T151" s="209"/>
      <c r="U151" s="202"/>
      <c r="V151" s="202"/>
      <c r="W151" s="202"/>
      <c r="X151" s="202"/>
      <c r="Y151" s="202"/>
      <c r="Z151" s="202"/>
    </row>
    <row r="152" spans="1:26" ht="20.399999999999999" hidden="1">
      <c r="A152" s="529"/>
      <c r="B152" s="586"/>
      <c r="C152" s="160" t="s">
        <v>90</v>
      </c>
      <c r="D152" s="110">
        <f>'สาย 1'!AI152</f>
        <v>0</v>
      </c>
      <c r="E152" s="110">
        <f>'สาย 2'!AI152</f>
        <v>0</v>
      </c>
      <c r="F152" s="110">
        <f>'สาย 3'!AI152</f>
        <v>0</v>
      </c>
      <c r="G152" s="110">
        <f>'สาย 4'!AI152</f>
        <v>0</v>
      </c>
      <c r="H152" s="110">
        <f>'สาย 5'!AI152</f>
        <v>0</v>
      </c>
      <c r="I152" s="110">
        <f>'สาย 6'!AI152</f>
        <v>0</v>
      </c>
      <c r="J152" s="110">
        <f>'สาย 7'!AI152</f>
        <v>0</v>
      </c>
      <c r="K152" s="110">
        <f>'สาย 8'!AI152</f>
        <v>0</v>
      </c>
      <c r="L152" s="110">
        <f>'สาย 9'!AI152</f>
        <v>0</v>
      </c>
      <c r="M152" s="110">
        <f>'สาย 10'!AI152</f>
        <v>0</v>
      </c>
      <c r="N152" s="110">
        <f>'สาย 11'!AI152</f>
        <v>0</v>
      </c>
      <c r="O152" s="110">
        <f>'สาย 12'!AI152</f>
        <v>0</v>
      </c>
      <c r="P152" s="197">
        <f t="shared" si="36"/>
        <v>0</v>
      </c>
      <c r="Q152" s="541"/>
      <c r="R152" s="151"/>
      <c r="S152" s="209"/>
      <c r="T152" s="209"/>
      <c r="U152" s="202"/>
      <c r="V152" s="202"/>
      <c r="W152" s="202"/>
      <c r="X152" s="202"/>
      <c r="Y152" s="202"/>
      <c r="Z152" s="202"/>
    </row>
    <row r="153" spans="1:26" ht="21" hidden="1" thickBot="1">
      <c r="A153" s="530"/>
      <c r="B153" s="587"/>
      <c r="C153" s="154" t="s">
        <v>91</v>
      </c>
      <c r="D153" s="194" t="e">
        <f>'สาย 1'!AI153</f>
        <v>#DIV/0!</v>
      </c>
      <c r="E153" s="196" t="e">
        <f>'สาย 2'!AI153</f>
        <v>#DIV/0!</v>
      </c>
      <c r="F153" s="196" t="e">
        <f>'สาย 3'!AI153</f>
        <v>#DIV/0!</v>
      </c>
      <c r="G153" s="196" t="e">
        <f>'สาย 4'!AI153</f>
        <v>#DIV/0!</v>
      </c>
      <c r="H153" s="196" t="e">
        <f>'สาย 5'!AI153</f>
        <v>#DIV/0!</v>
      </c>
      <c r="I153" s="196" t="e">
        <f>'สาย 6'!AI153</f>
        <v>#DIV/0!</v>
      </c>
      <c r="J153" s="196" t="e">
        <f>'สาย 7'!AI153</f>
        <v>#DIV/0!</v>
      </c>
      <c r="K153" s="196" t="e">
        <f>'สาย 8'!AI153</f>
        <v>#DIV/0!</v>
      </c>
      <c r="L153" s="196" t="e">
        <f>'สาย 9'!AI153</f>
        <v>#DIV/0!</v>
      </c>
      <c r="M153" s="196" t="e">
        <f>'สาย 10'!AI153</f>
        <v>#DIV/0!</v>
      </c>
      <c r="N153" s="196" t="e">
        <f>'สาย 11'!AI153</f>
        <v>#DIV/0!</v>
      </c>
      <c r="O153" s="196" t="e">
        <f>'สาย 12'!AI153</f>
        <v>#DIV/0!</v>
      </c>
      <c r="P153" s="195" t="e">
        <f>(P151+P152)/P150</f>
        <v>#DIV/0!</v>
      </c>
      <c r="Q153" s="542"/>
      <c r="R153" s="151"/>
      <c r="S153" s="234"/>
      <c r="T153" s="234"/>
      <c r="U153" s="202"/>
      <c r="V153" s="202"/>
      <c r="W153" s="202"/>
      <c r="X153" s="202"/>
      <c r="Y153" s="202"/>
      <c r="Z153" s="202"/>
    </row>
    <row r="154" spans="1:26" ht="20.399999999999999" hidden="1">
      <c r="A154" s="528" t="s">
        <v>187</v>
      </c>
      <c r="B154" s="585" t="s">
        <v>70</v>
      </c>
      <c r="C154" s="157" t="s">
        <v>42</v>
      </c>
      <c r="D154" s="103">
        <f>'สาย 1'!AI154</f>
        <v>0</v>
      </c>
      <c r="E154" s="103">
        <f>'สาย 2'!AI154</f>
        <v>0</v>
      </c>
      <c r="F154" s="103">
        <f>'สาย 3'!AI154</f>
        <v>0</v>
      </c>
      <c r="G154" s="103">
        <f>'สาย 4'!AI154</f>
        <v>0</v>
      </c>
      <c r="H154" s="103">
        <f>'สาย 5'!AI154</f>
        <v>0</v>
      </c>
      <c r="I154" s="103">
        <f>'สาย 6'!AI154</f>
        <v>0</v>
      </c>
      <c r="J154" s="103">
        <f>'สาย 7'!AI154</f>
        <v>0</v>
      </c>
      <c r="K154" s="103">
        <f>'สาย 8'!AI154</f>
        <v>0</v>
      </c>
      <c r="L154" s="103">
        <f>'สาย 9'!AI154</f>
        <v>0</v>
      </c>
      <c r="M154" s="103">
        <f>'สาย 10'!AI154</f>
        <v>0</v>
      </c>
      <c r="N154" s="103">
        <f>'สาย 11'!AI154</f>
        <v>0</v>
      </c>
      <c r="O154" s="103">
        <f>'สาย 12'!AI154</f>
        <v>0</v>
      </c>
      <c r="P154" s="93">
        <f>SUM(D154:O154)</f>
        <v>0</v>
      </c>
      <c r="Q154" s="541" t="e">
        <f>P157</f>
        <v>#DIV/0!</v>
      </c>
      <c r="R154" s="151"/>
      <c r="S154" s="233">
        <f>สต็อกจากโรงงานระยอง!CR44</f>
        <v>0</v>
      </c>
      <c r="T154" s="223">
        <f>P154-S154</f>
        <v>0</v>
      </c>
      <c r="U154" s="202"/>
      <c r="V154" s="202"/>
      <c r="W154" s="202"/>
      <c r="X154" s="202"/>
      <c r="Y154" s="202"/>
      <c r="Z154" s="202"/>
    </row>
    <row r="155" spans="1:26" ht="20.399999999999999" hidden="1">
      <c r="A155" s="529"/>
      <c r="B155" s="586"/>
      <c r="C155" s="159" t="s">
        <v>89</v>
      </c>
      <c r="D155" s="110">
        <f>'สาย 1'!AI155</f>
        <v>0</v>
      </c>
      <c r="E155" s="110">
        <f>'สาย 2'!AI155</f>
        <v>0</v>
      </c>
      <c r="F155" s="110">
        <f>'สาย 3'!AI155</f>
        <v>0</v>
      </c>
      <c r="G155" s="110">
        <f>'สาย 4'!AI155</f>
        <v>0</v>
      </c>
      <c r="H155" s="110">
        <f>'สาย 5'!AI155</f>
        <v>0</v>
      </c>
      <c r="I155" s="110">
        <f>'สาย 6'!AI155</f>
        <v>0</v>
      </c>
      <c r="J155" s="110">
        <f>'สาย 7'!AI155</f>
        <v>0</v>
      </c>
      <c r="K155" s="110">
        <f>'สาย 8'!AI155</f>
        <v>0</v>
      </c>
      <c r="L155" s="110">
        <f>'สาย 9'!AI155</f>
        <v>0</v>
      </c>
      <c r="M155" s="110">
        <f>'สาย 10'!AI155</f>
        <v>0</v>
      </c>
      <c r="N155" s="110">
        <f>'สาย 11'!AI155</f>
        <v>0</v>
      </c>
      <c r="O155" s="110">
        <f>'สาย 12'!AI155</f>
        <v>0</v>
      </c>
      <c r="P155" s="197">
        <f t="shared" ref="P155:P156" si="37">SUM(D155:O155)</f>
        <v>0</v>
      </c>
      <c r="Q155" s="541"/>
      <c r="R155" s="151"/>
      <c r="S155" s="209"/>
      <c r="T155" s="209"/>
      <c r="U155" s="202"/>
      <c r="V155" s="202"/>
      <c r="W155" s="202"/>
      <c r="X155" s="202"/>
      <c r="Y155" s="202"/>
      <c r="Z155" s="202"/>
    </row>
    <row r="156" spans="1:26" ht="20.399999999999999" hidden="1">
      <c r="A156" s="529"/>
      <c r="B156" s="586"/>
      <c r="C156" s="160" t="s">
        <v>90</v>
      </c>
      <c r="D156" s="110">
        <f>'สาย 1'!AI156</f>
        <v>0</v>
      </c>
      <c r="E156" s="110">
        <f>'สาย 2'!AI156</f>
        <v>0</v>
      </c>
      <c r="F156" s="110">
        <f>'สาย 3'!AI156</f>
        <v>0</v>
      </c>
      <c r="G156" s="110">
        <f>'สาย 4'!AI156</f>
        <v>0</v>
      </c>
      <c r="H156" s="110">
        <f>'สาย 5'!AI156</f>
        <v>0</v>
      </c>
      <c r="I156" s="110">
        <f>'สาย 6'!AI156</f>
        <v>0</v>
      </c>
      <c r="J156" s="110">
        <f>'สาย 7'!AI156</f>
        <v>0</v>
      </c>
      <c r="K156" s="110">
        <f>'สาย 8'!AI156</f>
        <v>0</v>
      </c>
      <c r="L156" s="110">
        <f>'สาย 9'!AI156</f>
        <v>0</v>
      </c>
      <c r="M156" s="110">
        <f>'สาย 10'!AI156</f>
        <v>0</v>
      </c>
      <c r="N156" s="110">
        <f>'สาย 11'!AI156</f>
        <v>0</v>
      </c>
      <c r="O156" s="110">
        <f>'สาย 12'!AI156</f>
        <v>0</v>
      </c>
      <c r="P156" s="197">
        <f t="shared" si="37"/>
        <v>0</v>
      </c>
      <c r="Q156" s="541"/>
      <c r="R156" s="151"/>
      <c r="S156" s="209"/>
      <c r="T156" s="209"/>
      <c r="U156" s="202"/>
      <c r="V156" s="202"/>
      <c r="W156" s="202"/>
      <c r="X156" s="202"/>
      <c r="Y156" s="202"/>
      <c r="Z156" s="202"/>
    </row>
    <row r="157" spans="1:26" ht="21" hidden="1" thickBot="1">
      <c r="A157" s="530"/>
      <c r="B157" s="587"/>
      <c r="C157" s="154" t="s">
        <v>91</v>
      </c>
      <c r="D157" s="194" t="e">
        <f>'สาย 1'!AI157</f>
        <v>#DIV/0!</v>
      </c>
      <c r="E157" s="196" t="e">
        <f>'สาย 2'!AI157</f>
        <v>#DIV/0!</v>
      </c>
      <c r="F157" s="196" t="e">
        <f>'สาย 3'!AI157</f>
        <v>#DIV/0!</v>
      </c>
      <c r="G157" s="196" t="e">
        <f>'สาย 4'!AI157</f>
        <v>#DIV/0!</v>
      </c>
      <c r="H157" s="196" t="e">
        <f>'สาย 5'!AI157</f>
        <v>#DIV/0!</v>
      </c>
      <c r="I157" s="196" t="e">
        <f>'สาย 6'!AI157</f>
        <v>#DIV/0!</v>
      </c>
      <c r="J157" s="196" t="e">
        <f>'สาย 7'!AI157</f>
        <v>#DIV/0!</v>
      </c>
      <c r="K157" s="196" t="e">
        <f>'สาย 8'!AI157</f>
        <v>#DIV/0!</v>
      </c>
      <c r="L157" s="196" t="e">
        <f>'สาย 9'!AI157</f>
        <v>#DIV/0!</v>
      </c>
      <c r="M157" s="196" t="e">
        <f>'สาย 10'!AI157</f>
        <v>#DIV/0!</v>
      </c>
      <c r="N157" s="196" t="e">
        <f>'สาย 11'!AI157</f>
        <v>#DIV/0!</v>
      </c>
      <c r="O157" s="196" t="e">
        <f>'สาย 12'!AI157</f>
        <v>#DIV/0!</v>
      </c>
      <c r="P157" s="195" t="e">
        <f>(P155+P156)/P154</f>
        <v>#DIV/0!</v>
      </c>
      <c r="Q157" s="542"/>
      <c r="R157" s="151"/>
      <c r="S157" s="234"/>
      <c r="T157" s="234"/>
      <c r="U157" s="202"/>
      <c r="V157" s="202"/>
      <c r="W157" s="202"/>
      <c r="X157" s="202"/>
      <c r="Y157" s="202"/>
      <c r="Z157" s="202"/>
    </row>
    <row r="158" spans="1:26" ht="20.399999999999999" hidden="1">
      <c r="A158" s="528" t="s">
        <v>188</v>
      </c>
      <c r="B158" s="585" t="s">
        <v>70</v>
      </c>
      <c r="C158" s="157" t="s">
        <v>42</v>
      </c>
      <c r="D158" s="103">
        <f>'สาย 1'!AI158</f>
        <v>0</v>
      </c>
      <c r="E158" s="103">
        <f>'สาย 2'!AI158</f>
        <v>0</v>
      </c>
      <c r="F158" s="103">
        <f>'สาย 3'!AI158</f>
        <v>0</v>
      </c>
      <c r="G158" s="103">
        <f>'สาย 4'!AI158</f>
        <v>0</v>
      </c>
      <c r="H158" s="103">
        <f>'สาย 5'!AI158</f>
        <v>0</v>
      </c>
      <c r="I158" s="103">
        <f>'สาย 6'!AI158</f>
        <v>0</v>
      </c>
      <c r="J158" s="103">
        <f>'สาย 7'!AI158</f>
        <v>0</v>
      </c>
      <c r="K158" s="103">
        <f>'สาย 8'!AI158</f>
        <v>0</v>
      </c>
      <c r="L158" s="103">
        <f>'สาย 9'!AI158</f>
        <v>0</v>
      </c>
      <c r="M158" s="103">
        <f>'สาย 10'!AI158</f>
        <v>0</v>
      </c>
      <c r="N158" s="103">
        <f>'สาย 11'!AI158</f>
        <v>0</v>
      </c>
      <c r="O158" s="103">
        <f>'สาย 12'!AI158</f>
        <v>0</v>
      </c>
      <c r="P158" s="93">
        <f>SUM(D158:O158)</f>
        <v>0</v>
      </c>
      <c r="Q158" s="541" t="e">
        <f>P161</f>
        <v>#DIV/0!</v>
      </c>
      <c r="R158" s="151"/>
      <c r="S158" s="233">
        <f>สต็อกจากโรงงานระยอง!CR45</f>
        <v>0</v>
      </c>
      <c r="T158" s="223">
        <f>P158-S158</f>
        <v>0</v>
      </c>
      <c r="U158" s="202"/>
      <c r="V158" s="202"/>
      <c r="W158" s="202"/>
      <c r="X158" s="202"/>
      <c r="Y158" s="202"/>
      <c r="Z158" s="202"/>
    </row>
    <row r="159" spans="1:26" ht="20.399999999999999" hidden="1">
      <c r="A159" s="529"/>
      <c r="B159" s="586"/>
      <c r="C159" s="159" t="s">
        <v>89</v>
      </c>
      <c r="D159" s="110">
        <f>'สาย 1'!AI159</f>
        <v>0</v>
      </c>
      <c r="E159" s="110">
        <f>'สาย 2'!AI159</f>
        <v>0</v>
      </c>
      <c r="F159" s="110">
        <f>'สาย 3'!AI159</f>
        <v>0</v>
      </c>
      <c r="G159" s="110">
        <f>'สาย 4'!AI159</f>
        <v>0</v>
      </c>
      <c r="H159" s="110">
        <f>'สาย 5'!AI159</f>
        <v>0</v>
      </c>
      <c r="I159" s="110">
        <f>'สาย 6'!AI159</f>
        <v>0</v>
      </c>
      <c r="J159" s="110">
        <f>'สาย 7'!AI159</f>
        <v>0</v>
      </c>
      <c r="K159" s="110">
        <f>'สาย 8'!AI159</f>
        <v>0</v>
      </c>
      <c r="L159" s="110">
        <f>'สาย 9'!AI159</f>
        <v>0</v>
      </c>
      <c r="M159" s="110">
        <f>'สาย 10'!AI159</f>
        <v>0</v>
      </c>
      <c r="N159" s="110">
        <f>'สาย 11'!AI159</f>
        <v>0</v>
      </c>
      <c r="O159" s="110">
        <f>'สาย 12'!AI159</f>
        <v>0</v>
      </c>
      <c r="P159" s="197">
        <f t="shared" ref="P159:P160" si="38">SUM(D159:O159)</f>
        <v>0</v>
      </c>
      <c r="Q159" s="541"/>
      <c r="R159" s="151"/>
      <c r="S159" s="209"/>
      <c r="T159" s="209"/>
      <c r="U159" s="202"/>
      <c r="V159" s="202"/>
      <c r="W159" s="202"/>
      <c r="X159" s="202"/>
      <c r="Y159" s="202"/>
      <c r="Z159" s="202"/>
    </row>
    <row r="160" spans="1:26" ht="20.399999999999999" hidden="1">
      <c r="A160" s="529"/>
      <c r="B160" s="586"/>
      <c r="C160" s="160" t="s">
        <v>90</v>
      </c>
      <c r="D160" s="110">
        <f>'สาย 1'!AI160</f>
        <v>0</v>
      </c>
      <c r="E160" s="110">
        <f>'สาย 2'!AI160</f>
        <v>0</v>
      </c>
      <c r="F160" s="110">
        <f>'สาย 3'!AI160</f>
        <v>0</v>
      </c>
      <c r="G160" s="110">
        <f>'สาย 4'!AI160</f>
        <v>0</v>
      </c>
      <c r="H160" s="110">
        <f>'สาย 5'!AI160</f>
        <v>0</v>
      </c>
      <c r="I160" s="110">
        <f>'สาย 6'!AI160</f>
        <v>0</v>
      </c>
      <c r="J160" s="110">
        <f>'สาย 7'!AI160</f>
        <v>0</v>
      </c>
      <c r="K160" s="110">
        <f>'สาย 8'!AI160</f>
        <v>0</v>
      </c>
      <c r="L160" s="110">
        <f>'สาย 9'!AI160</f>
        <v>0</v>
      </c>
      <c r="M160" s="110">
        <f>'สาย 10'!AI160</f>
        <v>0</v>
      </c>
      <c r="N160" s="110">
        <f>'สาย 11'!AI160</f>
        <v>0</v>
      </c>
      <c r="O160" s="110">
        <f>'สาย 12'!AI160</f>
        <v>0</v>
      </c>
      <c r="P160" s="197">
        <f t="shared" si="38"/>
        <v>0</v>
      </c>
      <c r="Q160" s="541"/>
      <c r="R160" s="151"/>
      <c r="S160" s="209"/>
      <c r="T160" s="209"/>
      <c r="U160" s="202"/>
      <c r="V160" s="202"/>
      <c r="W160" s="202"/>
      <c r="X160" s="202"/>
      <c r="Y160" s="202"/>
      <c r="Z160" s="202"/>
    </row>
    <row r="161" spans="1:26" ht="21" hidden="1" thickBot="1">
      <c r="A161" s="530"/>
      <c r="B161" s="587"/>
      <c r="C161" s="154" t="s">
        <v>91</v>
      </c>
      <c r="D161" s="194" t="e">
        <f>'สาย 1'!AI161</f>
        <v>#DIV/0!</v>
      </c>
      <c r="E161" s="196" t="e">
        <f>'สาย 2'!AI161</f>
        <v>#DIV/0!</v>
      </c>
      <c r="F161" s="196" t="e">
        <f>'สาย 3'!AI161</f>
        <v>#DIV/0!</v>
      </c>
      <c r="G161" s="196" t="e">
        <f>'สาย 4'!AI161</f>
        <v>#DIV/0!</v>
      </c>
      <c r="H161" s="196" t="e">
        <f>'สาย 5'!AI161</f>
        <v>#DIV/0!</v>
      </c>
      <c r="I161" s="196" t="e">
        <f>'สาย 6'!AI161</f>
        <v>#DIV/0!</v>
      </c>
      <c r="J161" s="196" t="e">
        <f>'สาย 7'!AI161</f>
        <v>#DIV/0!</v>
      </c>
      <c r="K161" s="196" t="e">
        <f>'สาย 8'!AI161</f>
        <v>#DIV/0!</v>
      </c>
      <c r="L161" s="196" t="e">
        <f>'สาย 9'!AI161</f>
        <v>#DIV/0!</v>
      </c>
      <c r="M161" s="196" t="e">
        <f>'สาย 10'!AI161</f>
        <v>#DIV/0!</v>
      </c>
      <c r="N161" s="196" t="e">
        <f>'สาย 11'!AI161</f>
        <v>#DIV/0!</v>
      </c>
      <c r="O161" s="196" t="e">
        <f>'สาย 12'!AI161</f>
        <v>#DIV/0!</v>
      </c>
      <c r="P161" s="195" t="e">
        <f>(P159+P160)/P158</f>
        <v>#DIV/0!</v>
      </c>
      <c r="Q161" s="542"/>
      <c r="R161" s="151"/>
      <c r="S161" s="234"/>
      <c r="T161" s="234"/>
      <c r="U161" s="202"/>
      <c r="V161" s="202"/>
      <c r="W161" s="202"/>
      <c r="X161" s="202"/>
      <c r="Y161" s="202"/>
      <c r="Z161" s="202"/>
    </row>
    <row r="162" spans="1:26" ht="20.399999999999999" hidden="1">
      <c r="A162" s="528" t="s">
        <v>189</v>
      </c>
      <c r="B162" s="585" t="s">
        <v>70</v>
      </c>
      <c r="C162" s="157" t="s">
        <v>42</v>
      </c>
      <c r="D162" s="103">
        <f>'สาย 1'!AI162</f>
        <v>0</v>
      </c>
      <c r="E162" s="103">
        <f>'สาย 2'!AI162</f>
        <v>0</v>
      </c>
      <c r="F162" s="103">
        <f>'สาย 3'!AI162</f>
        <v>0</v>
      </c>
      <c r="G162" s="103">
        <f>'สาย 4'!AI162</f>
        <v>0</v>
      </c>
      <c r="H162" s="103">
        <f>'สาย 5'!AI162</f>
        <v>0</v>
      </c>
      <c r="I162" s="103">
        <f>'สาย 6'!AI162</f>
        <v>0</v>
      </c>
      <c r="J162" s="103">
        <f>'สาย 7'!AI162</f>
        <v>0</v>
      </c>
      <c r="K162" s="103">
        <f>'สาย 8'!AI162</f>
        <v>0</v>
      </c>
      <c r="L162" s="103">
        <f>'สาย 9'!AI162</f>
        <v>0</v>
      </c>
      <c r="M162" s="103">
        <f>'สาย 10'!AI162</f>
        <v>0</v>
      </c>
      <c r="N162" s="103">
        <f>'สาย 11'!AI162</f>
        <v>0</v>
      </c>
      <c r="O162" s="103">
        <f>'สาย 12'!AI162</f>
        <v>0</v>
      </c>
      <c r="P162" s="93">
        <f>SUM(D162:O162)</f>
        <v>0</v>
      </c>
      <c r="Q162" s="541" t="e">
        <f>P165</f>
        <v>#DIV/0!</v>
      </c>
      <c r="R162" s="151"/>
      <c r="S162" s="233">
        <f>สต็อกจากโรงงานระยอง!CR46</f>
        <v>0</v>
      </c>
      <c r="T162" s="223">
        <f>P162-S162</f>
        <v>0</v>
      </c>
      <c r="U162" s="202"/>
      <c r="V162" s="202"/>
      <c r="W162" s="202"/>
      <c r="X162" s="202"/>
      <c r="Y162" s="202"/>
      <c r="Z162" s="202"/>
    </row>
    <row r="163" spans="1:26" ht="20.399999999999999" hidden="1">
      <c r="A163" s="529"/>
      <c r="B163" s="586"/>
      <c r="C163" s="159" t="s">
        <v>89</v>
      </c>
      <c r="D163" s="110">
        <f>'สาย 1'!AI163</f>
        <v>0</v>
      </c>
      <c r="E163" s="110">
        <f>'สาย 2'!AI163</f>
        <v>0</v>
      </c>
      <c r="F163" s="110">
        <f>'สาย 3'!AI163</f>
        <v>0</v>
      </c>
      <c r="G163" s="110">
        <f>'สาย 4'!AI163</f>
        <v>0</v>
      </c>
      <c r="H163" s="110">
        <f>'สาย 5'!AI163</f>
        <v>0</v>
      </c>
      <c r="I163" s="110">
        <f>'สาย 6'!AI163</f>
        <v>0</v>
      </c>
      <c r="J163" s="110">
        <f>'สาย 7'!AI163</f>
        <v>0</v>
      </c>
      <c r="K163" s="110">
        <f>'สาย 8'!AI163</f>
        <v>0</v>
      </c>
      <c r="L163" s="110">
        <f>'สาย 9'!AI163</f>
        <v>0</v>
      </c>
      <c r="M163" s="110">
        <f>'สาย 10'!AI163</f>
        <v>0</v>
      </c>
      <c r="N163" s="110">
        <f>'สาย 11'!AI163</f>
        <v>0</v>
      </c>
      <c r="O163" s="110">
        <f>'สาย 12'!AI163</f>
        <v>0</v>
      </c>
      <c r="P163" s="197">
        <f t="shared" ref="P163:P164" si="39">SUM(D163:O163)</f>
        <v>0</v>
      </c>
      <c r="Q163" s="541"/>
      <c r="R163" s="151"/>
      <c r="S163" s="209"/>
      <c r="T163" s="209"/>
      <c r="U163" s="202"/>
      <c r="V163" s="202"/>
      <c r="W163" s="202"/>
      <c r="X163" s="202"/>
      <c r="Y163" s="202"/>
      <c r="Z163" s="202"/>
    </row>
    <row r="164" spans="1:26" ht="20.399999999999999" hidden="1">
      <c r="A164" s="529"/>
      <c r="B164" s="586"/>
      <c r="C164" s="160" t="s">
        <v>90</v>
      </c>
      <c r="D164" s="110">
        <f>'สาย 1'!AI164</f>
        <v>0</v>
      </c>
      <c r="E164" s="110">
        <f>'สาย 2'!AI164</f>
        <v>0</v>
      </c>
      <c r="F164" s="110">
        <f>'สาย 3'!AI164</f>
        <v>0</v>
      </c>
      <c r="G164" s="110">
        <f>'สาย 4'!AI164</f>
        <v>0</v>
      </c>
      <c r="H164" s="110">
        <f>'สาย 5'!AI164</f>
        <v>0</v>
      </c>
      <c r="I164" s="110">
        <f>'สาย 6'!AI164</f>
        <v>0</v>
      </c>
      <c r="J164" s="110">
        <f>'สาย 7'!AI164</f>
        <v>0</v>
      </c>
      <c r="K164" s="110">
        <f>'สาย 8'!AI164</f>
        <v>0</v>
      </c>
      <c r="L164" s="110">
        <f>'สาย 9'!AI164</f>
        <v>0</v>
      </c>
      <c r="M164" s="110">
        <f>'สาย 10'!AI164</f>
        <v>0</v>
      </c>
      <c r="N164" s="110">
        <f>'สาย 11'!AI164</f>
        <v>0</v>
      </c>
      <c r="O164" s="110">
        <f>'สาย 12'!AI164</f>
        <v>0</v>
      </c>
      <c r="P164" s="197">
        <f t="shared" si="39"/>
        <v>0</v>
      </c>
      <c r="Q164" s="541"/>
      <c r="R164" s="151"/>
      <c r="S164" s="209"/>
      <c r="T164" s="209"/>
      <c r="U164" s="202"/>
      <c r="V164" s="202"/>
      <c r="W164" s="202"/>
      <c r="X164" s="202"/>
      <c r="Y164" s="202"/>
      <c r="Z164" s="202"/>
    </row>
    <row r="165" spans="1:26" ht="21" hidden="1" thickBot="1">
      <c r="A165" s="530"/>
      <c r="B165" s="587"/>
      <c r="C165" s="154" t="s">
        <v>91</v>
      </c>
      <c r="D165" s="194" t="e">
        <f>'สาย 1'!AI165</f>
        <v>#DIV/0!</v>
      </c>
      <c r="E165" s="196" t="e">
        <f>'สาย 2'!AI165</f>
        <v>#DIV/0!</v>
      </c>
      <c r="F165" s="196" t="e">
        <f>'สาย 3'!AI165</f>
        <v>#DIV/0!</v>
      </c>
      <c r="G165" s="196" t="e">
        <f>'สาย 4'!AI165</f>
        <v>#DIV/0!</v>
      </c>
      <c r="H165" s="196" t="e">
        <f>'สาย 5'!AI165</f>
        <v>#DIV/0!</v>
      </c>
      <c r="I165" s="196" t="e">
        <f>'สาย 6'!AI165</f>
        <v>#DIV/0!</v>
      </c>
      <c r="J165" s="196" t="e">
        <f>'สาย 7'!AI165</f>
        <v>#DIV/0!</v>
      </c>
      <c r="K165" s="196" t="e">
        <f>'สาย 8'!AI165</f>
        <v>#DIV/0!</v>
      </c>
      <c r="L165" s="196" t="e">
        <f>'สาย 9'!AI165</f>
        <v>#DIV/0!</v>
      </c>
      <c r="M165" s="196" t="e">
        <f>'สาย 10'!AI165</f>
        <v>#DIV/0!</v>
      </c>
      <c r="N165" s="196" t="e">
        <f>'สาย 11'!AI165</f>
        <v>#DIV/0!</v>
      </c>
      <c r="O165" s="196" t="e">
        <f>'สาย 12'!AI165</f>
        <v>#DIV/0!</v>
      </c>
      <c r="P165" s="195" t="e">
        <f>(P163+P164)/P162</f>
        <v>#DIV/0!</v>
      </c>
      <c r="Q165" s="542"/>
      <c r="R165" s="151"/>
      <c r="S165" s="234"/>
      <c r="T165" s="234"/>
      <c r="U165" s="202"/>
      <c r="V165" s="202"/>
      <c r="W165" s="202"/>
      <c r="X165" s="202"/>
      <c r="Y165" s="202"/>
      <c r="Z165" s="202"/>
    </row>
    <row r="166" spans="1:26" ht="21.75" customHeight="1" thickTop="1" thickBot="1">
      <c r="A166" s="520" t="s">
        <v>92</v>
      </c>
      <c r="B166" s="521"/>
      <c r="C166" s="102" t="s">
        <v>42</v>
      </c>
      <c r="D166" s="103">
        <f>D6+D10+D14+D18+D22+D26+D30+D34+D38+D42+D46+D50+D54+D58+D62+D66+D70+D74+D78+D82+D86+D90+D94+D98+D102+D106+D110+D114+D118+D122+D126+D130+D134+D138+D142+D146+D150+D154+D158+D162</f>
        <v>4440</v>
      </c>
      <c r="E166" s="103">
        <f t="shared" ref="E166:P166" si="40">E6+E10+E14+E18+E22+E26+E30+E34+E38+E42+E46+E50+E54+E58+E62+E66+E70+E74+E78+E82+E86+E90+E94+E98+E102+E106+E110+E114+E118+E122+E126+E130+E134+E138+E142+E146+E150+E154+E158+E162</f>
        <v>3680</v>
      </c>
      <c r="F166" s="103">
        <f t="shared" si="40"/>
        <v>4500</v>
      </c>
      <c r="G166" s="103">
        <f t="shared" si="40"/>
        <v>4560</v>
      </c>
      <c r="H166" s="103">
        <f t="shared" si="40"/>
        <v>4515</v>
      </c>
      <c r="I166" s="103">
        <f t="shared" si="40"/>
        <v>3190</v>
      </c>
      <c r="J166" s="103">
        <f t="shared" si="40"/>
        <v>4595</v>
      </c>
      <c r="K166" s="103">
        <f t="shared" si="40"/>
        <v>2640</v>
      </c>
      <c r="L166" s="103">
        <f t="shared" si="40"/>
        <v>3380</v>
      </c>
      <c r="M166" s="103">
        <f t="shared" si="40"/>
        <v>0</v>
      </c>
      <c r="N166" s="103">
        <f t="shared" si="40"/>
        <v>0</v>
      </c>
      <c r="O166" s="103">
        <f t="shared" si="40"/>
        <v>0</v>
      </c>
      <c r="P166" s="103">
        <f t="shared" si="40"/>
        <v>35500</v>
      </c>
      <c r="Q166" s="531">
        <f>P169</f>
        <v>9.7830985915492955E-2</v>
      </c>
      <c r="R166" s="158"/>
      <c r="S166" s="236">
        <f>SUM(S6:S133)</f>
        <v>35500</v>
      </c>
      <c r="T166" s="237">
        <f>P166-S166</f>
        <v>0</v>
      </c>
      <c r="U166" s="202"/>
      <c r="V166" s="202"/>
      <c r="W166" s="202"/>
      <c r="X166" s="202"/>
      <c r="Y166" s="202"/>
      <c r="Z166" s="202"/>
    </row>
    <row r="167" spans="1:26" ht="21" customHeight="1">
      <c r="A167" s="520"/>
      <c r="B167" s="521"/>
      <c r="C167" s="104" t="s">
        <v>89</v>
      </c>
      <c r="D167" s="111">
        <f t="shared" ref="D167:P168" si="41">D7+D11+D15+D19+D23+D27+D31+D35+D39+D43+D47+D51+D55+D59+D63+D67+D71+D75+D79+D83+D87+D91+D95+D99+D103+D107+D111+D115+D119+D123+D127+D131+D135+D139+D143+D147+D151+D155+D159+D163</f>
        <v>345</v>
      </c>
      <c r="E167" s="111">
        <f t="shared" si="41"/>
        <v>319</v>
      </c>
      <c r="F167" s="111">
        <f t="shared" si="41"/>
        <v>608</v>
      </c>
      <c r="G167" s="111">
        <f t="shared" si="41"/>
        <v>422</v>
      </c>
      <c r="H167" s="111">
        <f t="shared" si="41"/>
        <v>296</v>
      </c>
      <c r="I167" s="111">
        <f t="shared" si="41"/>
        <v>415</v>
      </c>
      <c r="J167" s="111">
        <f t="shared" si="41"/>
        <v>388</v>
      </c>
      <c r="K167" s="111">
        <f t="shared" si="41"/>
        <v>357</v>
      </c>
      <c r="L167" s="111">
        <f t="shared" si="41"/>
        <v>323</v>
      </c>
      <c r="M167" s="111">
        <f t="shared" si="41"/>
        <v>0</v>
      </c>
      <c r="N167" s="111">
        <f t="shared" si="41"/>
        <v>0</v>
      </c>
      <c r="O167" s="111">
        <f t="shared" si="41"/>
        <v>0</v>
      </c>
      <c r="P167" s="111">
        <f t="shared" si="41"/>
        <v>3473</v>
      </c>
      <c r="Q167" s="532"/>
      <c r="R167" s="158"/>
      <c r="S167" s="235">
        <f>สต็อกจากโรงงานระยอง!CR47</f>
        <v>35500</v>
      </c>
      <c r="T167" s="202"/>
      <c r="U167" s="202"/>
      <c r="V167" s="202"/>
      <c r="W167" s="202"/>
      <c r="X167" s="202"/>
      <c r="Y167" s="202"/>
      <c r="Z167" s="202"/>
    </row>
    <row r="168" spans="1:26" ht="21" customHeight="1" thickBot="1">
      <c r="A168" s="520"/>
      <c r="B168" s="521"/>
      <c r="C168" s="105" t="s">
        <v>90</v>
      </c>
      <c r="D168" s="111">
        <f t="shared" si="41"/>
        <v>0</v>
      </c>
      <c r="E168" s="111">
        <f t="shared" si="41"/>
        <v>0</v>
      </c>
      <c r="F168" s="111">
        <f t="shared" si="41"/>
        <v>0</v>
      </c>
      <c r="G168" s="111">
        <f t="shared" si="41"/>
        <v>0</v>
      </c>
      <c r="H168" s="111">
        <f t="shared" si="41"/>
        <v>0</v>
      </c>
      <c r="I168" s="111">
        <f t="shared" si="41"/>
        <v>0</v>
      </c>
      <c r="J168" s="111">
        <f t="shared" si="41"/>
        <v>0</v>
      </c>
      <c r="K168" s="111">
        <f t="shared" si="41"/>
        <v>0</v>
      </c>
      <c r="L168" s="111">
        <f t="shared" si="41"/>
        <v>0</v>
      </c>
      <c r="M168" s="111">
        <f t="shared" si="41"/>
        <v>0</v>
      </c>
      <c r="N168" s="111">
        <f t="shared" si="41"/>
        <v>0</v>
      </c>
      <c r="O168" s="111">
        <f t="shared" si="41"/>
        <v>0</v>
      </c>
      <c r="P168" s="111">
        <f t="shared" si="41"/>
        <v>0</v>
      </c>
      <c r="Q168" s="532"/>
      <c r="R168" s="98"/>
      <c r="S168" s="211">
        <f>S166-S167</f>
        <v>0</v>
      </c>
      <c r="T168" s="79" t="s">
        <v>73</v>
      </c>
    </row>
    <row r="169" spans="1:26" ht="21.75" customHeight="1" thickBot="1">
      <c r="A169" s="520"/>
      <c r="B169" s="521"/>
      <c r="C169" s="96" t="s">
        <v>91</v>
      </c>
      <c r="D169" s="97">
        <f>(D167+D168)/D166</f>
        <v>7.77027027027027E-2</v>
      </c>
      <c r="E169" s="97">
        <f t="shared" ref="E169:P169" si="42">(E167+E168)/E166</f>
        <v>8.6684782608695651E-2</v>
      </c>
      <c r="F169" s="97">
        <f t="shared" si="42"/>
        <v>0.1351111111111111</v>
      </c>
      <c r="G169" s="97">
        <f t="shared" si="42"/>
        <v>9.2543859649122803E-2</v>
      </c>
      <c r="H169" s="97">
        <f t="shared" si="42"/>
        <v>6.5559246954595793E-2</v>
      </c>
      <c r="I169" s="97">
        <f t="shared" si="42"/>
        <v>0.13009404388714735</v>
      </c>
      <c r="J169" s="97">
        <f t="shared" si="42"/>
        <v>8.4439608269858538E-2</v>
      </c>
      <c r="K169" s="97">
        <f t="shared" si="42"/>
        <v>0.13522727272727272</v>
      </c>
      <c r="L169" s="97">
        <f t="shared" si="42"/>
        <v>9.556213017751479E-2</v>
      </c>
      <c r="M169" s="97" t="e">
        <f t="shared" si="42"/>
        <v>#DIV/0!</v>
      </c>
      <c r="N169" s="97" t="e">
        <f t="shared" si="42"/>
        <v>#DIV/0!</v>
      </c>
      <c r="O169" s="97" t="e">
        <f t="shared" si="42"/>
        <v>#DIV/0!</v>
      </c>
      <c r="P169" s="97">
        <f t="shared" si="42"/>
        <v>9.7830985915492955E-2</v>
      </c>
      <c r="Q169" s="532"/>
      <c r="R169" s="98"/>
    </row>
    <row r="170" spans="1:26" ht="21.75" customHeight="1" thickBot="1">
      <c r="A170" s="522"/>
      <c r="B170" s="523"/>
      <c r="C170" s="106" t="s">
        <v>93</v>
      </c>
      <c r="D170" s="107">
        <f>D166-D167-D168</f>
        <v>4095</v>
      </c>
      <c r="E170" s="107">
        <f t="shared" ref="E170:P170" si="43">E166-E167-E168</f>
        <v>3361</v>
      </c>
      <c r="F170" s="107">
        <f t="shared" si="43"/>
        <v>3892</v>
      </c>
      <c r="G170" s="107">
        <f t="shared" si="43"/>
        <v>4138</v>
      </c>
      <c r="H170" s="107">
        <f t="shared" si="43"/>
        <v>4219</v>
      </c>
      <c r="I170" s="107">
        <f t="shared" si="43"/>
        <v>2775</v>
      </c>
      <c r="J170" s="107">
        <f t="shared" si="43"/>
        <v>4207</v>
      </c>
      <c r="K170" s="107">
        <f t="shared" si="43"/>
        <v>2283</v>
      </c>
      <c r="L170" s="107">
        <f t="shared" si="43"/>
        <v>3057</v>
      </c>
      <c r="M170" s="107">
        <f t="shared" si="43"/>
        <v>0</v>
      </c>
      <c r="N170" s="107">
        <f t="shared" si="43"/>
        <v>0</v>
      </c>
      <c r="O170" s="107">
        <f t="shared" si="43"/>
        <v>0</v>
      </c>
      <c r="P170" s="107">
        <f t="shared" si="43"/>
        <v>32027</v>
      </c>
      <c r="Q170" s="533"/>
      <c r="R170" s="108"/>
    </row>
    <row r="171" spans="1:26" ht="21.6" thickTop="1" thickBot="1">
      <c r="A171" s="182"/>
      <c r="B171" s="534"/>
      <c r="C171" s="534"/>
      <c r="D171" s="534"/>
      <c r="E171" s="534"/>
      <c r="F171" s="534"/>
      <c r="G171" s="183"/>
      <c r="H171" s="183"/>
      <c r="I171" s="183"/>
      <c r="J171" s="183"/>
      <c r="K171" s="183"/>
      <c r="L171" s="183"/>
      <c r="M171" s="183"/>
      <c r="N171" s="183"/>
      <c r="O171" s="183"/>
      <c r="P171" s="184"/>
      <c r="Q171" s="185"/>
      <c r="R171" s="108"/>
    </row>
    <row r="172" spans="1:26" ht="21.75" customHeight="1" thickTop="1">
      <c r="A172" s="578" t="s">
        <v>94</v>
      </c>
      <c r="B172" s="579"/>
      <c r="C172" s="102" t="s">
        <v>42</v>
      </c>
      <c r="D172" s="103">
        <f>D166-D66-D102-D114-D118-D126-D130</f>
        <v>4320</v>
      </c>
      <c r="E172" s="103">
        <f t="shared" ref="E172:O172" si="44">E166-E66-E102-E114-E118-E126-E130</f>
        <v>3560</v>
      </c>
      <c r="F172" s="103">
        <f t="shared" si="44"/>
        <v>4420</v>
      </c>
      <c r="G172" s="103">
        <f t="shared" si="44"/>
        <v>4440</v>
      </c>
      <c r="H172" s="103">
        <f t="shared" si="44"/>
        <v>4395</v>
      </c>
      <c r="I172" s="103">
        <f t="shared" si="44"/>
        <v>3110</v>
      </c>
      <c r="J172" s="103">
        <f t="shared" si="44"/>
        <v>4475</v>
      </c>
      <c r="K172" s="103">
        <f t="shared" si="44"/>
        <v>2640</v>
      </c>
      <c r="L172" s="103">
        <f t="shared" si="44"/>
        <v>3380</v>
      </c>
      <c r="M172" s="103">
        <f t="shared" si="44"/>
        <v>0</v>
      </c>
      <c r="N172" s="103">
        <f t="shared" si="44"/>
        <v>0</v>
      </c>
      <c r="O172" s="103">
        <f t="shared" si="44"/>
        <v>0</v>
      </c>
      <c r="P172" s="103">
        <f t="shared" ref="P172" si="45">P166-P102-P114-P118-P126-P130</f>
        <v>34740</v>
      </c>
      <c r="Q172" s="531">
        <f>P175</f>
        <v>9.9453080023028204E-2</v>
      </c>
      <c r="R172" s="151"/>
    </row>
    <row r="173" spans="1:26" ht="20.399999999999999">
      <c r="A173" s="578"/>
      <c r="B173" s="579"/>
      <c r="C173" s="104" t="s">
        <v>89</v>
      </c>
      <c r="D173" s="111">
        <f>D167-D67-D103-D115-D119-D127-D131</f>
        <v>343</v>
      </c>
      <c r="E173" s="111">
        <f t="shared" ref="E173:O173" si="46">E167-E67-E103-E115-E119-E127-E131</f>
        <v>313</v>
      </c>
      <c r="F173" s="111">
        <f t="shared" si="46"/>
        <v>606</v>
      </c>
      <c r="G173" s="111">
        <f t="shared" si="46"/>
        <v>420</v>
      </c>
      <c r="H173" s="111">
        <f t="shared" si="46"/>
        <v>293</v>
      </c>
      <c r="I173" s="111">
        <f t="shared" si="46"/>
        <v>414</v>
      </c>
      <c r="J173" s="111">
        <f t="shared" si="46"/>
        <v>387</v>
      </c>
      <c r="K173" s="111">
        <f t="shared" si="46"/>
        <v>356</v>
      </c>
      <c r="L173" s="111">
        <f t="shared" si="46"/>
        <v>323</v>
      </c>
      <c r="M173" s="111">
        <f t="shared" si="46"/>
        <v>0</v>
      </c>
      <c r="N173" s="111">
        <f t="shared" si="46"/>
        <v>0</v>
      </c>
      <c r="O173" s="111">
        <f t="shared" si="46"/>
        <v>0</v>
      </c>
      <c r="P173" s="111">
        <f>P167-P67-P103-P115-P119-P127-P131</f>
        <v>3455</v>
      </c>
      <c r="Q173" s="532"/>
      <c r="R173" s="151"/>
    </row>
    <row r="174" spans="1:26" ht="20.399999999999999">
      <c r="A174" s="578"/>
      <c r="B174" s="579"/>
      <c r="C174" s="152" t="s">
        <v>90</v>
      </c>
      <c r="D174" s="103">
        <f>D168-D68-D104-D116-D120-D128-D132</f>
        <v>0</v>
      </c>
      <c r="E174" s="103">
        <f t="shared" ref="E174:O174" si="47">E168-E68-E104-E116-E120-E128-E132</f>
        <v>0</v>
      </c>
      <c r="F174" s="103">
        <f t="shared" si="47"/>
        <v>0</v>
      </c>
      <c r="G174" s="103">
        <f t="shared" si="47"/>
        <v>0</v>
      </c>
      <c r="H174" s="103">
        <f t="shared" si="47"/>
        <v>0</v>
      </c>
      <c r="I174" s="103">
        <f t="shared" si="47"/>
        <v>0</v>
      </c>
      <c r="J174" s="103">
        <f t="shared" si="47"/>
        <v>0</v>
      </c>
      <c r="K174" s="103">
        <f t="shared" si="47"/>
        <v>0</v>
      </c>
      <c r="L174" s="103">
        <f t="shared" si="47"/>
        <v>0</v>
      </c>
      <c r="M174" s="103">
        <f t="shared" si="47"/>
        <v>0</v>
      </c>
      <c r="N174" s="103">
        <f t="shared" si="47"/>
        <v>0</v>
      </c>
      <c r="O174" s="103">
        <f t="shared" si="47"/>
        <v>0</v>
      </c>
      <c r="P174" s="103">
        <f t="shared" ref="P174" si="48">P168-P104-P116-P120-P128-P132</f>
        <v>0</v>
      </c>
      <c r="Q174" s="532"/>
      <c r="R174" s="153"/>
    </row>
    <row r="175" spans="1:26" ht="21" thickBot="1">
      <c r="A175" s="578"/>
      <c r="B175" s="579"/>
      <c r="C175" s="154" t="s">
        <v>91</v>
      </c>
      <c r="D175" s="155">
        <f>(D173+D174)/D172</f>
        <v>7.9398148148148148E-2</v>
      </c>
      <c r="E175" s="155">
        <f t="shared" ref="E175:P175" si="49">(E173+E174)/E172</f>
        <v>8.792134831460674E-2</v>
      </c>
      <c r="F175" s="155">
        <f t="shared" si="49"/>
        <v>0.13710407239819006</v>
      </c>
      <c r="G175" s="155">
        <f t="shared" si="49"/>
        <v>9.45945945945946E-2</v>
      </c>
      <c r="H175" s="155">
        <f t="shared" si="49"/>
        <v>6.6666666666666666E-2</v>
      </c>
      <c r="I175" s="155">
        <f t="shared" si="49"/>
        <v>0.13311897106109324</v>
      </c>
      <c r="J175" s="155">
        <f t="shared" si="49"/>
        <v>8.6480446927374305E-2</v>
      </c>
      <c r="K175" s="155">
        <f t="shared" si="49"/>
        <v>0.13484848484848486</v>
      </c>
      <c r="L175" s="155">
        <f t="shared" si="49"/>
        <v>9.556213017751479E-2</v>
      </c>
      <c r="M175" s="155" t="e">
        <f t="shared" si="49"/>
        <v>#DIV/0!</v>
      </c>
      <c r="N175" s="155" t="e">
        <f t="shared" si="49"/>
        <v>#DIV/0!</v>
      </c>
      <c r="O175" s="155" t="e">
        <f t="shared" si="49"/>
        <v>#DIV/0!</v>
      </c>
      <c r="P175" s="155">
        <f t="shared" si="49"/>
        <v>9.9453080023028204E-2</v>
      </c>
      <c r="Q175" s="532"/>
      <c r="R175" s="153"/>
    </row>
    <row r="176" spans="1:26" ht="21" thickBot="1">
      <c r="A176" s="580"/>
      <c r="B176" s="581"/>
      <c r="C176" s="106" t="s">
        <v>93</v>
      </c>
      <c r="D176" s="107">
        <f>D172-D173-D174</f>
        <v>3977</v>
      </c>
      <c r="E176" s="107">
        <f t="shared" ref="E176:P176" si="50">E172-E173-E174</f>
        <v>3247</v>
      </c>
      <c r="F176" s="107">
        <f t="shared" si="50"/>
        <v>3814</v>
      </c>
      <c r="G176" s="107">
        <f t="shared" si="50"/>
        <v>4020</v>
      </c>
      <c r="H176" s="107">
        <f t="shared" si="50"/>
        <v>4102</v>
      </c>
      <c r="I176" s="107">
        <f t="shared" si="50"/>
        <v>2696</v>
      </c>
      <c r="J176" s="107">
        <f t="shared" si="50"/>
        <v>4088</v>
      </c>
      <c r="K176" s="107">
        <f t="shared" si="50"/>
        <v>2284</v>
      </c>
      <c r="L176" s="107">
        <f t="shared" si="50"/>
        <v>3057</v>
      </c>
      <c r="M176" s="107">
        <f t="shared" si="50"/>
        <v>0</v>
      </c>
      <c r="N176" s="107">
        <f t="shared" si="50"/>
        <v>0</v>
      </c>
      <c r="O176" s="107">
        <f t="shared" si="50"/>
        <v>0</v>
      </c>
      <c r="P176" s="107">
        <f t="shared" si="50"/>
        <v>31285</v>
      </c>
      <c r="Q176" s="533"/>
      <c r="R176" s="156"/>
    </row>
    <row r="177" spans="2:18" ht="21" thickTop="1">
      <c r="B177" s="90"/>
      <c r="C177" s="90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13"/>
      <c r="Q177" s="90"/>
      <c r="R177" s="112"/>
    </row>
    <row r="178" spans="2:18" ht="21" thickBot="1">
      <c r="B178" s="90"/>
      <c r="C178" s="90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13"/>
      <c r="Q178" s="90"/>
      <c r="R178" s="112"/>
    </row>
    <row r="179" spans="2:18" ht="20.399999999999999">
      <c r="B179" s="90"/>
      <c r="C179" s="90"/>
      <c r="D179" s="109"/>
      <c r="E179" s="109"/>
      <c r="F179" s="109"/>
      <c r="G179" s="109"/>
      <c r="H179" s="114"/>
      <c r="I179" s="166"/>
      <c r="J179" s="167"/>
      <c r="K179" s="167"/>
      <c r="L179" s="167"/>
      <c r="M179" s="167"/>
      <c r="N179" s="115" t="s">
        <v>95</v>
      </c>
      <c r="O179" s="116"/>
      <c r="P179" s="117">
        <f>P166</f>
        <v>35500</v>
      </c>
      <c r="Q179" s="118" t="s">
        <v>96</v>
      </c>
      <c r="R179" s="112"/>
    </row>
    <row r="180" spans="2:18" ht="20.399999999999999">
      <c r="B180" s="90"/>
      <c r="C180" s="90"/>
      <c r="D180" s="109"/>
      <c r="E180" s="109"/>
      <c r="F180" s="109"/>
      <c r="G180" s="109"/>
      <c r="H180" s="120"/>
      <c r="I180" s="169"/>
      <c r="J180" s="170"/>
      <c r="K180" s="170"/>
      <c r="L180" s="170"/>
      <c r="M180" s="170"/>
      <c r="N180" s="121" t="s">
        <v>97</v>
      </c>
      <c r="O180" s="122"/>
      <c r="P180" s="123">
        <f>P167</f>
        <v>3473</v>
      </c>
      <c r="Q180" s="124" t="s">
        <v>96</v>
      </c>
      <c r="R180" s="112"/>
    </row>
    <row r="181" spans="2:18" ht="20.399999999999999">
      <c r="B181" s="90"/>
      <c r="C181" s="90"/>
      <c r="D181" s="109"/>
      <c r="E181" s="109"/>
      <c r="F181" s="109"/>
      <c r="G181" s="109"/>
      <c r="H181" s="120"/>
      <c r="I181" s="169"/>
      <c r="J181" s="170"/>
      <c r="K181" s="170"/>
      <c r="L181" s="170"/>
      <c r="M181" s="170"/>
      <c r="N181" s="121" t="s">
        <v>90</v>
      </c>
      <c r="O181" s="122"/>
      <c r="P181" s="123">
        <f>P168</f>
        <v>0</v>
      </c>
      <c r="Q181" s="124" t="s">
        <v>96</v>
      </c>
      <c r="R181" s="112"/>
    </row>
    <row r="182" spans="2:18" ht="21" thickBot="1">
      <c r="B182" s="90"/>
      <c r="C182" s="90"/>
      <c r="D182" s="109"/>
      <c r="E182" s="109"/>
      <c r="F182" s="109"/>
      <c r="G182" s="109"/>
      <c r="H182" s="126"/>
      <c r="I182" s="172"/>
      <c r="J182" s="173"/>
      <c r="K182" s="173"/>
      <c r="L182" s="173"/>
      <c r="M182" s="173"/>
      <c r="N182" s="127" t="s">
        <v>98</v>
      </c>
      <c r="O182" s="128"/>
      <c r="P182" s="129">
        <f>P169</f>
        <v>9.7830985915492955E-2</v>
      </c>
      <c r="Q182" s="129"/>
      <c r="R182" s="112"/>
    </row>
    <row r="183" spans="2:18" ht="20.399999999999999">
      <c r="B183" s="90"/>
      <c r="C183" s="90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13"/>
      <c r="Q183" s="90"/>
      <c r="R183" s="112"/>
    </row>
    <row r="184" spans="2:18" ht="20.399999999999999">
      <c r="B184" s="90"/>
      <c r="C184" s="90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13"/>
      <c r="Q184" s="90"/>
      <c r="R184" s="112"/>
    </row>
    <row r="185" spans="2:18" ht="20.399999999999999">
      <c r="B185" s="90"/>
      <c r="C185" s="90"/>
      <c r="Q185" s="90"/>
      <c r="R185" s="112"/>
    </row>
    <row r="186" spans="2:18" ht="20.399999999999999">
      <c r="B186" s="90"/>
      <c r="C186" s="90"/>
      <c r="Q186" s="90"/>
      <c r="R186" s="112"/>
    </row>
    <row r="187" spans="2:18" ht="20.399999999999999">
      <c r="B187" s="90"/>
      <c r="C187" s="90"/>
      <c r="Q187" s="90"/>
      <c r="R187" s="112"/>
    </row>
    <row r="188" spans="2:18" ht="20.399999999999999">
      <c r="B188" s="90"/>
      <c r="C188" s="90"/>
      <c r="Q188" s="90"/>
      <c r="R188" s="112"/>
    </row>
    <row r="189" spans="2:18" ht="20.399999999999999">
      <c r="B189" s="90"/>
      <c r="C189" s="90"/>
      <c r="Q189" s="90"/>
      <c r="R189" s="112"/>
    </row>
    <row r="190" spans="2:18" ht="20.399999999999999">
      <c r="B190" s="90"/>
      <c r="C190" s="90"/>
      <c r="Q190" s="90"/>
      <c r="R190" s="112"/>
    </row>
    <row r="191" spans="2:18" ht="20.399999999999999">
      <c r="B191" s="90"/>
      <c r="C191" s="90"/>
      <c r="Q191" s="90"/>
      <c r="R191" s="112"/>
    </row>
    <row r="192" spans="2:18" ht="20.399999999999999">
      <c r="B192" s="90"/>
      <c r="C192" s="90"/>
      <c r="Q192" s="90"/>
      <c r="R192" s="112"/>
    </row>
    <row r="193" spans="2:18" ht="20.399999999999999">
      <c r="B193" s="90"/>
      <c r="C193" s="90"/>
      <c r="Q193" s="90"/>
      <c r="R193" s="112"/>
    </row>
    <row r="194" spans="2:18" ht="20.399999999999999">
      <c r="B194" s="90"/>
      <c r="C194" s="90"/>
      <c r="Q194" s="90"/>
      <c r="R194" s="112"/>
    </row>
    <row r="195" spans="2:18" ht="20.399999999999999">
      <c r="B195" s="90"/>
      <c r="C195" s="90"/>
      <c r="Q195" s="90"/>
      <c r="R195" s="112"/>
    </row>
    <row r="196" spans="2:18" ht="20.399999999999999">
      <c r="B196" s="90"/>
      <c r="C196" s="90"/>
      <c r="Q196" s="90"/>
      <c r="R196" s="112"/>
    </row>
    <row r="197" spans="2:18" ht="20.399999999999999">
      <c r="B197" s="90"/>
      <c r="C197" s="90"/>
      <c r="Q197" s="90"/>
      <c r="R197" s="112"/>
    </row>
    <row r="198" spans="2:18" ht="20.399999999999999">
      <c r="B198" s="90"/>
      <c r="C198" s="90"/>
      <c r="Q198" s="90"/>
      <c r="R198" s="112"/>
    </row>
    <row r="199" spans="2:18" ht="20.399999999999999">
      <c r="B199" s="90"/>
      <c r="C199" s="90"/>
      <c r="Q199" s="90"/>
      <c r="R199" s="112"/>
    </row>
    <row r="200" spans="2:18" ht="20.399999999999999">
      <c r="B200" s="90"/>
      <c r="C200" s="90"/>
      <c r="Q200" s="90"/>
      <c r="R200" s="112"/>
    </row>
    <row r="201" spans="2:18" ht="20.399999999999999">
      <c r="B201" s="90"/>
      <c r="C201" s="90"/>
      <c r="Q201" s="90"/>
      <c r="R201" s="112"/>
    </row>
    <row r="202" spans="2:18" ht="20.399999999999999">
      <c r="B202" s="90"/>
      <c r="C202" s="90"/>
      <c r="Q202" s="90"/>
      <c r="R202" s="112"/>
    </row>
    <row r="203" spans="2:18" ht="20.399999999999999">
      <c r="B203" s="90"/>
      <c r="C203" s="90"/>
      <c r="Q203" s="90"/>
      <c r="R203" s="112"/>
    </row>
    <row r="204" spans="2:18" ht="20.399999999999999">
      <c r="B204" s="90"/>
      <c r="C204" s="90"/>
      <c r="Q204" s="90"/>
      <c r="R204" s="112"/>
    </row>
    <row r="205" spans="2:18" ht="20.399999999999999">
      <c r="B205" s="90"/>
      <c r="C205" s="90"/>
      <c r="Q205" s="90"/>
      <c r="R205" s="112"/>
    </row>
    <row r="206" spans="2:18" ht="20.399999999999999">
      <c r="B206" s="90"/>
      <c r="C206" s="90"/>
      <c r="Q206" s="90"/>
      <c r="R206" s="112"/>
    </row>
    <row r="207" spans="2:18" ht="20.399999999999999">
      <c r="B207" s="90"/>
      <c r="C207" s="90"/>
      <c r="Q207" s="90"/>
      <c r="R207" s="112"/>
    </row>
    <row r="208" spans="2:18" ht="20.399999999999999">
      <c r="B208" s="90"/>
      <c r="C208" s="90"/>
      <c r="Q208" s="90"/>
      <c r="R208" s="112"/>
    </row>
    <row r="209" spans="2:18" ht="20.399999999999999">
      <c r="B209" s="90"/>
      <c r="C209" s="90"/>
      <c r="Q209" s="90"/>
      <c r="R209" s="112"/>
    </row>
    <row r="210" spans="2:18" ht="20.399999999999999">
      <c r="B210" s="90"/>
      <c r="C210" s="90"/>
      <c r="Q210" s="90"/>
      <c r="R210" s="112"/>
    </row>
    <row r="211" spans="2:18" ht="20.399999999999999">
      <c r="B211" s="90"/>
      <c r="C211" s="90"/>
      <c r="Q211" s="90"/>
      <c r="R211" s="112"/>
    </row>
    <row r="212" spans="2:18" ht="20.399999999999999">
      <c r="B212" s="90"/>
      <c r="C212" s="90"/>
      <c r="Q212" s="90"/>
      <c r="R212" s="112"/>
    </row>
    <row r="213" spans="2:18" ht="20.399999999999999">
      <c r="B213" s="90"/>
      <c r="C213" s="90"/>
      <c r="Q213" s="90"/>
      <c r="R213" s="112"/>
    </row>
    <row r="214" spans="2:18" ht="20.399999999999999">
      <c r="B214" s="90"/>
      <c r="C214" s="90"/>
      <c r="Q214" s="90"/>
      <c r="R214" s="112"/>
    </row>
    <row r="215" spans="2:18" ht="20.399999999999999">
      <c r="B215" s="90"/>
      <c r="C215" s="90"/>
      <c r="Q215" s="90"/>
      <c r="R215" s="112"/>
    </row>
    <row r="216" spans="2:18" ht="20.399999999999999">
      <c r="B216" s="90"/>
      <c r="C216" s="90"/>
      <c r="Q216" s="90"/>
      <c r="R216" s="112"/>
    </row>
    <row r="217" spans="2:18" ht="20.399999999999999">
      <c r="B217" s="90"/>
      <c r="C217" s="90"/>
      <c r="Q217" s="90"/>
      <c r="R217" s="112"/>
    </row>
    <row r="218" spans="2:18" ht="20.399999999999999">
      <c r="B218" s="90"/>
      <c r="C218" s="90"/>
      <c r="Q218" s="90"/>
      <c r="R218" s="112"/>
    </row>
    <row r="219" spans="2:18" ht="20.399999999999999">
      <c r="B219" s="90"/>
      <c r="C219" s="90"/>
      <c r="Q219" s="90"/>
      <c r="R219" s="112"/>
    </row>
    <row r="220" spans="2:18" ht="20.399999999999999">
      <c r="B220" s="90"/>
      <c r="C220" s="90"/>
      <c r="Q220" s="90"/>
      <c r="R220" s="112"/>
    </row>
    <row r="221" spans="2:18" ht="20.399999999999999">
      <c r="B221" s="90"/>
      <c r="C221" s="90"/>
      <c r="Q221" s="90"/>
      <c r="R221" s="112"/>
    </row>
    <row r="222" spans="2:18" ht="20.399999999999999">
      <c r="B222" s="90"/>
      <c r="C222" s="90"/>
      <c r="Q222" s="90"/>
      <c r="R222" s="112"/>
    </row>
    <row r="223" spans="2:18" ht="20.399999999999999">
      <c r="B223" s="90"/>
      <c r="C223" s="90"/>
      <c r="Q223" s="90"/>
      <c r="R223" s="112"/>
    </row>
    <row r="224" spans="2:18" ht="20.399999999999999">
      <c r="B224" s="90"/>
      <c r="C224" s="90"/>
      <c r="Q224" s="90"/>
      <c r="R224" s="112"/>
    </row>
    <row r="225" spans="2:18" ht="20.399999999999999">
      <c r="B225" s="90"/>
      <c r="C225" s="90"/>
      <c r="Q225" s="90"/>
      <c r="R225" s="112"/>
    </row>
    <row r="226" spans="2:18" ht="20.399999999999999">
      <c r="B226" s="90"/>
      <c r="C226" s="90"/>
      <c r="Q226" s="90"/>
      <c r="R226" s="112"/>
    </row>
    <row r="227" spans="2:18" ht="20.399999999999999">
      <c r="B227" s="90"/>
      <c r="C227" s="90"/>
      <c r="Q227" s="90"/>
      <c r="R227" s="112"/>
    </row>
    <row r="228" spans="2:18" ht="20.399999999999999">
      <c r="B228" s="90"/>
      <c r="C228" s="90"/>
      <c r="Q228" s="90"/>
      <c r="R228" s="112"/>
    </row>
    <row r="229" spans="2:18" ht="20.399999999999999">
      <c r="B229" s="90"/>
      <c r="C229" s="90"/>
      <c r="Q229" s="90"/>
      <c r="R229" s="112"/>
    </row>
    <row r="230" spans="2:18" ht="20.399999999999999">
      <c r="B230" s="90"/>
      <c r="C230" s="90"/>
      <c r="Q230" s="90"/>
      <c r="R230" s="112"/>
    </row>
    <row r="231" spans="2:18" ht="20.399999999999999">
      <c r="B231" s="90"/>
      <c r="C231" s="90"/>
      <c r="Q231" s="90"/>
      <c r="R231" s="112"/>
    </row>
    <row r="232" spans="2:18" ht="20.399999999999999">
      <c r="B232" s="90"/>
      <c r="C232" s="90"/>
      <c r="Q232" s="90"/>
      <c r="R232" s="112"/>
    </row>
    <row r="233" spans="2:18" ht="20.399999999999999">
      <c r="B233" s="90"/>
      <c r="C233" s="90"/>
      <c r="Q233" s="90"/>
      <c r="R233" s="112"/>
    </row>
    <row r="234" spans="2:18" ht="20.399999999999999">
      <c r="B234" s="90"/>
      <c r="C234" s="90"/>
      <c r="Q234" s="90"/>
      <c r="R234" s="112"/>
    </row>
    <row r="235" spans="2:18" ht="20.399999999999999">
      <c r="B235" s="90"/>
      <c r="C235" s="90"/>
      <c r="Q235" s="90"/>
      <c r="R235" s="112"/>
    </row>
    <row r="236" spans="2:18" ht="20.399999999999999">
      <c r="B236" s="90"/>
      <c r="C236" s="90"/>
      <c r="Q236" s="90"/>
      <c r="R236" s="112"/>
    </row>
    <row r="237" spans="2:18" ht="20.399999999999999">
      <c r="B237" s="90"/>
      <c r="C237" s="90"/>
      <c r="Q237" s="90"/>
      <c r="R237" s="112"/>
    </row>
    <row r="238" spans="2:18" ht="20.399999999999999">
      <c r="B238" s="90"/>
      <c r="C238" s="90"/>
      <c r="Q238" s="90"/>
      <c r="R238" s="112"/>
    </row>
    <row r="239" spans="2:18" ht="20.399999999999999">
      <c r="B239" s="90"/>
      <c r="C239" s="90"/>
      <c r="Q239" s="90"/>
      <c r="R239" s="112"/>
    </row>
    <row r="240" spans="2:18" ht="20.399999999999999">
      <c r="B240" s="90"/>
      <c r="C240" s="90"/>
      <c r="Q240" s="90"/>
      <c r="R240" s="112"/>
    </row>
    <row r="241" spans="2:18" ht="20.399999999999999">
      <c r="B241" s="90"/>
      <c r="C241" s="90"/>
      <c r="Q241" s="90"/>
      <c r="R241" s="112"/>
    </row>
    <row r="242" spans="2:18" ht="20.399999999999999">
      <c r="B242" s="90"/>
      <c r="C242" s="90"/>
      <c r="Q242" s="90"/>
      <c r="R242" s="112"/>
    </row>
    <row r="243" spans="2:18" ht="20.399999999999999">
      <c r="B243" s="90"/>
      <c r="C243" s="90"/>
      <c r="Q243" s="90"/>
      <c r="R243" s="112"/>
    </row>
    <row r="244" spans="2:18" ht="20.399999999999999">
      <c r="B244" s="90"/>
      <c r="C244" s="90"/>
      <c r="Q244" s="90"/>
      <c r="R244" s="112"/>
    </row>
    <row r="245" spans="2:18" ht="20.399999999999999">
      <c r="B245" s="90"/>
      <c r="C245" s="90"/>
      <c r="Q245" s="90"/>
      <c r="R245" s="112"/>
    </row>
    <row r="246" spans="2:18" ht="20.399999999999999">
      <c r="B246" s="90"/>
      <c r="C246" s="90"/>
      <c r="Q246" s="90"/>
      <c r="R246" s="112"/>
    </row>
    <row r="247" spans="2:18" ht="20.399999999999999">
      <c r="B247" s="90"/>
      <c r="C247" s="90"/>
      <c r="Q247" s="90"/>
      <c r="R247" s="112"/>
    </row>
    <row r="248" spans="2:18" ht="20.399999999999999">
      <c r="B248" s="90"/>
      <c r="C248" s="90"/>
      <c r="Q248" s="90"/>
      <c r="R248" s="112"/>
    </row>
    <row r="249" spans="2:18" ht="20.399999999999999">
      <c r="B249" s="90"/>
      <c r="C249" s="90"/>
      <c r="Q249" s="90"/>
      <c r="R249" s="112"/>
    </row>
    <row r="250" spans="2:18" ht="20.399999999999999">
      <c r="B250" s="90"/>
      <c r="C250" s="90"/>
      <c r="Q250" s="90"/>
      <c r="R250" s="112"/>
    </row>
    <row r="251" spans="2:18" ht="20.399999999999999">
      <c r="B251" s="90"/>
      <c r="C251" s="90"/>
      <c r="Q251" s="90"/>
      <c r="R251" s="112"/>
    </row>
    <row r="252" spans="2:18" ht="20.399999999999999">
      <c r="B252" s="90"/>
      <c r="C252" s="90"/>
      <c r="Q252" s="90"/>
      <c r="R252" s="112"/>
    </row>
    <row r="253" spans="2:18" ht="20.399999999999999">
      <c r="B253" s="90"/>
      <c r="C253" s="90"/>
      <c r="Q253" s="90"/>
      <c r="R253" s="112"/>
    </row>
    <row r="254" spans="2:18" ht="20.399999999999999">
      <c r="B254" s="90"/>
      <c r="C254" s="90"/>
      <c r="Q254" s="90"/>
      <c r="R254" s="112"/>
    </row>
    <row r="255" spans="2:18" ht="20.399999999999999">
      <c r="B255" s="90"/>
      <c r="C255" s="90"/>
      <c r="Q255" s="90"/>
      <c r="R255" s="112"/>
    </row>
    <row r="256" spans="2:18" ht="20.399999999999999">
      <c r="B256" s="90"/>
      <c r="C256" s="90"/>
      <c r="Q256" s="90"/>
      <c r="R256" s="112"/>
    </row>
    <row r="257" spans="2:18" ht="20.399999999999999">
      <c r="B257" s="90"/>
      <c r="C257" s="90"/>
      <c r="Q257" s="90"/>
      <c r="R257" s="112"/>
    </row>
    <row r="258" spans="2:18" ht="20.399999999999999">
      <c r="B258" s="90"/>
      <c r="C258" s="90"/>
      <c r="Q258" s="90"/>
      <c r="R258" s="112"/>
    </row>
    <row r="259" spans="2:18" ht="20.399999999999999">
      <c r="B259" s="90"/>
      <c r="C259" s="90"/>
      <c r="Q259" s="90"/>
      <c r="R259" s="112"/>
    </row>
    <row r="260" spans="2:18" ht="20.399999999999999">
      <c r="B260" s="90"/>
      <c r="C260" s="90"/>
      <c r="Q260" s="90"/>
      <c r="R260" s="112"/>
    </row>
    <row r="261" spans="2:18" ht="20.399999999999999">
      <c r="B261" s="90"/>
      <c r="C261" s="90"/>
      <c r="Q261" s="90"/>
      <c r="R261" s="112"/>
    </row>
    <row r="262" spans="2:18" ht="20.399999999999999">
      <c r="B262" s="90"/>
      <c r="C262" s="90"/>
      <c r="Q262" s="90"/>
      <c r="R262" s="112"/>
    </row>
    <row r="263" spans="2:18" ht="20.399999999999999">
      <c r="B263" s="90"/>
      <c r="C263" s="90"/>
      <c r="Q263" s="90"/>
      <c r="R263" s="112"/>
    </row>
    <row r="264" spans="2:18" ht="20.399999999999999">
      <c r="B264" s="90"/>
      <c r="C264" s="90"/>
      <c r="Q264" s="90"/>
      <c r="R264" s="112"/>
    </row>
    <row r="265" spans="2:18" ht="20.399999999999999">
      <c r="B265" s="90"/>
      <c r="C265" s="90"/>
      <c r="Q265" s="90"/>
      <c r="R265" s="112"/>
    </row>
    <row r="266" spans="2:18" ht="20.399999999999999">
      <c r="B266" s="90"/>
      <c r="C266" s="90"/>
      <c r="Q266" s="90"/>
      <c r="R266" s="112"/>
    </row>
    <row r="267" spans="2:18" ht="20.399999999999999">
      <c r="B267" s="90"/>
      <c r="C267" s="90"/>
      <c r="Q267" s="90"/>
      <c r="R267" s="112"/>
    </row>
    <row r="268" spans="2:18" ht="20.399999999999999">
      <c r="B268" s="90"/>
      <c r="C268" s="90"/>
      <c r="Q268" s="90"/>
      <c r="R268" s="112"/>
    </row>
    <row r="269" spans="2:18" ht="20.399999999999999">
      <c r="B269" s="90"/>
      <c r="C269" s="90"/>
      <c r="Q269" s="90"/>
      <c r="R269" s="112"/>
    </row>
    <row r="270" spans="2:18" ht="20.399999999999999">
      <c r="B270" s="90"/>
      <c r="C270" s="90"/>
      <c r="Q270" s="90"/>
      <c r="R270" s="112"/>
    </row>
    <row r="271" spans="2:18" ht="20.399999999999999">
      <c r="B271" s="90"/>
      <c r="C271" s="90"/>
      <c r="Q271" s="90"/>
      <c r="R271" s="112"/>
    </row>
    <row r="272" spans="2:18" ht="20.399999999999999">
      <c r="B272" s="90"/>
      <c r="C272" s="90"/>
      <c r="Q272" s="90"/>
      <c r="R272" s="112"/>
    </row>
    <row r="273" spans="2:18" ht="20.399999999999999">
      <c r="B273" s="90"/>
      <c r="C273" s="90"/>
      <c r="Q273" s="90"/>
      <c r="R273" s="112"/>
    </row>
    <row r="274" spans="2:18" ht="20.399999999999999">
      <c r="B274" s="90"/>
      <c r="C274" s="90"/>
      <c r="Q274" s="90"/>
      <c r="R274" s="112"/>
    </row>
    <row r="275" spans="2:18" ht="20.399999999999999">
      <c r="B275" s="90"/>
      <c r="C275" s="90"/>
      <c r="Q275" s="90"/>
      <c r="R275" s="112"/>
    </row>
    <row r="276" spans="2:18" ht="20.399999999999999">
      <c r="B276" s="90"/>
      <c r="C276" s="90"/>
      <c r="Q276" s="90"/>
      <c r="R276" s="112"/>
    </row>
    <row r="277" spans="2:18" ht="20.399999999999999">
      <c r="B277" s="90"/>
      <c r="C277" s="90"/>
      <c r="Q277" s="90"/>
      <c r="R277" s="112"/>
    </row>
    <row r="278" spans="2:18" ht="20.399999999999999">
      <c r="B278" s="90"/>
      <c r="C278" s="90"/>
      <c r="Q278" s="90"/>
      <c r="R278" s="112"/>
    </row>
    <row r="279" spans="2:18" ht="20.399999999999999">
      <c r="B279" s="90"/>
      <c r="C279" s="90"/>
      <c r="Q279" s="90"/>
      <c r="R279" s="112"/>
    </row>
    <row r="280" spans="2:18" ht="20.399999999999999">
      <c r="B280" s="90"/>
      <c r="C280" s="90"/>
      <c r="Q280" s="90"/>
      <c r="R280" s="112"/>
    </row>
    <row r="281" spans="2:18" ht="20.399999999999999">
      <c r="B281" s="90"/>
      <c r="C281" s="90"/>
      <c r="Q281" s="90"/>
      <c r="R281" s="112"/>
    </row>
    <row r="282" spans="2:18" ht="20.399999999999999">
      <c r="B282" s="90"/>
      <c r="C282" s="90"/>
      <c r="Q282" s="90"/>
      <c r="R282" s="112"/>
    </row>
    <row r="283" spans="2:18" ht="20.399999999999999">
      <c r="B283" s="90"/>
      <c r="C283" s="90"/>
      <c r="Q283" s="90"/>
      <c r="R283" s="112"/>
    </row>
    <row r="284" spans="2:18" ht="20.399999999999999">
      <c r="B284" s="90"/>
      <c r="C284" s="90"/>
      <c r="Q284" s="90"/>
      <c r="R284" s="112"/>
    </row>
    <row r="285" spans="2:18" ht="20.399999999999999">
      <c r="B285" s="90"/>
      <c r="C285" s="90"/>
      <c r="Q285" s="90"/>
      <c r="R285" s="112"/>
    </row>
    <row r="286" spans="2:18" ht="20.399999999999999">
      <c r="B286" s="90"/>
      <c r="C286" s="90"/>
      <c r="Q286" s="90"/>
      <c r="R286" s="112"/>
    </row>
    <row r="287" spans="2:18" ht="20.399999999999999">
      <c r="B287" s="90"/>
      <c r="C287" s="90"/>
      <c r="Q287" s="90"/>
      <c r="R287" s="112"/>
    </row>
    <row r="288" spans="2:18" ht="20.399999999999999">
      <c r="B288" s="90"/>
      <c r="C288" s="90"/>
      <c r="Q288" s="90"/>
      <c r="R288" s="112"/>
    </row>
    <row r="289" spans="2:18" ht="20.399999999999999">
      <c r="B289" s="90"/>
      <c r="C289" s="90"/>
      <c r="Q289" s="90"/>
      <c r="R289" s="112"/>
    </row>
    <row r="290" spans="2:18" ht="20.399999999999999">
      <c r="B290" s="90"/>
      <c r="C290" s="90"/>
      <c r="Q290" s="90"/>
      <c r="R290" s="112"/>
    </row>
    <row r="291" spans="2:18" ht="20.399999999999999">
      <c r="B291" s="90"/>
      <c r="C291" s="90"/>
      <c r="Q291" s="90"/>
      <c r="R291" s="112"/>
    </row>
    <row r="292" spans="2:18" ht="20.399999999999999">
      <c r="B292" s="90"/>
      <c r="C292" s="90"/>
      <c r="Q292" s="90"/>
      <c r="R292" s="112"/>
    </row>
    <row r="293" spans="2:18" ht="20.399999999999999">
      <c r="B293" s="90"/>
      <c r="C293" s="90"/>
      <c r="Q293" s="90"/>
      <c r="R293" s="112"/>
    </row>
    <row r="294" spans="2:18" ht="20.399999999999999">
      <c r="B294" s="90"/>
      <c r="C294" s="90"/>
      <c r="Q294" s="90"/>
      <c r="R294" s="112"/>
    </row>
    <row r="295" spans="2:18" ht="20.399999999999999">
      <c r="B295" s="90"/>
      <c r="C295" s="90"/>
      <c r="Q295" s="90"/>
      <c r="R295" s="112"/>
    </row>
    <row r="296" spans="2:18" ht="20.399999999999999">
      <c r="B296" s="90"/>
      <c r="C296" s="90"/>
      <c r="Q296" s="90"/>
      <c r="R296" s="112"/>
    </row>
    <row r="297" spans="2:18" ht="20.399999999999999">
      <c r="B297" s="90"/>
      <c r="C297" s="90"/>
      <c r="Q297" s="90"/>
      <c r="R297" s="112"/>
    </row>
    <row r="298" spans="2:18" ht="20.399999999999999">
      <c r="B298" s="90"/>
      <c r="C298" s="90"/>
      <c r="Q298" s="90"/>
      <c r="R298" s="112"/>
    </row>
    <row r="299" spans="2:18" ht="20.399999999999999">
      <c r="B299" s="90"/>
      <c r="C299" s="90"/>
      <c r="Q299" s="90"/>
      <c r="R299" s="112"/>
    </row>
    <row r="300" spans="2:18" ht="20.399999999999999">
      <c r="B300" s="90"/>
      <c r="C300" s="90"/>
      <c r="Q300" s="90"/>
      <c r="R300" s="112"/>
    </row>
    <row r="301" spans="2:18" ht="20.399999999999999">
      <c r="B301" s="90"/>
      <c r="C301" s="90"/>
      <c r="Q301" s="90"/>
      <c r="R301" s="112"/>
    </row>
    <row r="302" spans="2:18" ht="20.399999999999999">
      <c r="B302" s="90"/>
      <c r="C302" s="90"/>
      <c r="Q302" s="90"/>
      <c r="R302" s="112"/>
    </row>
    <row r="303" spans="2:18" ht="20.399999999999999">
      <c r="B303" s="90"/>
      <c r="C303" s="90"/>
      <c r="Q303" s="90"/>
      <c r="R303" s="112"/>
    </row>
    <row r="304" spans="2:18" ht="20.399999999999999">
      <c r="B304" s="90"/>
      <c r="C304" s="90"/>
      <c r="Q304" s="90"/>
      <c r="R304" s="112"/>
    </row>
    <row r="305" spans="2:18" ht="20.399999999999999">
      <c r="B305" s="90"/>
      <c r="C305" s="90"/>
      <c r="Q305" s="90"/>
      <c r="R305" s="112"/>
    </row>
    <row r="306" spans="2:18" ht="20.399999999999999">
      <c r="B306" s="90"/>
      <c r="C306" s="90"/>
      <c r="Q306" s="90"/>
      <c r="R306" s="112"/>
    </row>
    <row r="307" spans="2:18" ht="20.399999999999999">
      <c r="B307" s="90"/>
      <c r="C307" s="90"/>
      <c r="Q307" s="90"/>
      <c r="R307" s="112"/>
    </row>
    <row r="308" spans="2:18" ht="20.399999999999999">
      <c r="B308" s="90"/>
      <c r="C308" s="90"/>
      <c r="Q308" s="90"/>
      <c r="R308" s="112"/>
    </row>
    <row r="309" spans="2:18" ht="20.399999999999999">
      <c r="B309" s="90"/>
      <c r="C309" s="90"/>
      <c r="Q309" s="90"/>
      <c r="R309" s="112"/>
    </row>
    <row r="310" spans="2:18" ht="20.399999999999999">
      <c r="B310" s="90"/>
      <c r="C310" s="90"/>
      <c r="Q310" s="90"/>
      <c r="R310" s="112"/>
    </row>
    <row r="311" spans="2:18" ht="20.399999999999999">
      <c r="B311" s="90"/>
      <c r="C311" s="90"/>
      <c r="Q311" s="90"/>
      <c r="R311" s="112"/>
    </row>
    <row r="312" spans="2:18" ht="20.399999999999999">
      <c r="B312" s="90"/>
      <c r="C312" s="90"/>
      <c r="Q312" s="90"/>
      <c r="R312" s="112"/>
    </row>
    <row r="313" spans="2:18" ht="20.399999999999999">
      <c r="B313" s="90"/>
      <c r="C313" s="90"/>
      <c r="Q313" s="90"/>
      <c r="R313" s="112"/>
    </row>
    <row r="314" spans="2:18" ht="20.399999999999999">
      <c r="B314" s="90"/>
      <c r="C314" s="90"/>
      <c r="Q314" s="90"/>
      <c r="R314" s="112"/>
    </row>
    <row r="315" spans="2:18" ht="20.399999999999999">
      <c r="B315" s="90"/>
      <c r="C315" s="90"/>
      <c r="Q315" s="90"/>
      <c r="R315" s="112"/>
    </row>
    <row r="316" spans="2:18" ht="20.399999999999999">
      <c r="B316" s="90"/>
      <c r="C316" s="90"/>
      <c r="Q316" s="90"/>
      <c r="R316" s="112"/>
    </row>
    <row r="317" spans="2:18" ht="20.399999999999999">
      <c r="B317" s="90"/>
      <c r="C317" s="90"/>
      <c r="Q317" s="90"/>
      <c r="R317" s="112"/>
    </row>
    <row r="318" spans="2:18" ht="20.399999999999999">
      <c r="B318" s="90"/>
      <c r="C318" s="90"/>
      <c r="Q318" s="90"/>
      <c r="R318" s="112"/>
    </row>
    <row r="319" spans="2:18" ht="20.399999999999999">
      <c r="B319" s="90"/>
      <c r="C319" s="90"/>
      <c r="Q319" s="90"/>
      <c r="R319" s="112"/>
    </row>
    <row r="320" spans="2:18" ht="20.399999999999999">
      <c r="B320" s="90"/>
      <c r="C320" s="90"/>
      <c r="Q320" s="90"/>
      <c r="R320" s="112"/>
    </row>
    <row r="321" spans="2:18" ht="20.399999999999999">
      <c r="B321" s="90"/>
      <c r="C321" s="90"/>
      <c r="Q321" s="90"/>
      <c r="R321" s="112"/>
    </row>
    <row r="322" spans="2:18" ht="20.399999999999999">
      <c r="B322" s="90"/>
      <c r="C322" s="90"/>
      <c r="Q322" s="90"/>
      <c r="R322" s="112"/>
    </row>
    <row r="323" spans="2:18" ht="20.399999999999999">
      <c r="B323" s="90"/>
      <c r="C323" s="90"/>
      <c r="Q323" s="90"/>
      <c r="R323" s="112"/>
    </row>
    <row r="324" spans="2:18" ht="20.399999999999999">
      <c r="B324" s="90"/>
      <c r="C324" s="90"/>
      <c r="Q324" s="90"/>
      <c r="R324" s="112"/>
    </row>
    <row r="325" spans="2:18" ht="20.399999999999999">
      <c r="B325" s="90"/>
      <c r="C325" s="90"/>
      <c r="Q325" s="90"/>
      <c r="R325" s="112"/>
    </row>
    <row r="326" spans="2:18" ht="20.399999999999999">
      <c r="B326" s="90"/>
      <c r="C326" s="90"/>
      <c r="Q326" s="90"/>
      <c r="R326" s="112"/>
    </row>
    <row r="327" spans="2:18" ht="20.399999999999999">
      <c r="B327" s="90"/>
      <c r="C327" s="90"/>
      <c r="Q327" s="90"/>
      <c r="R327" s="112"/>
    </row>
    <row r="328" spans="2:18" ht="20.399999999999999">
      <c r="B328" s="90"/>
      <c r="C328" s="90"/>
      <c r="Q328" s="90"/>
      <c r="R328" s="112"/>
    </row>
    <row r="329" spans="2:18" ht="20.399999999999999">
      <c r="B329" s="90"/>
      <c r="C329" s="90"/>
      <c r="Q329" s="90"/>
      <c r="R329" s="112"/>
    </row>
    <row r="330" spans="2:18" ht="20.399999999999999">
      <c r="B330" s="90"/>
      <c r="C330" s="90"/>
      <c r="Q330" s="90"/>
      <c r="R330" s="112"/>
    </row>
    <row r="331" spans="2:18" ht="20.399999999999999">
      <c r="B331" s="90"/>
      <c r="C331" s="90"/>
      <c r="Q331" s="90"/>
      <c r="R331" s="112"/>
    </row>
    <row r="332" spans="2:18" ht="20.399999999999999">
      <c r="B332" s="90"/>
      <c r="C332" s="90"/>
      <c r="Q332" s="90"/>
      <c r="R332" s="112"/>
    </row>
    <row r="333" spans="2:18" ht="20.399999999999999">
      <c r="B333" s="90"/>
      <c r="C333" s="90"/>
      <c r="Q333" s="90"/>
      <c r="R333" s="112"/>
    </row>
    <row r="334" spans="2:18" ht="20.399999999999999">
      <c r="B334" s="90"/>
      <c r="C334" s="90"/>
      <c r="Q334" s="90"/>
      <c r="R334" s="112"/>
    </row>
    <row r="335" spans="2:18" ht="20.399999999999999">
      <c r="B335" s="90"/>
      <c r="C335" s="90"/>
      <c r="Q335" s="90"/>
      <c r="R335" s="112"/>
    </row>
    <row r="336" spans="2:18" ht="20.399999999999999">
      <c r="B336" s="90"/>
      <c r="C336" s="90"/>
      <c r="Q336" s="90"/>
      <c r="R336" s="112"/>
    </row>
    <row r="337" spans="2:18" ht="20.399999999999999">
      <c r="B337" s="90"/>
      <c r="C337" s="90"/>
      <c r="Q337" s="90"/>
      <c r="R337" s="112"/>
    </row>
    <row r="338" spans="2:18" ht="20.399999999999999">
      <c r="B338" s="90"/>
      <c r="C338" s="90"/>
      <c r="Q338" s="90"/>
      <c r="R338" s="112"/>
    </row>
    <row r="339" spans="2:18" ht="20.399999999999999">
      <c r="B339" s="90"/>
      <c r="C339" s="90"/>
      <c r="Q339" s="90"/>
      <c r="R339" s="112"/>
    </row>
    <row r="340" spans="2:18" ht="20.399999999999999">
      <c r="B340" s="90"/>
      <c r="C340" s="90"/>
      <c r="Q340" s="90"/>
      <c r="R340" s="112"/>
    </row>
    <row r="341" spans="2:18" ht="20.399999999999999">
      <c r="B341" s="90"/>
      <c r="C341" s="90"/>
      <c r="Q341" s="90"/>
      <c r="R341" s="112"/>
    </row>
    <row r="342" spans="2:18" ht="20.399999999999999">
      <c r="B342" s="90"/>
      <c r="C342" s="90"/>
      <c r="Q342" s="90"/>
      <c r="R342" s="112"/>
    </row>
    <row r="343" spans="2:18" ht="20.399999999999999">
      <c r="B343" s="90"/>
      <c r="C343" s="90"/>
      <c r="Q343" s="90"/>
      <c r="R343" s="112"/>
    </row>
    <row r="344" spans="2:18" ht="20.399999999999999">
      <c r="B344" s="90"/>
      <c r="C344" s="90"/>
      <c r="Q344" s="90"/>
      <c r="R344" s="112"/>
    </row>
    <row r="345" spans="2:18" ht="20.399999999999999">
      <c r="B345" s="90"/>
      <c r="C345" s="90"/>
      <c r="Q345" s="90"/>
      <c r="R345" s="112"/>
    </row>
    <row r="346" spans="2:18" ht="20.399999999999999">
      <c r="B346" s="90"/>
      <c r="C346" s="90"/>
      <c r="Q346" s="90"/>
      <c r="R346" s="112"/>
    </row>
    <row r="347" spans="2:18" ht="20.399999999999999">
      <c r="B347" s="90"/>
      <c r="C347" s="90"/>
      <c r="Q347" s="90"/>
      <c r="R347" s="112"/>
    </row>
    <row r="348" spans="2:18" ht="20.399999999999999">
      <c r="B348" s="90"/>
      <c r="C348" s="90"/>
      <c r="Q348" s="90"/>
      <c r="R348" s="112"/>
    </row>
    <row r="349" spans="2:18" ht="20.399999999999999">
      <c r="B349" s="90"/>
      <c r="C349" s="90"/>
      <c r="Q349" s="90"/>
      <c r="R349" s="112"/>
    </row>
    <row r="350" spans="2:18" ht="20.399999999999999">
      <c r="B350" s="90"/>
      <c r="C350" s="90"/>
      <c r="Q350" s="90"/>
      <c r="R350" s="112"/>
    </row>
    <row r="351" spans="2:18" ht="20.399999999999999">
      <c r="B351" s="90"/>
      <c r="C351" s="90"/>
      <c r="Q351" s="90"/>
      <c r="R351" s="112"/>
    </row>
    <row r="352" spans="2:18" ht="20.399999999999999">
      <c r="B352" s="90"/>
      <c r="C352" s="90"/>
      <c r="Q352" s="90"/>
      <c r="R352" s="112"/>
    </row>
    <row r="353" spans="2:18" ht="20.399999999999999">
      <c r="B353" s="90"/>
      <c r="C353" s="90"/>
      <c r="Q353" s="90"/>
      <c r="R353" s="112"/>
    </row>
    <row r="354" spans="2:18" ht="20.399999999999999">
      <c r="B354" s="90"/>
      <c r="C354" s="90"/>
      <c r="Q354" s="90"/>
      <c r="R354" s="112"/>
    </row>
    <row r="355" spans="2:18" ht="20.399999999999999">
      <c r="B355" s="90"/>
      <c r="C355" s="90"/>
      <c r="Q355" s="90"/>
      <c r="R355" s="112"/>
    </row>
    <row r="356" spans="2:18" ht="20.399999999999999">
      <c r="B356" s="90"/>
      <c r="C356" s="90"/>
      <c r="Q356" s="90"/>
      <c r="R356" s="112"/>
    </row>
    <row r="357" spans="2:18" ht="20.399999999999999">
      <c r="B357" s="90"/>
      <c r="C357" s="90"/>
      <c r="Q357" s="90"/>
      <c r="R357" s="112"/>
    </row>
    <row r="358" spans="2:18" ht="20.399999999999999">
      <c r="B358" s="90"/>
      <c r="C358" s="90"/>
      <c r="Q358" s="90"/>
      <c r="R358" s="112"/>
    </row>
    <row r="359" spans="2:18" ht="20.399999999999999">
      <c r="B359" s="90"/>
      <c r="C359" s="90"/>
      <c r="Q359" s="90"/>
      <c r="R359" s="112"/>
    </row>
    <row r="360" spans="2:18" ht="20.399999999999999">
      <c r="B360" s="90"/>
      <c r="C360" s="90"/>
      <c r="Q360" s="90"/>
      <c r="R360" s="112"/>
    </row>
    <row r="361" spans="2:18" ht="20.399999999999999">
      <c r="B361" s="90"/>
      <c r="C361" s="90"/>
      <c r="Q361" s="90"/>
      <c r="R361" s="112"/>
    </row>
    <row r="362" spans="2:18" ht="20.399999999999999">
      <c r="B362" s="90"/>
      <c r="C362" s="90"/>
      <c r="Q362" s="90"/>
      <c r="R362" s="112"/>
    </row>
    <row r="363" spans="2:18" ht="20.399999999999999">
      <c r="B363" s="90"/>
      <c r="C363" s="90"/>
      <c r="Q363" s="90"/>
      <c r="R363" s="112"/>
    </row>
    <row r="364" spans="2:18" ht="20.399999999999999">
      <c r="B364" s="90"/>
      <c r="C364" s="90"/>
      <c r="Q364" s="90"/>
      <c r="R364" s="112"/>
    </row>
    <row r="365" spans="2:18" ht="20.399999999999999">
      <c r="B365" s="90"/>
      <c r="C365" s="90"/>
      <c r="Q365" s="90"/>
      <c r="R365" s="112"/>
    </row>
    <row r="366" spans="2:18" ht="20.399999999999999">
      <c r="B366" s="90"/>
      <c r="C366" s="90"/>
      <c r="Q366" s="90"/>
      <c r="R366" s="112"/>
    </row>
    <row r="367" spans="2:18" ht="20.399999999999999">
      <c r="B367" s="90"/>
      <c r="C367" s="90"/>
      <c r="Q367" s="90"/>
      <c r="R367" s="112"/>
    </row>
    <row r="368" spans="2:18" ht="20.399999999999999">
      <c r="B368" s="90"/>
      <c r="C368" s="90"/>
      <c r="Q368" s="90"/>
      <c r="R368" s="112"/>
    </row>
    <row r="369" spans="2:18" ht="20.399999999999999">
      <c r="B369" s="90"/>
      <c r="C369" s="90"/>
      <c r="Q369" s="90"/>
      <c r="R369" s="112"/>
    </row>
    <row r="370" spans="2:18" ht="20.399999999999999">
      <c r="B370" s="90"/>
      <c r="C370" s="90"/>
      <c r="Q370" s="90"/>
      <c r="R370" s="112"/>
    </row>
    <row r="371" spans="2:18" ht="20.399999999999999">
      <c r="B371" s="90"/>
      <c r="C371" s="90"/>
      <c r="Q371" s="90"/>
      <c r="R371" s="112"/>
    </row>
    <row r="372" spans="2:18" ht="20.399999999999999">
      <c r="B372" s="90"/>
      <c r="C372" s="90"/>
      <c r="Q372" s="90"/>
      <c r="R372" s="112"/>
    </row>
    <row r="373" spans="2:18" ht="20.399999999999999">
      <c r="B373" s="90"/>
      <c r="C373" s="90"/>
      <c r="Q373" s="90"/>
      <c r="R373" s="112"/>
    </row>
    <row r="374" spans="2:18" ht="20.399999999999999">
      <c r="B374" s="90"/>
      <c r="C374" s="90"/>
      <c r="Q374" s="90"/>
      <c r="R374" s="112"/>
    </row>
    <row r="375" spans="2:18" ht="20.399999999999999">
      <c r="B375" s="90"/>
      <c r="C375" s="90"/>
      <c r="Q375" s="90"/>
      <c r="R375" s="112"/>
    </row>
    <row r="376" spans="2:18" ht="20.399999999999999">
      <c r="B376" s="90"/>
      <c r="C376" s="90"/>
      <c r="Q376" s="90"/>
      <c r="R376" s="112"/>
    </row>
    <row r="377" spans="2:18" ht="20.399999999999999">
      <c r="B377" s="90"/>
      <c r="C377" s="90"/>
      <c r="Q377" s="90"/>
      <c r="R377" s="112"/>
    </row>
    <row r="378" spans="2:18" ht="20.399999999999999">
      <c r="B378" s="90"/>
      <c r="C378" s="90"/>
      <c r="Q378" s="90"/>
      <c r="R378" s="112"/>
    </row>
    <row r="379" spans="2:18" ht="20.399999999999999">
      <c r="B379" s="90"/>
      <c r="C379" s="90"/>
      <c r="Q379" s="90"/>
      <c r="R379" s="112"/>
    </row>
    <row r="380" spans="2:18" ht="20.399999999999999">
      <c r="B380" s="90"/>
      <c r="C380" s="90"/>
      <c r="Q380" s="90"/>
      <c r="R380" s="112"/>
    </row>
    <row r="381" spans="2:18" ht="20.399999999999999">
      <c r="B381" s="90"/>
      <c r="C381" s="90"/>
      <c r="Q381" s="90"/>
      <c r="R381" s="112"/>
    </row>
    <row r="382" spans="2:18" ht="21" thickBot="1">
      <c r="Q382" s="131"/>
    </row>
    <row r="383" spans="2:18" ht="20.399999999999999">
      <c r="G383" s="132"/>
      <c r="H383" s="133"/>
      <c r="I383" s="134" t="s">
        <v>95</v>
      </c>
      <c r="J383" s="135"/>
      <c r="K383" s="135"/>
      <c r="L383" s="135"/>
      <c r="M383" s="135"/>
      <c r="N383" s="135"/>
      <c r="O383" s="135"/>
      <c r="P383" s="136" t="s">
        <v>96</v>
      </c>
    </row>
    <row r="384" spans="2:18" ht="20.399999999999999">
      <c r="G384" s="132"/>
      <c r="H384" s="133"/>
      <c r="I384" s="137" t="s">
        <v>97</v>
      </c>
      <c r="J384" s="133"/>
      <c r="K384" s="133"/>
      <c r="L384" s="133"/>
      <c r="M384" s="133"/>
      <c r="N384" s="133"/>
      <c r="O384" s="133"/>
      <c r="P384" s="138" t="s">
        <v>96</v>
      </c>
    </row>
    <row r="385" spans="7:16" ht="20.399999999999999">
      <c r="G385" s="132"/>
      <c r="H385" s="133"/>
      <c r="I385" s="137" t="s">
        <v>90</v>
      </c>
      <c r="J385" s="133"/>
      <c r="K385" s="133"/>
      <c r="L385" s="133"/>
      <c r="M385" s="133"/>
      <c r="N385" s="133"/>
      <c r="O385" s="133"/>
      <c r="P385" s="138" t="s">
        <v>96</v>
      </c>
    </row>
    <row r="386" spans="7:16" ht="21" thickBot="1">
      <c r="G386" s="132"/>
      <c r="H386" s="133"/>
      <c r="I386" s="139" t="s">
        <v>98</v>
      </c>
      <c r="J386" s="140"/>
      <c r="K386" s="140"/>
      <c r="L386" s="140"/>
      <c r="M386" s="140"/>
      <c r="N386" s="140"/>
      <c r="O386" s="140"/>
      <c r="P386" s="141" t="s">
        <v>91</v>
      </c>
    </row>
  </sheetData>
  <mergeCells count="128">
    <mergeCell ref="Q150:Q153"/>
    <mergeCell ref="A154:A157"/>
    <mergeCell ref="B154:B157"/>
    <mergeCell ref="Q154:Q157"/>
    <mergeCell ref="A158:A161"/>
    <mergeCell ref="B158:B161"/>
    <mergeCell ref="Q158:Q161"/>
    <mergeCell ref="A162:A165"/>
    <mergeCell ref="B162:B165"/>
    <mergeCell ref="Q162:Q165"/>
    <mergeCell ref="Q6:Q9"/>
    <mergeCell ref="Q10:Q13"/>
    <mergeCell ref="Q14:Q17"/>
    <mergeCell ref="A1:Q1"/>
    <mergeCell ref="A2:Q2"/>
    <mergeCell ref="A3:Q3"/>
    <mergeCell ref="Q34:Q37"/>
    <mergeCell ref="B38:B41"/>
    <mergeCell ref="Q38:Q41"/>
    <mergeCell ref="A6:A9"/>
    <mergeCell ref="B6:B9"/>
    <mergeCell ref="A10:A13"/>
    <mergeCell ref="B10:B13"/>
    <mergeCell ref="A14:A17"/>
    <mergeCell ref="B14:B17"/>
    <mergeCell ref="A34:A37"/>
    <mergeCell ref="A38:A41"/>
    <mergeCell ref="Q42:Q45"/>
    <mergeCell ref="B46:B49"/>
    <mergeCell ref="Q46:Q49"/>
    <mergeCell ref="B18:B21"/>
    <mergeCell ref="Q18:Q21"/>
    <mergeCell ref="B22:B25"/>
    <mergeCell ref="Q22:Q25"/>
    <mergeCell ref="Q26:Q29"/>
    <mergeCell ref="Q30:Q33"/>
    <mergeCell ref="B34:B37"/>
    <mergeCell ref="Q74:Q77"/>
    <mergeCell ref="B78:B81"/>
    <mergeCell ref="Q78:Q81"/>
    <mergeCell ref="Q50:Q53"/>
    <mergeCell ref="Q54:Q57"/>
    <mergeCell ref="Q58:Q61"/>
    <mergeCell ref="B62:B65"/>
    <mergeCell ref="Q62:Q65"/>
    <mergeCell ref="B66:B69"/>
    <mergeCell ref="Q66:Q69"/>
    <mergeCell ref="B70:B73"/>
    <mergeCell ref="Q70:Q73"/>
    <mergeCell ref="B74:B77"/>
    <mergeCell ref="Q172:Q176"/>
    <mergeCell ref="B118:B121"/>
    <mergeCell ref="Q118:Q121"/>
    <mergeCell ref="B122:B125"/>
    <mergeCell ref="Q122:Q125"/>
    <mergeCell ref="B126:B129"/>
    <mergeCell ref="Q126:Q129"/>
    <mergeCell ref="B106:B109"/>
    <mergeCell ref="Q106:Q109"/>
    <mergeCell ref="B110:B113"/>
    <mergeCell ref="Q110:Q113"/>
    <mergeCell ref="B114:B117"/>
    <mergeCell ref="Q114:Q117"/>
    <mergeCell ref="B130:B133"/>
    <mergeCell ref="Q130:Q133"/>
    <mergeCell ref="Q166:Q170"/>
    <mergeCell ref="B134:B137"/>
    <mergeCell ref="Q134:Q137"/>
    <mergeCell ref="B138:B141"/>
    <mergeCell ref="Q138:Q141"/>
    <mergeCell ref="B142:B145"/>
    <mergeCell ref="Q142:Q145"/>
    <mergeCell ref="B146:B149"/>
    <mergeCell ref="Q146:Q149"/>
    <mergeCell ref="Q94:Q97"/>
    <mergeCell ref="B98:B101"/>
    <mergeCell ref="Q98:Q101"/>
    <mergeCell ref="B102:B105"/>
    <mergeCell ref="Q102:Q105"/>
    <mergeCell ref="B82:B85"/>
    <mergeCell ref="Q82:Q85"/>
    <mergeCell ref="B86:B89"/>
    <mergeCell ref="Q86:Q89"/>
    <mergeCell ref="B90:B93"/>
    <mergeCell ref="Q90:Q93"/>
    <mergeCell ref="A42:A45"/>
    <mergeCell ref="A46:A49"/>
    <mergeCell ref="A50:A53"/>
    <mergeCell ref="B50:B53"/>
    <mergeCell ref="A18:A21"/>
    <mergeCell ref="A22:A25"/>
    <mergeCell ref="A26:A29"/>
    <mergeCell ref="B26:B29"/>
    <mergeCell ref="A30:A33"/>
    <mergeCell ref="B30:B33"/>
    <mergeCell ref="B42:B45"/>
    <mergeCell ref="A70:A73"/>
    <mergeCell ref="A74:A77"/>
    <mergeCell ref="A78:A81"/>
    <mergeCell ref="A82:A85"/>
    <mergeCell ref="A86:A89"/>
    <mergeCell ref="A90:A93"/>
    <mergeCell ref="A54:A57"/>
    <mergeCell ref="B54:B57"/>
    <mergeCell ref="A58:A61"/>
    <mergeCell ref="B58:B61"/>
    <mergeCell ref="A62:A65"/>
    <mergeCell ref="A66:A69"/>
    <mergeCell ref="A118:A121"/>
    <mergeCell ref="A122:A125"/>
    <mergeCell ref="A126:A129"/>
    <mergeCell ref="A130:A133"/>
    <mergeCell ref="A166:B170"/>
    <mergeCell ref="A172:B176"/>
    <mergeCell ref="A94:A97"/>
    <mergeCell ref="A98:A101"/>
    <mergeCell ref="A102:A105"/>
    <mergeCell ref="A106:A109"/>
    <mergeCell ref="A110:A113"/>
    <mergeCell ref="A114:A117"/>
    <mergeCell ref="B171:F171"/>
    <mergeCell ref="B94:B97"/>
    <mergeCell ref="A134:A137"/>
    <mergeCell ref="A138:A141"/>
    <mergeCell ref="A142:A145"/>
    <mergeCell ref="A146:A149"/>
    <mergeCell ref="A150:A153"/>
    <mergeCell ref="B150:B15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88"/>
  <sheetViews>
    <sheetView topLeftCell="S163" workbookViewId="0">
      <selection activeCell="A3" sqref="A3"/>
    </sheetView>
  </sheetViews>
  <sheetFormatPr defaultColWidth="9" defaultRowHeight="14.4"/>
  <cols>
    <col min="1" max="1" width="9" style="79"/>
    <col min="2" max="2" width="35.33203125" style="79" bestFit="1" customWidth="1"/>
    <col min="3" max="3" width="9" style="79"/>
    <col min="4" max="4" width="9.88671875" style="79" bestFit="1" customWidth="1"/>
    <col min="5" max="5" width="9" style="79"/>
    <col min="6" max="8" width="9.88671875" style="79" bestFit="1" customWidth="1"/>
    <col min="9" max="34" width="9" style="79"/>
    <col min="35" max="35" width="11.21875" style="79" bestFit="1" customWidth="1"/>
    <col min="36" max="16384" width="9" style="79"/>
  </cols>
  <sheetData>
    <row r="1" spans="1:36" ht="23.4">
      <c r="A1" s="191" t="s">
        <v>45</v>
      </c>
      <c r="B1" s="189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</row>
    <row r="2" spans="1:36" ht="23.4">
      <c r="A2" s="191" t="s">
        <v>121</v>
      </c>
      <c r="B2" s="189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</row>
    <row r="3" spans="1:36" ht="23.4">
      <c r="A3" s="192" t="s">
        <v>320</v>
      </c>
      <c r="B3" s="190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</row>
    <row r="4" spans="1:36" ht="21" thickBot="1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</row>
    <row r="5" spans="1:36" ht="21.6" thickTop="1" thickBot="1">
      <c r="A5" s="84" t="s">
        <v>99</v>
      </c>
      <c r="B5" s="83" t="s">
        <v>0</v>
      </c>
      <c r="C5" s="83" t="s">
        <v>1</v>
      </c>
      <c r="D5" s="84">
        <v>1</v>
      </c>
      <c r="E5" s="84">
        <v>2</v>
      </c>
      <c r="F5" s="84">
        <v>3</v>
      </c>
      <c r="G5" s="84">
        <v>4</v>
      </c>
      <c r="H5" s="84">
        <v>5</v>
      </c>
      <c r="I5" s="84">
        <v>6</v>
      </c>
      <c r="J5" s="84">
        <v>7</v>
      </c>
      <c r="K5" s="84">
        <v>8</v>
      </c>
      <c r="L5" s="84">
        <v>9</v>
      </c>
      <c r="M5" s="84">
        <v>10</v>
      </c>
      <c r="N5" s="84">
        <v>11</v>
      </c>
      <c r="O5" s="84">
        <v>12</v>
      </c>
      <c r="P5" s="84">
        <v>13</v>
      </c>
      <c r="Q5" s="84">
        <v>14</v>
      </c>
      <c r="R5" s="84">
        <v>15</v>
      </c>
      <c r="S5" s="84">
        <v>16</v>
      </c>
      <c r="T5" s="84">
        <v>17</v>
      </c>
      <c r="U5" s="84">
        <v>18</v>
      </c>
      <c r="V5" s="84">
        <v>19</v>
      </c>
      <c r="W5" s="84">
        <v>20</v>
      </c>
      <c r="X5" s="84">
        <v>21</v>
      </c>
      <c r="Y5" s="84">
        <v>22</v>
      </c>
      <c r="Z5" s="84">
        <v>23</v>
      </c>
      <c r="AA5" s="84">
        <v>24</v>
      </c>
      <c r="AB5" s="84">
        <v>25</v>
      </c>
      <c r="AC5" s="84">
        <v>26</v>
      </c>
      <c r="AD5" s="84">
        <v>27</v>
      </c>
      <c r="AE5" s="84">
        <v>28</v>
      </c>
      <c r="AF5" s="84">
        <v>29</v>
      </c>
      <c r="AG5" s="84">
        <v>30</v>
      </c>
      <c r="AH5" s="84">
        <v>31</v>
      </c>
      <c r="AI5" s="85" t="s">
        <v>41</v>
      </c>
      <c r="AJ5" s="83" t="s">
        <v>88</v>
      </c>
    </row>
    <row r="6" spans="1:36" ht="21" thickTop="1">
      <c r="A6" s="544" t="s">
        <v>2</v>
      </c>
      <c r="B6" s="545" t="s">
        <v>53</v>
      </c>
      <c r="C6" s="86" t="s">
        <v>42</v>
      </c>
      <c r="D6" s="193">
        <f>'สาย 1'!D6+'สาย 2'!D6+'สาย 3'!D6+'สาย 4'!D6+'สาย 5'!D6+'สาย 6'!D6+'สาย 7'!D6+'สาย 8'!D6+'สาย 9'!D6+'สาย 10'!D6+'สาย 11'!D6+'สาย 12'!D6</f>
        <v>350</v>
      </c>
      <c r="E6" s="193">
        <f>'สาย 1'!E6+'สาย 2'!E6+'สาย 3'!E6+'สาย 4'!E6+'สาย 5'!E6+'สาย 6'!E6+'สาย 7'!E6+'สาย 8'!E6+'สาย 9'!E6+'สาย 10'!E6+'สาย 11'!E6+'สาย 12'!E6</f>
        <v>400</v>
      </c>
      <c r="F6" s="193">
        <f>'สาย 1'!F6+'สาย 2'!F6+'สาย 3'!F6+'สาย 4'!F6+'สาย 5'!F6+'สาย 6'!F6+'สาย 7'!F6+'สาย 8'!F6+'สาย 9'!F6+'สาย 10'!F6+'สาย 11'!F6+'สาย 12'!F6</f>
        <v>450</v>
      </c>
      <c r="G6" s="193">
        <f>'สาย 1'!G6+'สาย 2'!G6+'สาย 3'!G6+'สาย 4'!G6+'สาย 5'!G6+'สาย 6'!G6+'สาย 7'!G6+'สาย 8'!G6+'สาย 9'!G6+'สาย 10'!G6+'สาย 11'!G6+'สาย 12'!G6</f>
        <v>0</v>
      </c>
      <c r="H6" s="193">
        <f>'สาย 1'!H6+'สาย 2'!H6+'สาย 3'!H6+'สาย 4'!H6+'สาย 5'!H6+'สาย 6'!H6+'สาย 7'!H6+'สาย 8'!H6+'สาย 9'!H6+'สาย 10'!H6+'สาย 11'!H6+'สาย 12'!H6</f>
        <v>0</v>
      </c>
      <c r="I6" s="193">
        <f>'สาย 1'!I6+'สาย 2'!I6+'สาย 3'!I6+'สาย 4'!I6+'สาย 5'!I6+'สาย 6'!I6+'สาย 7'!I6+'สาย 8'!I6+'สาย 9'!I6+'สาย 10'!I6+'สาย 11'!I6+'สาย 12'!I6</f>
        <v>0</v>
      </c>
      <c r="J6" s="193">
        <f>'สาย 1'!J6+'สาย 2'!J6+'สาย 3'!J6+'สาย 4'!J6+'สาย 5'!J6+'สาย 6'!J6+'สาย 7'!J6+'สาย 8'!J6+'สาย 9'!J6+'สาย 10'!J6+'สาย 11'!J6+'สาย 12'!J6</f>
        <v>0</v>
      </c>
      <c r="K6" s="193">
        <f>'สาย 1'!K6+'สาย 2'!K6+'สาย 3'!K6+'สาย 4'!K6+'สาย 5'!K6+'สาย 6'!K6+'สาย 7'!K6+'สาย 8'!K6+'สาย 9'!K6+'สาย 10'!K6+'สาย 11'!K6+'สาย 12'!K6</f>
        <v>0</v>
      </c>
      <c r="L6" s="193">
        <f>'สาย 1'!L6+'สาย 2'!L6+'สาย 3'!L6+'สาย 4'!L6+'สาย 5'!L6+'สาย 6'!L6+'สาย 7'!L6+'สาย 8'!L6+'สาย 9'!L6+'สาย 10'!L6+'สาย 11'!L6+'สาย 12'!L6</f>
        <v>0</v>
      </c>
      <c r="M6" s="193">
        <f>'สาย 1'!M6+'สาย 2'!M6+'สาย 3'!M6+'สาย 4'!M6+'สาย 5'!M6+'สาย 6'!M6+'สาย 7'!M6+'สาย 8'!M6+'สาย 9'!M6+'สาย 10'!M6+'สาย 11'!M6+'สาย 12'!M6</f>
        <v>0</v>
      </c>
      <c r="N6" s="193">
        <f>'สาย 1'!N6+'สาย 2'!N6+'สาย 3'!N6+'สาย 4'!N6+'สาย 5'!N6+'สาย 6'!N6+'สาย 7'!N6+'สาย 8'!N6+'สาย 9'!N6+'สาย 10'!N6+'สาย 11'!N6+'สาย 12'!N6</f>
        <v>0</v>
      </c>
      <c r="O6" s="193">
        <f>'สาย 1'!O6+'สาย 2'!O6+'สาย 3'!O6+'สาย 4'!O6+'สาย 5'!O6+'สาย 6'!O6+'สาย 7'!O6+'สาย 8'!O6+'สาย 9'!O6+'สาย 10'!O6+'สาย 11'!O6+'สาย 12'!O6</f>
        <v>0</v>
      </c>
      <c r="P6" s="193">
        <f>'สาย 1'!P6+'สาย 2'!P6+'สาย 3'!P6+'สาย 4'!P6+'สาย 5'!P6+'สาย 6'!P6+'สาย 7'!P6+'สาย 8'!P6+'สาย 9'!P6+'สาย 10'!P6+'สาย 11'!P6+'สาย 12'!P6</f>
        <v>0</v>
      </c>
      <c r="Q6" s="193">
        <f>'สาย 1'!Q6+'สาย 2'!Q6+'สาย 3'!Q6+'สาย 4'!Q6+'สาย 5'!Q6+'สาย 6'!Q6+'สาย 7'!Q6+'สาย 8'!Q6+'สาย 9'!Q6+'สาย 10'!Q6+'สาย 11'!Q6+'สาย 12'!Q6</f>
        <v>0</v>
      </c>
      <c r="R6" s="193">
        <f>'สาย 1'!R6+'สาย 2'!R6+'สาย 3'!R6+'สาย 4'!R6+'สาย 5'!R6+'สาย 6'!R6+'สาย 7'!R6+'สาย 8'!R6+'สาย 9'!R6+'สาย 10'!R6+'สาย 11'!R6+'สาย 12'!R6</f>
        <v>0</v>
      </c>
      <c r="S6" s="193">
        <f>'สาย 1'!S6+'สาย 2'!S6+'สาย 3'!S6+'สาย 4'!S6+'สาย 5'!S6+'สาย 6'!S6+'สาย 7'!S6+'สาย 8'!S6+'สาย 9'!S6+'สาย 10'!S6+'สาย 11'!S6+'สาย 12'!S6</f>
        <v>0</v>
      </c>
      <c r="T6" s="193">
        <f>'สาย 1'!T6+'สาย 2'!T6+'สาย 3'!T6+'สาย 4'!T6+'สาย 5'!T6+'สาย 6'!T6+'สาย 7'!T6+'สาย 8'!T6+'สาย 9'!T6+'สาย 10'!T6+'สาย 11'!T6+'สาย 12'!T6</f>
        <v>0</v>
      </c>
      <c r="U6" s="193">
        <f>'สาย 1'!U6+'สาย 2'!U6+'สาย 3'!U6+'สาย 4'!U6+'สาย 5'!U6+'สาย 6'!U6+'สาย 7'!U6+'สาย 8'!U6+'สาย 9'!U6+'สาย 10'!U6+'สาย 11'!U6+'สาย 12'!U6</f>
        <v>0</v>
      </c>
      <c r="V6" s="193">
        <f>'สาย 1'!V6+'สาย 2'!V6+'สาย 3'!V6+'สาย 4'!V6+'สาย 5'!V6+'สาย 6'!V6+'สาย 7'!V6+'สาย 8'!V6+'สาย 9'!V6+'สาย 10'!V6+'สาย 11'!V6+'สาย 12'!V6</f>
        <v>0</v>
      </c>
      <c r="W6" s="193">
        <f>'สาย 1'!W6+'สาย 2'!W6+'สาย 3'!W6+'สาย 4'!W6+'สาย 5'!W6+'สาย 6'!W6+'สาย 7'!W6+'สาย 8'!W6+'สาย 9'!W6+'สาย 10'!W6+'สาย 11'!W6+'สาย 12'!W6</f>
        <v>0</v>
      </c>
      <c r="X6" s="193">
        <f>'สาย 1'!X6+'สาย 2'!X6+'สาย 3'!X6+'สาย 4'!X6+'สาย 5'!X6+'สาย 6'!X6+'สาย 7'!X6+'สาย 8'!X6+'สาย 9'!X6+'สาย 10'!X6+'สาย 11'!X6+'สาย 12'!X6</f>
        <v>0</v>
      </c>
      <c r="Y6" s="193">
        <f>'สาย 1'!Y6+'สาย 2'!Y6+'สาย 3'!Y6+'สาย 4'!Y6+'สาย 5'!Y6+'สาย 6'!Y6+'สาย 7'!Y6+'สาย 8'!Y6+'สาย 9'!Y6+'สาย 10'!Y6+'สาย 11'!Y6+'สาย 12'!Y6</f>
        <v>0</v>
      </c>
      <c r="Z6" s="193">
        <f>'สาย 1'!Z6+'สาย 2'!Z6+'สาย 3'!Z6+'สาย 4'!Z6+'สาย 5'!Z6+'สาย 6'!Z6+'สาย 7'!Z6+'สาย 8'!Z6+'สาย 9'!Z6+'สาย 10'!Z6+'สาย 11'!Z6+'สาย 12'!Z6</f>
        <v>0</v>
      </c>
      <c r="AA6" s="193">
        <f>'สาย 1'!AA6+'สาย 2'!AA6+'สาย 3'!AA6+'สาย 4'!AA6+'สาย 5'!AA6+'สาย 6'!AA6+'สาย 7'!AA6+'สาย 8'!AA6+'สาย 9'!AA6+'สาย 10'!AA6+'สาย 11'!AA6+'สาย 12'!AA6</f>
        <v>0</v>
      </c>
      <c r="AB6" s="193">
        <f>'สาย 1'!AB6+'สาย 2'!AB6+'สาย 3'!AB6+'สาย 4'!AB6+'สาย 5'!AB6+'สาย 6'!AB6+'สาย 7'!AB6+'สาย 8'!AB6+'สาย 9'!AB6+'สาย 10'!AB6+'สาย 11'!AB6+'สาย 12'!AB6</f>
        <v>0</v>
      </c>
      <c r="AC6" s="193">
        <f>'สาย 1'!AC6+'สาย 2'!AC6+'สาย 3'!AC6+'สาย 4'!AC6+'สาย 5'!AC6+'สาย 6'!AC6+'สาย 7'!AC6+'สาย 8'!AC6+'สาย 9'!AC6+'สาย 10'!AC6+'สาย 11'!AC6+'สาย 12'!AC6</f>
        <v>0</v>
      </c>
      <c r="AD6" s="193">
        <f>'สาย 1'!AD6+'สาย 2'!AD6+'สาย 3'!AD6+'สาย 4'!AD6+'สาย 5'!AD6+'สาย 6'!AD6+'สาย 7'!AD6+'สาย 8'!AD6+'สาย 9'!AD6+'สาย 10'!AD6+'สาย 11'!AD6+'สาย 12'!AD6</f>
        <v>0</v>
      </c>
      <c r="AE6" s="193">
        <f>'สาย 1'!AE6+'สาย 2'!AE6+'สาย 3'!AE6+'สาย 4'!AE6+'สาย 5'!AE6+'สาย 6'!AE6+'สาย 7'!AE6+'สาย 8'!AE6+'สาย 9'!AE6+'สาย 10'!AE6+'สาย 11'!AE6+'สาย 12'!AE6</f>
        <v>0</v>
      </c>
      <c r="AF6" s="193">
        <f>'สาย 1'!AF6+'สาย 2'!AF6+'สาย 3'!AF6+'สาย 4'!AF6+'สาย 5'!AF6+'สาย 6'!AF6+'สาย 7'!AF6+'สาย 8'!AF6+'สาย 9'!AF6+'สาย 10'!AF6+'สาย 11'!AF6+'สาย 12'!AF6</f>
        <v>0</v>
      </c>
      <c r="AG6" s="193">
        <f>'สาย 1'!AG6+'สาย 2'!AG6+'สาย 3'!AG6+'สาย 4'!AG6+'สาย 5'!AG6+'สาย 6'!AG6+'สาย 7'!AG6+'สาย 8'!AG6+'สาย 9'!AG6+'สาย 10'!AG6+'สาย 11'!AG6+'สาย 12'!AG6</f>
        <v>0</v>
      </c>
      <c r="AH6" s="193">
        <f>'สาย 1'!AH6+'สาย 2'!AH6+'สาย 3'!AH6+'สาย 4'!AH6+'สาย 5'!AH6+'สาย 6'!AH6+'สาย 7'!AH6+'สาย 8'!AH6+'สาย 9'!AH6+'สาย 10'!AH6+'สาย 11'!AH6+'สาย 12'!AH6</f>
        <v>0</v>
      </c>
      <c r="AI6" s="89">
        <f>SUM(D6:AH6)</f>
        <v>1200</v>
      </c>
      <c r="AJ6" s="541">
        <f>AI9</f>
        <v>7.7499999999999999E-2</v>
      </c>
    </row>
    <row r="7" spans="1:36" ht="20.399999999999999">
      <c r="A7" s="529"/>
      <c r="B7" s="546"/>
      <c r="C7" s="91" t="s">
        <v>89</v>
      </c>
      <c r="D7" s="174">
        <f>'สาย 1'!D7+'สาย 2'!D7+'สาย 3'!D7+'สาย 4'!D7+'สาย 5'!D7+'สาย 6'!D7+'สาย 7'!D7+'สาย 8'!D7+'สาย 9'!D7+'สาย 10'!D7+'สาย 11'!D7+'สาย 12'!D7</f>
        <v>31</v>
      </c>
      <c r="E7" s="174">
        <f>'สาย 1'!E7+'สาย 2'!E7+'สาย 3'!E7+'สาย 4'!E7+'สาย 5'!E7+'สาย 6'!E7+'สาย 7'!E7+'สาย 8'!E7+'สาย 9'!E7+'สาย 10'!E7+'สาย 11'!E7+'สาย 12'!E7</f>
        <v>36</v>
      </c>
      <c r="F7" s="174">
        <f>'สาย 1'!F7+'สาย 2'!F7+'สาย 3'!F7+'สาย 4'!F7+'สาย 5'!F7+'สาย 6'!F7+'สาย 7'!F7+'สาย 8'!F7+'สาย 9'!F7+'สาย 10'!F7+'สาย 11'!F7+'สาย 12'!F7</f>
        <v>26</v>
      </c>
      <c r="G7" s="174">
        <f>'สาย 1'!G7+'สาย 2'!G7+'สาย 3'!G7+'สาย 4'!G7+'สาย 5'!G7+'สาย 6'!G7+'สาย 7'!G7+'สาย 8'!G7+'สาย 9'!G7+'สาย 10'!G7+'สาย 11'!G7+'สาย 12'!G7</f>
        <v>0</v>
      </c>
      <c r="H7" s="174">
        <f>'สาย 1'!H7+'สาย 2'!H7+'สาย 3'!H7+'สาย 4'!H7+'สาย 5'!H7+'สาย 6'!H7+'สาย 7'!H7+'สาย 8'!H7+'สาย 9'!H7+'สาย 10'!H7+'สาย 11'!H7+'สาย 12'!H7</f>
        <v>0</v>
      </c>
      <c r="I7" s="174">
        <f>'สาย 1'!I7+'สาย 2'!I7+'สาย 3'!I7+'สาย 4'!I7+'สาย 5'!I7+'สาย 6'!I7+'สาย 7'!I7+'สาย 8'!I7+'สาย 9'!I7+'สาย 10'!I7+'สาย 11'!I7+'สาย 12'!I7</f>
        <v>0</v>
      </c>
      <c r="J7" s="174">
        <f>'สาย 1'!J7+'สาย 2'!J7+'สาย 3'!J7+'สาย 4'!J7+'สาย 5'!J7+'สาย 6'!J7+'สาย 7'!J7+'สาย 8'!J7+'สาย 9'!J7+'สาย 10'!J7+'สาย 11'!J7+'สาย 12'!J7</f>
        <v>0</v>
      </c>
      <c r="K7" s="174">
        <f>'สาย 1'!K7+'สาย 2'!K7+'สาย 3'!K7+'สาย 4'!K7+'สาย 5'!K7+'สาย 6'!K7+'สาย 7'!K7+'สาย 8'!K7+'สาย 9'!K7+'สาย 10'!K7+'สาย 11'!K7+'สาย 12'!K7</f>
        <v>0</v>
      </c>
      <c r="L7" s="174">
        <f>'สาย 1'!L7+'สาย 2'!L7+'สาย 3'!L7+'สาย 4'!L7+'สาย 5'!L7+'สาย 6'!L7+'สาย 7'!L7+'สาย 8'!L7+'สาย 9'!L7+'สาย 10'!L7+'สาย 11'!L7+'สาย 12'!L7</f>
        <v>0</v>
      </c>
      <c r="M7" s="174">
        <f>'สาย 1'!M7+'สาย 2'!M7+'สาย 3'!M7+'สาย 4'!M7+'สาย 5'!M7+'สาย 6'!M7+'สาย 7'!M7+'สาย 8'!M7+'สาย 9'!M7+'สาย 10'!M7+'สาย 11'!M7+'สาย 12'!M7</f>
        <v>0</v>
      </c>
      <c r="N7" s="174">
        <f>'สาย 1'!N7+'สาย 2'!N7+'สาย 3'!N7+'สาย 4'!N7+'สาย 5'!N7+'สาย 6'!N7+'สาย 7'!N7+'สาย 8'!N7+'สาย 9'!N7+'สาย 10'!N7+'สาย 11'!N7+'สาย 12'!N7</f>
        <v>0</v>
      </c>
      <c r="O7" s="174">
        <f>'สาย 1'!O7+'สาย 2'!O7+'สาย 3'!O7+'สาย 4'!O7+'สาย 5'!O7+'สาย 6'!O7+'สาย 7'!O7+'สาย 8'!O7+'สาย 9'!O7+'สาย 10'!O7+'สาย 11'!O7+'สาย 12'!O7</f>
        <v>0</v>
      </c>
      <c r="P7" s="174">
        <f>'สาย 1'!P7+'สาย 2'!P7+'สาย 3'!P7+'สาย 4'!P7+'สาย 5'!P7+'สาย 6'!P7+'สาย 7'!P7+'สาย 8'!P7+'สาย 9'!P7+'สาย 10'!P7+'สาย 11'!P7+'สาย 12'!P7</f>
        <v>0</v>
      </c>
      <c r="Q7" s="174">
        <f>'สาย 1'!Q7+'สาย 2'!Q7+'สาย 3'!Q7+'สาย 4'!Q7+'สาย 5'!Q7+'สาย 6'!Q7+'สาย 7'!Q7+'สาย 8'!Q7+'สาย 9'!Q7+'สาย 10'!Q7+'สาย 11'!Q7+'สาย 12'!Q7</f>
        <v>0</v>
      </c>
      <c r="R7" s="174">
        <f>'สาย 1'!R7+'สาย 2'!R7+'สาย 3'!R7+'สาย 4'!R7+'สาย 5'!R7+'สาย 6'!R7+'สาย 7'!R7+'สาย 8'!R7+'สาย 9'!R7+'สาย 10'!R7+'สาย 11'!R7+'สาย 12'!R7</f>
        <v>0</v>
      </c>
      <c r="S7" s="174">
        <f>'สาย 1'!S7+'สาย 2'!S7+'สาย 3'!S7+'สาย 4'!S7+'สาย 5'!S7+'สาย 6'!S7+'สาย 7'!S7+'สาย 8'!S7+'สาย 9'!S7+'สาย 10'!S7+'สาย 11'!S7+'สาย 12'!S7</f>
        <v>0</v>
      </c>
      <c r="T7" s="174">
        <f>'สาย 1'!T7+'สาย 2'!T7+'สาย 3'!T7+'สาย 4'!T7+'สาย 5'!T7+'สาย 6'!T7+'สาย 7'!T7+'สาย 8'!T7+'สาย 9'!T7+'สาย 10'!T7+'สาย 11'!T7+'สาย 12'!T7</f>
        <v>0</v>
      </c>
      <c r="U7" s="174">
        <f>'สาย 1'!U7+'สาย 2'!U7+'สาย 3'!U7+'สาย 4'!U7+'สาย 5'!U7+'สาย 6'!U7+'สาย 7'!U7+'สาย 8'!U7+'สาย 9'!U7+'สาย 10'!U7+'สาย 11'!U7+'สาย 12'!U7</f>
        <v>0</v>
      </c>
      <c r="V7" s="174">
        <f>'สาย 1'!V7+'สาย 2'!V7+'สาย 3'!V7+'สาย 4'!V7+'สาย 5'!V7+'สาย 6'!V7+'สาย 7'!V7+'สาย 8'!V7+'สาย 9'!V7+'สาย 10'!V7+'สาย 11'!V7+'สาย 12'!V7</f>
        <v>0</v>
      </c>
      <c r="W7" s="174">
        <f>'สาย 1'!W7+'สาย 2'!W7+'สาย 3'!W7+'สาย 4'!W7+'สาย 5'!W7+'สาย 6'!W7+'สาย 7'!W7+'สาย 8'!W7+'สาย 9'!W7+'สาย 10'!W7+'สาย 11'!W7+'สาย 12'!W7</f>
        <v>0</v>
      </c>
      <c r="X7" s="174">
        <f>'สาย 1'!X7+'สาย 2'!X7+'สาย 3'!X7+'สาย 4'!X7+'สาย 5'!X7+'สาย 6'!X7+'สาย 7'!X7+'สาย 8'!X7+'สาย 9'!X7+'สาย 10'!X7+'สาย 11'!X7+'สาย 12'!X7</f>
        <v>0</v>
      </c>
      <c r="Y7" s="174">
        <f>'สาย 1'!Y7+'สาย 2'!Y7+'สาย 3'!Y7+'สาย 4'!Y7+'สาย 5'!Y7+'สาย 6'!Y7+'สาย 7'!Y7+'สาย 8'!Y7+'สาย 9'!Y7+'สาย 10'!Y7+'สาย 11'!Y7+'สาย 12'!Y7</f>
        <v>0</v>
      </c>
      <c r="Z7" s="174">
        <f>'สาย 1'!Z7+'สาย 2'!Z7+'สาย 3'!Z7+'สาย 4'!Z7+'สาย 5'!Z7+'สาย 6'!Z7+'สาย 7'!Z7+'สาย 8'!Z7+'สาย 9'!Z7+'สาย 10'!Z7+'สาย 11'!Z7+'สาย 12'!Z7</f>
        <v>0</v>
      </c>
      <c r="AA7" s="174">
        <f>'สาย 1'!AA7+'สาย 2'!AA7+'สาย 3'!AA7+'สาย 4'!AA7+'สาย 5'!AA7+'สาย 6'!AA7+'สาย 7'!AA7+'สาย 8'!AA7+'สาย 9'!AA7+'สาย 10'!AA7+'สาย 11'!AA7+'สาย 12'!AA7</f>
        <v>0</v>
      </c>
      <c r="AB7" s="174">
        <f>'สาย 1'!AB7+'สาย 2'!AB7+'สาย 3'!AB7+'สาย 4'!AB7+'สาย 5'!AB7+'สาย 6'!AB7+'สาย 7'!AB7+'สาย 8'!AB7+'สาย 9'!AB7+'สาย 10'!AB7+'สาย 11'!AB7+'สาย 12'!AB7</f>
        <v>0</v>
      </c>
      <c r="AC7" s="174">
        <f>'สาย 1'!AC7+'สาย 2'!AC7+'สาย 3'!AC7+'สาย 4'!AC7+'สาย 5'!AC7+'สาย 6'!AC7+'สาย 7'!AC7+'สาย 8'!AC7+'สาย 9'!AC7+'สาย 10'!AC7+'สาย 11'!AC7+'สาย 12'!AC7</f>
        <v>0</v>
      </c>
      <c r="AD7" s="174">
        <f>'สาย 1'!AD7+'สาย 2'!AD7+'สาย 3'!AD7+'สาย 4'!AD7+'สาย 5'!AD7+'สาย 6'!AD7+'สาย 7'!AD7+'สาย 8'!AD7+'สาย 9'!AD7+'สาย 10'!AD7+'สาย 11'!AD7+'สาย 12'!AD7</f>
        <v>0</v>
      </c>
      <c r="AE7" s="174">
        <f>'สาย 1'!AE7+'สาย 2'!AE7+'สาย 3'!AE7+'สาย 4'!AE7+'สาย 5'!AE7+'สาย 6'!AE7+'สาย 7'!AE7+'สาย 8'!AE7+'สาย 9'!AE7+'สาย 10'!AE7+'สาย 11'!AE7+'สาย 12'!AE7</f>
        <v>0</v>
      </c>
      <c r="AF7" s="174">
        <f>'สาย 1'!AF7+'สาย 2'!AF7+'สาย 3'!AF7+'สาย 4'!AF7+'สาย 5'!AF7+'สาย 6'!AF7+'สาย 7'!AF7+'สาย 8'!AF7+'สาย 9'!AF7+'สาย 10'!AF7+'สาย 11'!AF7+'สาย 12'!AF7</f>
        <v>0</v>
      </c>
      <c r="AG7" s="174">
        <f>'สาย 1'!AG7+'สาย 2'!AG7+'สาย 3'!AG7+'สาย 4'!AG7+'สาย 5'!AG7+'สาย 6'!AG7+'สาย 7'!AG7+'สาย 8'!AG7+'สาย 9'!AG7+'สาย 10'!AG7+'สาย 11'!AG7+'สาย 12'!AG7</f>
        <v>0</v>
      </c>
      <c r="AH7" s="174">
        <f>'สาย 1'!AH7+'สาย 2'!AH7+'สาย 3'!AH7+'สาย 4'!AH7+'สาย 5'!AH7+'สาย 6'!AH7+'สาย 7'!AH7+'สาย 8'!AH7+'สาย 9'!AH7+'สาย 10'!AH7+'สาย 11'!AH7+'สาย 12'!AH7</f>
        <v>0</v>
      </c>
      <c r="AI7" s="161">
        <f t="shared" ref="AI7:AI8" si="0">SUM(D7:AH7)</f>
        <v>93</v>
      </c>
      <c r="AJ7" s="541"/>
    </row>
    <row r="8" spans="1:36" ht="20.399999999999999">
      <c r="A8" s="529"/>
      <c r="B8" s="546"/>
      <c r="C8" s="94" t="s">
        <v>90</v>
      </c>
      <c r="D8" s="142">
        <f>'สาย 1'!D8+'สาย 2'!D8+'สาย 3'!D8+'สาย 4'!D8+'สาย 5'!D8+'สาย 6'!D8+'สาย 7'!D8+'สาย 8'!D8+'สาย 9'!D8+'สาย 10'!D8+'สาย 11'!D8+'สาย 12'!D8</f>
        <v>0</v>
      </c>
      <c r="E8" s="142">
        <f>'สาย 1'!E8+'สาย 2'!E8+'สาย 3'!E8+'สาย 4'!E8+'สาย 5'!E8+'สาย 6'!E8+'สาย 7'!E8+'สาย 8'!E8+'สาย 9'!E8+'สาย 10'!E8+'สาย 11'!E8+'สาย 12'!E8</f>
        <v>0</v>
      </c>
      <c r="F8" s="142">
        <f>'สาย 1'!F8+'สาย 2'!F8+'สาย 3'!F8+'สาย 4'!F8+'สาย 5'!F8+'สาย 6'!F8+'สาย 7'!F8+'สาย 8'!F8+'สาย 9'!F8+'สาย 10'!F8+'สาย 11'!F8+'สาย 12'!F8</f>
        <v>0</v>
      </c>
      <c r="G8" s="142">
        <f>'สาย 1'!G8+'สาย 2'!G8+'สาย 3'!G8+'สาย 4'!G8+'สาย 5'!G8+'สาย 6'!G8+'สาย 7'!G8+'สาย 8'!G8+'สาย 9'!G8+'สาย 10'!G8+'สาย 11'!G8+'สาย 12'!G8</f>
        <v>0</v>
      </c>
      <c r="H8" s="142">
        <f>'สาย 1'!H8+'สาย 2'!H8+'สาย 3'!H8+'สาย 4'!H8+'สาย 5'!H8+'สาย 6'!H8+'สาย 7'!H8+'สาย 8'!H8+'สาย 9'!H8+'สาย 10'!H8+'สาย 11'!H8+'สาย 12'!H8</f>
        <v>0</v>
      </c>
      <c r="I8" s="142">
        <f>'สาย 1'!I8+'สาย 2'!I8+'สาย 3'!I8+'สาย 4'!I8+'สาย 5'!I8+'สาย 6'!I8+'สาย 7'!I8+'สาย 8'!I8+'สาย 9'!I8+'สาย 10'!I8+'สาย 11'!I8+'สาย 12'!I8</f>
        <v>0</v>
      </c>
      <c r="J8" s="142">
        <f>'สาย 1'!J8+'สาย 2'!J8+'สาย 3'!J8+'สาย 4'!J8+'สาย 5'!J8+'สาย 6'!J8+'สาย 7'!J8+'สาย 8'!J8+'สาย 9'!J8+'สาย 10'!J8+'สาย 11'!J8+'สาย 12'!J8</f>
        <v>0</v>
      </c>
      <c r="K8" s="142">
        <f>'สาย 1'!K8+'สาย 2'!K8+'สาย 3'!K8+'สาย 4'!K8+'สาย 5'!K8+'สาย 6'!K8+'สาย 7'!K8+'สาย 8'!K8+'สาย 9'!K8+'สาย 10'!K8+'สาย 11'!K8+'สาย 12'!K8</f>
        <v>0</v>
      </c>
      <c r="L8" s="142">
        <f>'สาย 1'!L8+'สาย 2'!L8+'สาย 3'!L8+'สาย 4'!L8+'สาย 5'!L8+'สาย 6'!L8+'สาย 7'!L8+'สาย 8'!L8+'สาย 9'!L8+'สาย 10'!L8+'สาย 11'!L8+'สาย 12'!L8</f>
        <v>0</v>
      </c>
      <c r="M8" s="142">
        <f>'สาย 1'!M8+'สาย 2'!M8+'สาย 3'!M8+'สาย 4'!M8+'สาย 5'!M8+'สาย 6'!M8+'สาย 7'!M8+'สาย 8'!M8+'สาย 9'!M8+'สาย 10'!M8+'สาย 11'!M8+'สาย 12'!M8</f>
        <v>0</v>
      </c>
      <c r="N8" s="142">
        <f>'สาย 1'!N8+'สาย 2'!N8+'สาย 3'!N8+'สาย 4'!N8+'สาย 5'!N8+'สาย 6'!N8+'สาย 7'!N8+'สาย 8'!N8+'สาย 9'!N8+'สาย 10'!N8+'สาย 11'!N8+'สาย 12'!N8</f>
        <v>0</v>
      </c>
      <c r="O8" s="142">
        <f>'สาย 1'!O8+'สาย 2'!O8+'สาย 3'!O8+'สาย 4'!O8+'สาย 5'!O8+'สาย 6'!O8+'สาย 7'!O8+'สาย 8'!O8+'สาย 9'!O8+'สาย 10'!O8+'สาย 11'!O8+'สาย 12'!O8</f>
        <v>0</v>
      </c>
      <c r="P8" s="142">
        <f>'สาย 1'!P8+'สาย 2'!P8+'สาย 3'!P8+'สาย 4'!P8+'สาย 5'!P8+'สาย 6'!P8+'สาย 7'!P8+'สาย 8'!P8+'สาย 9'!P8+'สาย 10'!P8+'สาย 11'!P8+'สาย 12'!P8</f>
        <v>0</v>
      </c>
      <c r="Q8" s="142">
        <f>'สาย 1'!Q8+'สาย 2'!Q8+'สาย 3'!Q8+'สาย 4'!Q8+'สาย 5'!Q8+'สาย 6'!Q8+'สาย 7'!Q8+'สาย 8'!Q8+'สาย 9'!Q8+'สาย 10'!Q8+'สาย 11'!Q8+'สาย 12'!Q8</f>
        <v>0</v>
      </c>
      <c r="R8" s="142">
        <f>'สาย 1'!R8+'สาย 2'!R8+'สาย 3'!R8+'สาย 4'!R8+'สาย 5'!R8+'สาย 6'!R8+'สาย 7'!R8+'สาย 8'!R8+'สาย 9'!R8+'สาย 10'!R8+'สาย 11'!R8+'สาย 12'!R8</f>
        <v>0</v>
      </c>
      <c r="S8" s="142">
        <f>'สาย 1'!S8+'สาย 2'!S8+'สาย 3'!S8+'สาย 4'!S8+'สาย 5'!S8+'สาย 6'!S8+'สาย 7'!S8+'สาย 8'!S8+'สาย 9'!S8+'สาย 10'!S8+'สาย 11'!S8+'สาย 12'!S8</f>
        <v>0</v>
      </c>
      <c r="T8" s="142">
        <f>'สาย 1'!T8+'สาย 2'!T8+'สาย 3'!T8+'สาย 4'!T8+'สาย 5'!T8+'สาย 6'!T8+'สาย 7'!T8+'สาย 8'!T8+'สาย 9'!T8+'สาย 10'!T8+'สาย 11'!T8+'สาย 12'!T8</f>
        <v>0</v>
      </c>
      <c r="U8" s="142">
        <f>'สาย 1'!U8+'สาย 2'!U8+'สาย 3'!U8+'สาย 4'!U8+'สาย 5'!U8+'สาย 6'!U8+'สาย 7'!U8+'สาย 8'!U8+'สาย 9'!U8+'สาย 10'!U8+'สาย 11'!U8+'สาย 12'!U8</f>
        <v>0</v>
      </c>
      <c r="V8" s="142">
        <f>'สาย 1'!V8+'สาย 2'!V8+'สาย 3'!V8+'สาย 4'!V8+'สาย 5'!V8+'สาย 6'!V8+'สาย 7'!V8+'สาย 8'!V8+'สาย 9'!V8+'สาย 10'!V8+'สาย 11'!V8+'สาย 12'!V8</f>
        <v>0</v>
      </c>
      <c r="W8" s="142">
        <f>'สาย 1'!W8+'สาย 2'!W8+'สาย 3'!W8+'สาย 4'!W8+'สาย 5'!W8+'สาย 6'!W8+'สาย 7'!W8+'สาย 8'!W8+'สาย 9'!W8+'สาย 10'!W8+'สาย 11'!W8+'สาย 12'!W8</f>
        <v>0</v>
      </c>
      <c r="X8" s="142">
        <f>'สาย 1'!X8+'สาย 2'!X8+'สาย 3'!X8+'สาย 4'!X8+'สาย 5'!X8+'สาย 6'!X8+'สาย 7'!X8+'สาย 8'!X8+'สาย 9'!X8+'สาย 10'!X8+'สาย 11'!X8+'สาย 12'!X8</f>
        <v>0</v>
      </c>
      <c r="Y8" s="142">
        <f>'สาย 1'!Y8+'สาย 2'!Y8+'สาย 3'!Y8+'สาย 4'!Y8+'สาย 5'!Y8+'สาย 6'!Y8+'สาย 7'!Y8+'สาย 8'!Y8+'สาย 9'!Y8+'สาย 10'!Y8+'สาย 11'!Y8+'สาย 12'!Y8</f>
        <v>0</v>
      </c>
      <c r="Z8" s="142">
        <f>'สาย 1'!Z8+'สาย 2'!Z8+'สาย 3'!Z8+'สาย 4'!Z8+'สาย 5'!Z8+'สาย 6'!Z8+'สาย 7'!Z8+'สาย 8'!Z8+'สาย 9'!Z8+'สาย 10'!Z8+'สาย 11'!Z8+'สาย 12'!Z8</f>
        <v>0</v>
      </c>
      <c r="AA8" s="142">
        <f>'สาย 1'!AA8+'สาย 2'!AA8+'สาย 3'!AA8+'สาย 4'!AA8+'สาย 5'!AA8+'สาย 6'!AA8+'สาย 7'!AA8+'สาย 8'!AA8+'สาย 9'!AA8+'สาย 10'!AA8+'สาย 11'!AA8+'สาย 12'!AA8</f>
        <v>0</v>
      </c>
      <c r="AB8" s="142">
        <f>'สาย 1'!AB8+'สาย 2'!AB8+'สาย 3'!AB8+'สาย 4'!AB8+'สาย 5'!AB8+'สาย 6'!AB8+'สาย 7'!AB8+'สาย 8'!AB8+'สาย 9'!AB8+'สาย 10'!AB8+'สาย 11'!AB8+'สาย 12'!AB8</f>
        <v>0</v>
      </c>
      <c r="AC8" s="142">
        <f>'สาย 1'!AC8+'สาย 2'!AC8+'สาย 3'!AC8+'สาย 4'!AC8+'สาย 5'!AC8+'สาย 6'!AC8+'สาย 7'!AC8+'สาย 8'!AC8+'สาย 9'!AC8+'สาย 10'!AC8+'สาย 11'!AC8+'สาย 12'!AC8</f>
        <v>0</v>
      </c>
      <c r="AD8" s="142">
        <f>'สาย 1'!AD8+'สาย 2'!AD8+'สาย 3'!AD8+'สาย 4'!AD8+'สาย 5'!AD8+'สาย 6'!AD8+'สาย 7'!AD8+'สาย 8'!AD8+'สาย 9'!AD8+'สาย 10'!AD8+'สาย 11'!AD8+'สาย 12'!AD8</f>
        <v>0</v>
      </c>
      <c r="AE8" s="142">
        <f>'สาย 1'!AE8+'สาย 2'!AE8+'สาย 3'!AE8+'สาย 4'!AE8+'สาย 5'!AE8+'สาย 6'!AE8+'สาย 7'!AE8+'สาย 8'!AE8+'สาย 9'!AE8+'สาย 10'!AE8+'สาย 11'!AE8+'สาย 12'!AE8</f>
        <v>0</v>
      </c>
      <c r="AF8" s="142">
        <f>'สาย 1'!AF8+'สาย 2'!AF8+'สาย 3'!AF8+'สาย 4'!AF8+'สาย 5'!AF8+'สาย 6'!AF8+'สาย 7'!AF8+'สาย 8'!AF8+'สาย 9'!AF8+'สาย 10'!AF8+'สาย 11'!AF8+'สาย 12'!AF8</f>
        <v>0</v>
      </c>
      <c r="AG8" s="142">
        <f>'สาย 1'!AG8+'สาย 2'!AG8+'สาย 3'!AG8+'สาย 4'!AG8+'สาย 5'!AG8+'สาย 6'!AG8+'สาย 7'!AG8+'สาย 8'!AG8+'สาย 9'!AG8+'สาย 10'!AG8+'สาย 11'!AG8+'สาย 12'!AG8</f>
        <v>0</v>
      </c>
      <c r="AH8" s="142">
        <f>'สาย 1'!AH8+'สาย 2'!AH8+'สาย 3'!AH8+'สาย 4'!AH8+'สาย 5'!AH8+'สาย 6'!AH8+'สาย 7'!AH8+'สาย 8'!AH8+'สาย 9'!AH8+'สาย 10'!AH8+'สาย 11'!AH8+'สาย 12'!AH8</f>
        <v>0</v>
      </c>
      <c r="AI8" s="87">
        <f t="shared" si="0"/>
        <v>0</v>
      </c>
      <c r="AJ8" s="541"/>
    </row>
    <row r="9" spans="1:36" ht="21" thickBot="1">
      <c r="A9" s="530"/>
      <c r="B9" s="547"/>
      <c r="C9" s="96" t="s">
        <v>91</v>
      </c>
      <c r="D9" s="97">
        <f>(D7+D8)/D6</f>
        <v>8.8571428571428565E-2</v>
      </c>
      <c r="E9" s="97">
        <f t="shared" ref="E9:AH9" si="1">(E7+E8)/E6</f>
        <v>0.09</v>
      </c>
      <c r="F9" s="97">
        <f t="shared" si="1"/>
        <v>5.7777777777777775E-2</v>
      </c>
      <c r="G9" s="97" t="e">
        <f t="shared" si="1"/>
        <v>#DIV/0!</v>
      </c>
      <c r="H9" s="97" t="e">
        <f t="shared" si="1"/>
        <v>#DIV/0!</v>
      </c>
      <c r="I9" s="97" t="e">
        <f t="shared" si="1"/>
        <v>#DIV/0!</v>
      </c>
      <c r="J9" s="97" t="e">
        <f t="shared" si="1"/>
        <v>#DIV/0!</v>
      </c>
      <c r="K9" s="97" t="e">
        <f t="shared" si="1"/>
        <v>#DIV/0!</v>
      </c>
      <c r="L9" s="97" t="e">
        <f t="shared" si="1"/>
        <v>#DIV/0!</v>
      </c>
      <c r="M9" s="97" t="e">
        <f t="shared" si="1"/>
        <v>#DIV/0!</v>
      </c>
      <c r="N9" s="97" t="e">
        <f t="shared" si="1"/>
        <v>#DIV/0!</v>
      </c>
      <c r="O9" s="97" t="e">
        <f t="shared" si="1"/>
        <v>#DIV/0!</v>
      </c>
      <c r="P9" s="97" t="e">
        <f t="shared" si="1"/>
        <v>#DIV/0!</v>
      </c>
      <c r="Q9" s="97" t="e">
        <f t="shared" si="1"/>
        <v>#DIV/0!</v>
      </c>
      <c r="R9" s="97" t="e">
        <f t="shared" si="1"/>
        <v>#DIV/0!</v>
      </c>
      <c r="S9" s="97" t="e">
        <f t="shared" si="1"/>
        <v>#DIV/0!</v>
      </c>
      <c r="T9" s="97" t="e">
        <f t="shared" si="1"/>
        <v>#DIV/0!</v>
      </c>
      <c r="U9" s="97" t="e">
        <f t="shared" si="1"/>
        <v>#DIV/0!</v>
      </c>
      <c r="V9" s="97" t="e">
        <f t="shared" si="1"/>
        <v>#DIV/0!</v>
      </c>
      <c r="W9" s="97" t="e">
        <f t="shared" si="1"/>
        <v>#DIV/0!</v>
      </c>
      <c r="X9" s="97" t="e">
        <f t="shared" si="1"/>
        <v>#DIV/0!</v>
      </c>
      <c r="Y9" s="97" t="e">
        <f t="shared" si="1"/>
        <v>#DIV/0!</v>
      </c>
      <c r="Z9" s="97" t="e">
        <f t="shared" si="1"/>
        <v>#DIV/0!</v>
      </c>
      <c r="AA9" s="97" t="e">
        <f t="shared" si="1"/>
        <v>#DIV/0!</v>
      </c>
      <c r="AB9" s="97" t="e">
        <f t="shared" si="1"/>
        <v>#DIV/0!</v>
      </c>
      <c r="AC9" s="97" t="e">
        <f t="shared" si="1"/>
        <v>#DIV/0!</v>
      </c>
      <c r="AD9" s="97" t="e">
        <f t="shared" si="1"/>
        <v>#DIV/0!</v>
      </c>
      <c r="AE9" s="97" t="e">
        <f t="shared" si="1"/>
        <v>#DIV/0!</v>
      </c>
      <c r="AF9" s="97" t="e">
        <f t="shared" si="1"/>
        <v>#DIV/0!</v>
      </c>
      <c r="AG9" s="97" t="e">
        <f t="shared" si="1"/>
        <v>#DIV/0!</v>
      </c>
      <c r="AH9" s="97" t="e">
        <f t="shared" si="1"/>
        <v>#DIV/0!</v>
      </c>
      <c r="AI9" s="97">
        <f t="shared" ref="AI9" si="2">(AI7+AI8)/AI6</f>
        <v>7.7499999999999999E-2</v>
      </c>
      <c r="AJ9" s="542"/>
    </row>
    <row r="10" spans="1:36" ht="20.399999999999999">
      <c r="A10" s="528" t="s">
        <v>3</v>
      </c>
      <c r="B10" s="548" t="s">
        <v>54</v>
      </c>
      <c r="C10" s="86" t="s">
        <v>42</v>
      </c>
      <c r="D10" s="103">
        <f>'สาย 1'!D10+'สาย 2'!D10+'สาย 3'!D10+'สาย 4'!D10+'สาย 5'!D10+'สาย 6'!D10+'สาย 7'!D10+'สาย 8'!D10+'สาย 9'!D10+'สาย 10'!D10+'สาย 11'!D10+'สาย 12'!D10</f>
        <v>400</v>
      </c>
      <c r="E10" s="103">
        <f>'สาย 1'!E10+'สาย 2'!E10+'สาย 3'!E10+'สาย 4'!E10+'สาย 5'!E10+'สาย 6'!E10+'สาย 7'!E10+'สาย 8'!E10+'สาย 9'!E10+'สาย 10'!E10+'สาย 11'!E10+'สาย 12'!E10</f>
        <v>450</v>
      </c>
      <c r="F10" s="103">
        <f>'สาย 1'!F10+'สาย 2'!F10+'สาย 3'!F10+'สาย 4'!F10+'สาย 5'!F10+'สาย 6'!F10+'สาย 7'!F10+'สาย 8'!F10+'สาย 9'!F10+'สาย 10'!F10+'สาย 11'!F10+'สาย 12'!F10</f>
        <v>450</v>
      </c>
      <c r="G10" s="103">
        <f>'สาย 1'!G10+'สาย 2'!G10+'สาย 3'!G10+'สาย 4'!G10+'สาย 5'!G10+'สาย 6'!G10+'สาย 7'!G10+'สาย 8'!G10+'สาย 9'!G10+'สาย 10'!G10+'สาย 11'!G10+'สาย 12'!G10</f>
        <v>0</v>
      </c>
      <c r="H10" s="103">
        <f>'สาย 1'!H10+'สาย 2'!H10+'สาย 3'!H10+'สาย 4'!H10+'สาย 5'!H10+'สาย 6'!H10+'สาย 7'!H10+'สาย 8'!H10+'สาย 9'!H10+'สาย 10'!H10+'สาย 11'!H10+'สาย 12'!H10</f>
        <v>0</v>
      </c>
      <c r="I10" s="103">
        <f>'สาย 1'!I10+'สาย 2'!I10+'สาย 3'!I10+'สาย 4'!I10+'สาย 5'!I10+'สาย 6'!I10+'สาย 7'!I10+'สาย 8'!I10+'สาย 9'!I10+'สาย 10'!I10+'สาย 11'!I10+'สาย 12'!I10</f>
        <v>0</v>
      </c>
      <c r="J10" s="103">
        <f>'สาย 1'!J10+'สาย 2'!J10+'สาย 3'!J10+'สาย 4'!J10+'สาย 5'!J10+'สาย 6'!J10+'สาย 7'!J10+'สาย 8'!J10+'สาย 9'!J10+'สาย 10'!J10+'สาย 11'!J10+'สาย 12'!J10</f>
        <v>0</v>
      </c>
      <c r="K10" s="103">
        <f>'สาย 1'!K10+'สาย 2'!K10+'สาย 3'!K10+'สาย 4'!K10+'สาย 5'!K10+'สาย 6'!K10+'สาย 7'!K10+'สาย 8'!K10+'สาย 9'!K10+'สาย 10'!K10+'สาย 11'!K10+'สาย 12'!K10</f>
        <v>0</v>
      </c>
      <c r="L10" s="103">
        <f>'สาย 1'!L10+'สาย 2'!L10+'สาย 3'!L10+'สาย 4'!L10+'สาย 5'!L10+'สาย 6'!L10+'สาย 7'!L10+'สาย 8'!L10+'สาย 9'!L10+'สาย 10'!L10+'สาย 11'!L10+'สาย 12'!L10</f>
        <v>0</v>
      </c>
      <c r="M10" s="103">
        <f>'สาย 1'!M10+'สาย 2'!M10+'สาย 3'!M10+'สาย 4'!M10+'สาย 5'!M10+'สาย 6'!M10+'สาย 7'!M10+'สาย 8'!M10+'สาย 9'!M10+'สาย 10'!M10+'สาย 11'!M10+'สาย 12'!M10</f>
        <v>0</v>
      </c>
      <c r="N10" s="103">
        <f>'สาย 1'!N10+'สาย 2'!N10+'สาย 3'!N10+'สาย 4'!N10+'สาย 5'!N10+'สาย 6'!N10+'สาย 7'!N10+'สาย 8'!N10+'สาย 9'!N10+'สาย 10'!N10+'สาย 11'!N10+'สาย 12'!N10</f>
        <v>0</v>
      </c>
      <c r="O10" s="103">
        <f>'สาย 1'!O10+'สาย 2'!O10+'สาย 3'!O10+'สาย 4'!O10+'สาย 5'!O10+'สาย 6'!O10+'สาย 7'!O10+'สาย 8'!O10+'สาย 9'!O10+'สาย 10'!O10+'สาย 11'!O10+'สาย 12'!O10</f>
        <v>0</v>
      </c>
      <c r="P10" s="103">
        <f>'สาย 1'!P10+'สาย 2'!P10+'สาย 3'!P10+'สาย 4'!P10+'สาย 5'!P10+'สาย 6'!P10+'สาย 7'!P10+'สาย 8'!P10+'สาย 9'!P10+'สาย 10'!P10+'สาย 11'!P10+'สาย 12'!P10</f>
        <v>0</v>
      </c>
      <c r="Q10" s="103">
        <f>'สาย 1'!Q10+'สาย 2'!Q10+'สาย 3'!Q10+'สาย 4'!Q10+'สาย 5'!Q10+'สาย 6'!Q10+'สาย 7'!Q10+'สาย 8'!Q10+'สาย 9'!Q10+'สาย 10'!Q10+'สาย 11'!Q10+'สาย 12'!Q10</f>
        <v>0</v>
      </c>
      <c r="R10" s="103">
        <f>'สาย 1'!R10+'สาย 2'!R10+'สาย 3'!R10+'สาย 4'!R10+'สาย 5'!R10+'สาย 6'!R10+'สาย 7'!R10+'สาย 8'!R10+'สาย 9'!R10+'สาย 10'!R10+'สาย 11'!R10+'สาย 12'!R10</f>
        <v>0</v>
      </c>
      <c r="S10" s="103">
        <f>'สาย 1'!S10+'สาย 2'!S10+'สาย 3'!S10+'สาย 4'!S10+'สาย 5'!S10+'สาย 6'!S10+'สาย 7'!S10+'สาย 8'!S10+'สาย 9'!S10+'สาย 10'!S10+'สาย 11'!S10+'สาย 12'!S10</f>
        <v>0</v>
      </c>
      <c r="T10" s="103">
        <f>'สาย 1'!T10+'สาย 2'!T10+'สาย 3'!T10+'สาย 4'!T10+'สาย 5'!T10+'สาย 6'!T10+'สาย 7'!T10+'สาย 8'!T10+'สาย 9'!T10+'สาย 10'!T10+'สาย 11'!T10+'สาย 12'!T10</f>
        <v>0</v>
      </c>
      <c r="U10" s="103">
        <f>'สาย 1'!U10+'สาย 2'!U10+'สาย 3'!U10+'สาย 4'!U10+'สาย 5'!U10+'สาย 6'!U10+'สาย 7'!U10+'สาย 8'!U10+'สาย 9'!U10+'สาย 10'!U10+'สาย 11'!U10+'สาย 12'!U10</f>
        <v>0</v>
      </c>
      <c r="V10" s="103">
        <f>'สาย 1'!V10+'สาย 2'!V10+'สาย 3'!V10+'สาย 4'!V10+'สาย 5'!V10+'สาย 6'!V10+'สาย 7'!V10+'สาย 8'!V10+'สาย 9'!V10+'สาย 10'!V10+'สาย 11'!V10+'สาย 12'!V10</f>
        <v>0</v>
      </c>
      <c r="W10" s="103">
        <f>'สาย 1'!W10+'สาย 2'!W10+'สาย 3'!W10+'สาย 4'!W10+'สาย 5'!W10+'สาย 6'!W10+'สาย 7'!W10+'สาย 8'!W10+'สาย 9'!W10+'สาย 10'!W10+'สาย 11'!W10+'สาย 12'!W10</f>
        <v>0</v>
      </c>
      <c r="X10" s="103">
        <f>'สาย 1'!X10+'สาย 2'!X10+'สาย 3'!X10+'สาย 4'!X10+'สาย 5'!X10+'สาย 6'!X10+'สาย 7'!X10+'สาย 8'!X10+'สาย 9'!X10+'สาย 10'!X10+'สาย 11'!X10+'สาย 12'!X10</f>
        <v>0</v>
      </c>
      <c r="Y10" s="103">
        <f>'สาย 1'!Y10+'สาย 2'!Y10+'สาย 3'!Y10+'สาย 4'!Y10+'สาย 5'!Y10+'สาย 6'!Y10+'สาย 7'!Y10+'สาย 8'!Y10+'สาย 9'!Y10+'สาย 10'!Y10+'สาย 11'!Y10+'สาย 12'!Y10</f>
        <v>0</v>
      </c>
      <c r="Z10" s="103">
        <f>'สาย 1'!Z10+'สาย 2'!Z10+'สาย 3'!Z10+'สาย 4'!Z10+'สาย 5'!Z10+'สาย 6'!Z10+'สาย 7'!Z10+'สาย 8'!Z10+'สาย 9'!Z10+'สาย 10'!Z10+'สาย 11'!Z10+'สาย 12'!Z10</f>
        <v>0</v>
      </c>
      <c r="AA10" s="103">
        <f>'สาย 1'!AA10+'สาย 2'!AA10+'สาย 3'!AA10+'สาย 4'!AA10+'สาย 5'!AA10+'สาย 6'!AA10+'สาย 7'!AA10+'สาย 8'!AA10+'สาย 9'!AA10+'สาย 10'!AA10+'สาย 11'!AA10+'สาย 12'!AA10</f>
        <v>0</v>
      </c>
      <c r="AB10" s="103">
        <f>'สาย 1'!AB10+'สาย 2'!AB10+'สาย 3'!AB10+'สาย 4'!AB10+'สาย 5'!AB10+'สาย 6'!AB10+'สาย 7'!AB10+'สาย 8'!AB10+'สาย 9'!AB10+'สาย 10'!AB10+'สาย 11'!AB10+'สาย 12'!AB10</f>
        <v>0</v>
      </c>
      <c r="AC10" s="103">
        <f>'สาย 1'!AC10+'สาย 2'!AC10+'สาย 3'!AC10+'สาย 4'!AC10+'สาย 5'!AC10+'สาย 6'!AC10+'สาย 7'!AC10+'สาย 8'!AC10+'สาย 9'!AC10+'สาย 10'!AC10+'สาย 11'!AC10+'สาย 12'!AC10</f>
        <v>0</v>
      </c>
      <c r="AD10" s="103">
        <f>'สาย 1'!AD10+'สาย 2'!AD10+'สาย 3'!AD10+'สาย 4'!AD10+'สาย 5'!AD10+'สาย 6'!AD10+'สาย 7'!AD10+'สาย 8'!AD10+'สาย 9'!AD10+'สาย 10'!AD10+'สาย 11'!AD10+'สาย 12'!AD10</f>
        <v>0</v>
      </c>
      <c r="AE10" s="103">
        <f>'สาย 1'!AE10+'สาย 2'!AE10+'สาย 3'!AE10+'สาย 4'!AE10+'สาย 5'!AE10+'สาย 6'!AE10+'สาย 7'!AE10+'สาย 8'!AE10+'สาย 9'!AE10+'สาย 10'!AE10+'สาย 11'!AE10+'สาย 12'!AE10</f>
        <v>0</v>
      </c>
      <c r="AF10" s="103">
        <f>'สาย 1'!AF10+'สาย 2'!AF10+'สาย 3'!AF10+'สาย 4'!AF10+'สาย 5'!AF10+'สาย 6'!AF10+'สาย 7'!AF10+'สาย 8'!AF10+'สาย 9'!AF10+'สาย 10'!AF10+'สาย 11'!AF10+'สาย 12'!AF10</f>
        <v>0</v>
      </c>
      <c r="AG10" s="103">
        <f>'สาย 1'!AG10+'สาย 2'!AG10+'สาย 3'!AG10+'สาย 4'!AG10+'สาย 5'!AG10+'สาย 6'!AG10+'สาย 7'!AG10+'สาย 8'!AG10+'สาย 9'!AG10+'สาย 10'!AG10+'สาย 11'!AG10+'สาย 12'!AG10</f>
        <v>0</v>
      </c>
      <c r="AH10" s="103">
        <f>'สาย 1'!AH10+'สาย 2'!AH10+'สาย 3'!AH10+'สาย 4'!AH10+'สาย 5'!AH10+'สาย 6'!AH10+'สาย 7'!AH10+'สาย 8'!AH10+'สาย 9'!AH10+'สาย 10'!AH10+'สาย 11'!AH10+'สาย 12'!AH10</f>
        <v>0</v>
      </c>
      <c r="AI10" s="93">
        <f>SUM(D10:AH10)</f>
        <v>1300</v>
      </c>
      <c r="AJ10" s="541">
        <f>AI13</f>
        <v>0.1076923076923077</v>
      </c>
    </row>
    <row r="11" spans="1:36" ht="20.399999999999999">
      <c r="A11" s="529"/>
      <c r="B11" s="546"/>
      <c r="C11" s="91" t="s">
        <v>89</v>
      </c>
      <c r="D11" s="174">
        <f>'สาย 1'!D11+'สาย 2'!D11+'สาย 3'!D11+'สาย 4'!D11+'สาย 5'!D11+'สาย 6'!D11+'สาย 7'!D11+'สาย 8'!D11+'สาย 9'!D11+'สาย 10'!D11+'สาย 11'!D11+'สาย 12'!D11</f>
        <v>31</v>
      </c>
      <c r="E11" s="174">
        <f>'สาย 1'!E11+'สาย 2'!E11+'สาย 3'!E11+'สาย 4'!E11+'สาย 5'!E11+'สาย 6'!E11+'สาย 7'!E11+'สาย 8'!E11+'สาย 9'!E11+'สาย 10'!E11+'สาย 11'!E11+'สาย 12'!E11</f>
        <v>59</v>
      </c>
      <c r="F11" s="174">
        <f>'สาย 1'!F11+'สาย 2'!F11+'สาย 3'!F11+'สาย 4'!F11+'สาย 5'!F11+'สาย 6'!F11+'สาย 7'!F11+'สาย 8'!F11+'สาย 9'!F11+'สาย 10'!F11+'สาย 11'!F11+'สาย 12'!F11</f>
        <v>50</v>
      </c>
      <c r="G11" s="174">
        <f>'สาย 1'!G11+'สาย 2'!G11+'สาย 3'!G11+'สาย 4'!G11+'สาย 5'!G11+'สาย 6'!G11+'สาย 7'!G11+'สาย 8'!G11+'สาย 9'!G11+'สาย 10'!G11+'สาย 11'!G11+'สาย 12'!G11</f>
        <v>0</v>
      </c>
      <c r="H11" s="174">
        <f>'สาย 1'!H11+'สาย 2'!H11+'สาย 3'!H11+'สาย 4'!H11+'สาย 5'!H11+'สาย 6'!H11+'สาย 7'!H11+'สาย 8'!H11+'สาย 9'!H11+'สาย 10'!H11+'สาย 11'!H11+'สาย 12'!H11</f>
        <v>0</v>
      </c>
      <c r="I11" s="174">
        <f>'สาย 1'!I11+'สาย 2'!I11+'สาย 3'!I11+'สาย 4'!I11+'สาย 5'!I11+'สาย 6'!I11+'สาย 7'!I11+'สาย 8'!I11+'สาย 9'!I11+'สาย 10'!I11+'สาย 11'!I11+'สาย 12'!I11</f>
        <v>0</v>
      </c>
      <c r="J11" s="174">
        <f>'สาย 1'!J11+'สาย 2'!J11+'สาย 3'!J11+'สาย 4'!J11+'สาย 5'!J11+'สาย 6'!J11+'สาย 7'!J11+'สาย 8'!J11+'สาย 9'!J11+'สาย 10'!J11+'สาย 11'!J11+'สาย 12'!J11</f>
        <v>0</v>
      </c>
      <c r="K11" s="174">
        <f>'สาย 1'!K11+'สาย 2'!K11+'สาย 3'!K11+'สาย 4'!K11+'สาย 5'!K11+'สาย 6'!K11+'สาย 7'!K11+'สาย 8'!K11+'สาย 9'!K11+'สาย 10'!K11+'สาย 11'!K11+'สาย 12'!K11</f>
        <v>0</v>
      </c>
      <c r="L11" s="174">
        <f>'สาย 1'!L11+'สาย 2'!L11+'สาย 3'!L11+'สาย 4'!L11+'สาย 5'!L11+'สาย 6'!L11+'สาย 7'!L11+'สาย 8'!L11+'สาย 9'!L11+'สาย 10'!L11+'สาย 11'!L11+'สาย 12'!L11</f>
        <v>0</v>
      </c>
      <c r="M11" s="174">
        <f>'สาย 1'!M11+'สาย 2'!M11+'สาย 3'!M11+'สาย 4'!M11+'สาย 5'!M11+'สาย 6'!M11+'สาย 7'!M11+'สาย 8'!M11+'สาย 9'!M11+'สาย 10'!M11+'สาย 11'!M11+'สาย 12'!M11</f>
        <v>0</v>
      </c>
      <c r="N11" s="174">
        <f>'สาย 1'!N11+'สาย 2'!N11+'สาย 3'!N11+'สาย 4'!N11+'สาย 5'!N11+'สาย 6'!N11+'สาย 7'!N11+'สาย 8'!N11+'สาย 9'!N11+'สาย 10'!N11+'สาย 11'!N11+'สาย 12'!N11</f>
        <v>0</v>
      </c>
      <c r="O11" s="174">
        <f>'สาย 1'!O11+'สาย 2'!O11+'สาย 3'!O11+'สาย 4'!O11+'สาย 5'!O11+'สาย 6'!O11+'สาย 7'!O11+'สาย 8'!O11+'สาย 9'!O11+'สาย 10'!O11+'สาย 11'!O11+'สาย 12'!O11</f>
        <v>0</v>
      </c>
      <c r="P11" s="174">
        <f>'สาย 1'!P11+'สาย 2'!P11+'สาย 3'!P11+'สาย 4'!P11+'สาย 5'!P11+'สาย 6'!P11+'สาย 7'!P11+'สาย 8'!P11+'สาย 9'!P11+'สาย 10'!P11+'สาย 11'!P11+'สาย 12'!P11</f>
        <v>0</v>
      </c>
      <c r="Q11" s="174">
        <f>'สาย 1'!Q11+'สาย 2'!Q11+'สาย 3'!Q11+'สาย 4'!Q11+'สาย 5'!Q11+'สาย 6'!Q11+'สาย 7'!Q11+'สาย 8'!Q11+'สาย 9'!Q11+'สาย 10'!Q11+'สาย 11'!Q11+'สาย 12'!Q11</f>
        <v>0</v>
      </c>
      <c r="R11" s="174">
        <f>'สาย 1'!R11+'สาย 2'!R11+'สาย 3'!R11+'สาย 4'!R11+'สาย 5'!R11+'สาย 6'!R11+'สาย 7'!R11+'สาย 8'!R11+'สาย 9'!R11+'สาย 10'!R11+'สาย 11'!R11+'สาย 12'!R11</f>
        <v>0</v>
      </c>
      <c r="S11" s="174">
        <f>'สาย 1'!S11+'สาย 2'!S11+'สาย 3'!S11+'สาย 4'!S11+'สาย 5'!S11+'สาย 6'!S11+'สาย 7'!S11+'สาย 8'!S11+'สาย 9'!S11+'สาย 10'!S11+'สาย 11'!S11+'สาย 12'!S11</f>
        <v>0</v>
      </c>
      <c r="T11" s="174">
        <f>'สาย 1'!T11+'สาย 2'!T11+'สาย 3'!T11+'สาย 4'!T11+'สาย 5'!T11+'สาย 6'!T11+'สาย 7'!T11+'สาย 8'!T11+'สาย 9'!T11+'สาย 10'!T11+'สาย 11'!T11+'สาย 12'!T11</f>
        <v>0</v>
      </c>
      <c r="U11" s="174">
        <f>'สาย 1'!U11+'สาย 2'!U11+'สาย 3'!U11+'สาย 4'!U11+'สาย 5'!U11+'สาย 6'!U11+'สาย 7'!U11+'สาย 8'!U11+'สาย 9'!U11+'สาย 10'!U11+'สาย 11'!U11+'สาย 12'!U11</f>
        <v>0</v>
      </c>
      <c r="V11" s="174">
        <f>'สาย 1'!V11+'สาย 2'!V11+'สาย 3'!V11+'สาย 4'!V11+'สาย 5'!V11+'สาย 6'!V11+'สาย 7'!V11+'สาย 8'!V11+'สาย 9'!V11+'สาย 10'!V11+'สาย 11'!V11+'สาย 12'!V11</f>
        <v>0</v>
      </c>
      <c r="W11" s="174">
        <f>'สาย 1'!W11+'สาย 2'!W11+'สาย 3'!W11+'สาย 4'!W11+'สาย 5'!W11+'สาย 6'!W11+'สาย 7'!W11+'สาย 8'!W11+'สาย 9'!W11+'สาย 10'!W11+'สาย 11'!W11+'สาย 12'!W11</f>
        <v>0</v>
      </c>
      <c r="X11" s="174">
        <f>'สาย 1'!X11+'สาย 2'!X11+'สาย 3'!X11+'สาย 4'!X11+'สาย 5'!X11+'สาย 6'!X11+'สาย 7'!X11+'สาย 8'!X11+'สาย 9'!X11+'สาย 10'!X11+'สาย 11'!X11+'สาย 12'!X11</f>
        <v>0</v>
      </c>
      <c r="Y11" s="174">
        <f>'สาย 1'!Y11+'สาย 2'!Y11+'สาย 3'!Y11+'สาย 4'!Y11+'สาย 5'!Y11+'สาย 6'!Y11+'สาย 7'!Y11+'สาย 8'!Y11+'สาย 9'!Y11+'สาย 10'!Y11+'สาย 11'!Y11+'สาย 12'!Y11</f>
        <v>0</v>
      </c>
      <c r="Z11" s="174">
        <f>'สาย 1'!Z11+'สาย 2'!Z11+'สาย 3'!Z11+'สาย 4'!Z11+'สาย 5'!Z11+'สาย 6'!Z11+'สาย 7'!Z11+'สาย 8'!Z11+'สาย 9'!Z11+'สาย 10'!Z11+'สาย 11'!Z11+'สาย 12'!Z11</f>
        <v>0</v>
      </c>
      <c r="AA11" s="174">
        <f>'สาย 1'!AA11+'สาย 2'!AA11+'สาย 3'!AA11+'สาย 4'!AA11+'สาย 5'!AA11+'สาย 6'!AA11+'สาย 7'!AA11+'สาย 8'!AA11+'สาย 9'!AA11+'สาย 10'!AA11+'สาย 11'!AA11+'สาย 12'!AA11</f>
        <v>0</v>
      </c>
      <c r="AB11" s="174">
        <f>'สาย 1'!AB11+'สาย 2'!AB11+'สาย 3'!AB11+'สาย 4'!AB11+'สาย 5'!AB11+'สาย 6'!AB11+'สาย 7'!AB11+'สาย 8'!AB11+'สาย 9'!AB11+'สาย 10'!AB11+'สาย 11'!AB11+'สาย 12'!AB11</f>
        <v>0</v>
      </c>
      <c r="AC11" s="174">
        <f>'สาย 1'!AC11+'สาย 2'!AC11+'สาย 3'!AC11+'สาย 4'!AC11+'สาย 5'!AC11+'สาย 6'!AC11+'สาย 7'!AC11+'สาย 8'!AC11+'สาย 9'!AC11+'สาย 10'!AC11+'สาย 11'!AC11+'สาย 12'!AC11</f>
        <v>0</v>
      </c>
      <c r="AD11" s="174">
        <f>'สาย 1'!AD11+'สาย 2'!AD11+'สาย 3'!AD11+'สาย 4'!AD11+'สาย 5'!AD11+'สาย 6'!AD11+'สาย 7'!AD11+'สาย 8'!AD11+'สาย 9'!AD11+'สาย 10'!AD11+'สาย 11'!AD11+'สาย 12'!AD11</f>
        <v>0</v>
      </c>
      <c r="AE11" s="174">
        <f>'สาย 1'!AE11+'สาย 2'!AE11+'สาย 3'!AE11+'สาย 4'!AE11+'สาย 5'!AE11+'สาย 6'!AE11+'สาย 7'!AE11+'สาย 8'!AE11+'สาย 9'!AE11+'สาย 10'!AE11+'สาย 11'!AE11+'สาย 12'!AE11</f>
        <v>0</v>
      </c>
      <c r="AF11" s="174">
        <f>'สาย 1'!AF11+'สาย 2'!AF11+'สาย 3'!AF11+'สาย 4'!AF11+'สาย 5'!AF11+'สาย 6'!AF11+'สาย 7'!AF11+'สาย 8'!AF11+'สาย 9'!AF11+'สาย 10'!AF11+'สาย 11'!AF11+'สาย 12'!AF11</f>
        <v>0</v>
      </c>
      <c r="AG11" s="174">
        <f>'สาย 1'!AG11+'สาย 2'!AG11+'สาย 3'!AG11+'สาย 4'!AG11+'สาย 5'!AG11+'สาย 6'!AG11+'สาย 7'!AG11+'สาย 8'!AG11+'สาย 9'!AG11+'สาย 10'!AG11+'สาย 11'!AG11+'สาย 12'!AG11</f>
        <v>0</v>
      </c>
      <c r="AH11" s="174">
        <f>'สาย 1'!AH11+'สาย 2'!AH11+'สาย 3'!AH11+'สาย 4'!AH11+'สาย 5'!AH11+'สาย 6'!AH11+'สาย 7'!AH11+'สาย 8'!AH11+'สาย 9'!AH11+'สาย 10'!AH11+'สาย 11'!AH11+'สาย 12'!AH11</f>
        <v>0</v>
      </c>
      <c r="AI11" s="161">
        <f t="shared" ref="AI11:AI12" si="3">SUM(D11:AH11)</f>
        <v>140</v>
      </c>
      <c r="AJ11" s="541"/>
    </row>
    <row r="12" spans="1:36" ht="20.399999999999999">
      <c r="A12" s="529"/>
      <c r="B12" s="546"/>
      <c r="C12" s="94" t="s">
        <v>90</v>
      </c>
      <c r="D12" s="142">
        <f>'สาย 1'!D12+'สาย 2'!D12+'สาย 3'!D12+'สาย 4'!D12+'สาย 5'!D12+'สาย 6'!D12+'สาย 7'!D12+'สาย 8'!D12+'สาย 9'!D12+'สาย 10'!D12+'สาย 11'!D12+'สาย 12'!D12</f>
        <v>0</v>
      </c>
      <c r="E12" s="142">
        <f>'สาย 1'!E12+'สาย 2'!E12+'สาย 3'!E12+'สาย 4'!E12+'สาย 5'!E12+'สาย 6'!E12+'สาย 7'!E12+'สาย 8'!E12+'สาย 9'!E12+'สาย 10'!E12+'สาย 11'!E12+'สาย 12'!E12</f>
        <v>0</v>
      </c>
      <c r="F12" s="142">
        <f>'สาย 1'!F12+'สาย 2'!F12+'สาย 3'!F12+'สาย 4'!F12+'สาย 5'!F12+'สาย 6'!F12+'สาย 7'!F12+'สาย 8'!F12+'สาย 9'!F12+'สาย 10'!F12+'สาย 11'!F12+'สาย 12'!F12</f>
        <v>0</v>
      </c>
      <c r="G12" s="142">
        <f>'สาย 1'!G12+'สาย 2'!G12+'สาย 3'!G12+'สาย 4'!G12+'สาย 5'!G12+'สาย 6'!G12+'สาย 7'!G12+'สาย 8'!G12+'สาย 9'!G12+'สาย 10'!G12+'สาย 11'!G12+'สาย 12'!G12</f>
        <v>0</v>
      </c>
      <c r="H12" s="142">
        <f>'สาย 1'!H12+'สาย 2'!H12+'สาย 3'!H12+'สาย 4'!H12+'สาย 5'!H12+'สาย 6'!H12+'สาย 7'!H12+'สาย 8'!H12+'สาย 9'!H12+'สาย 10'!H12+'สาย 11'!H12+'สาย 12'!H12</f>
        <v>0</v>
      </c>
      <c r="I12" s="142">
        <f>'สาย 1'!I12+'สาย 2'!I12+'สาย 3'!I12+'สาย 4'!I12+'สาย 5'!I12+'สาย 6'!I12+'สาย 7'!I12+'สาย 8'!I12+'สาย 9'!I12+'สาย 10'!I12+'สาย 11'!I12+'สาย 12'!I12</f>
        <v>0</v>
      </c>
      <c r="J12" s="142">
        <f>'สาย 1'!J12+'สาย 2'!J12+'สาย 3'!J12+'สาย 4'!J12+'สาย 5'!J12+'สาย 6'!J12+'สาย 7'!J12+'สาย 8'!J12+'สาย 9'!J12+'สาย 10'!J12+'สาย 11'!J12+'สาย 12'!J12</f>
        <v>0</v>
      </c>
      <c r="K12" s="142">
        <f>'สาย 1'!K12+'สาย 2'!K12+'สาย 3'!K12+'สาย 4'!K12+'สาย 5'!K12+'สาย 6'!K12+'สาย 7'!K12+'สาย 8'!K12+'สาย 9'!K12+'สาย 10'!K12+'สาย 11'!K12+'สาย 12'!K12</f>
        <v>0</v>
      </c>
      <c r="L12" s="142">
        <f>'สาย 1'!L12+'สาย 2'!L12+'สาย 3'!L12+'สาย 4'!L12+'สาย 5'!L12+'สาย 6'!L12+'สาย 7'!L12+'สาย 8'!L12+'สาย 9'!L12+'สาย 10'!L12+'สาย 11'!L12+'สาย 12'!L12</f>
        <v>0</v>
      </c>
      <c r="M12" s="142">
        <f>'สาย 1'!M12+'สาย 2'!M12+'สาย 3'!M12+'สาย 4'!M12+'สาย 5'!M12+'สาย 6'!M12+'สาย 7'!M12+'สาย 8'!M12+'สาย 9'!M12+'สาย 10'!M12+'สาย 11'!M12+'สาย 12'!M12</f>
        <v>0</v>
      </c>
      <c r="N12" s="142">
        <f>'สาย 1'!N12+'สาย 2'!N12+'สาย 3'!N12+'สาย 4'!N12+'สาย 5'!N12+'สาย 6'!N12+'สาย 7'!N12+'สาย 8'!N12+'สาย 9'!N12+'สาย 10'!N12+'สาย 11'!N12+'สาย 12'!N12</f>
        <v>0</v>
      </c>
      <c r="O12" s="142">
        <f>'สาย 1'!O12+'สาย 2'!O12+'สาย 3'!O12+'สาย 4'!O12+'สาย 5'!O12+'สาย 6'!O12+'สาย 7'!O12+'สาย 8'!O12+'สาย 9'!O12+'สาย 10'!O12+'สาย 11'!O12+'สาย 12'!O12</f>
        <v>0</v>
      </c>
      <c r="P12" s="142">
        <f>'สาย 1'!P12+'สาย 2'!P12+'สาย 3'!P12+'สาย 4'!P12+'สาย 5'!P12+'สาย 6'!P12+'สาย 7'!P12+'สาย 8'!P12+'สาย 9'!P12+'สาย 10'!P12+'สาย 11'!P12+'สาย 12'!P12</f>
        <v>0</v>
      </c>
      <c r="Q12" s="142">
        <f>'สาย 1'!Q12+'สาย 2'!Q12+'สาย 3'!Q12+'สาย 4'!Q12+'สาย 5'!Q12+'สาย 6'!Q12+'สาย 7'!Q12+'สาย 8'!Q12+'สาย 9'!Q12+'สาย 10'!Q12+'สาย 11'!Q12+'สาย 12'!Q12</f>
        <v>0</v>
      </c>
      <c r="R12" s="142">
        <f>'สาย 1'!R12+'สาย 2'!R12+'สาย 3'!R12+'สาย 4'!R12+'สาย 5'!R12+'สาย 6'!R12+'สาย 7'!R12+'สาย 8'!R12+'สาย 9'!R12+'สาย 10'!R12+'สาย 11'!R12+'สาย 12'!R12</f>
        <v>0</v>
      </c>
      <c r="S12" s="142">
        <f>'สาย 1'!S12+'สาย 2'!S12+'สาย 3'!S12+'สาย 4'!S12+'สาย 5'!S12+'สาย 6'!S12+'สาย 7'!S12+'สาย 8'!S12+'สาย 9'!S12+'สาย 10'!S12+'สาย 11'!S12+'สาย 12'!S12</f>
        <v>0</v>
      </c>
      <c r="T12" s="142">
        <f>'สาย 1'!T12+'สาย 2'!T12+'สาย 3'!T12+'สาย 4'!T12+'สาย 5'!T12+'สาย 6'!T12+'สาย 7'!T12+'สาย 8'!T12+'สาย 9'!T12+'สาย 10'!T12+'สาย 11'!T12+'สาย 12'!T12</f>
        <v>0</v>
      </c>
      <c r="U12" s="142">
        <f>'สาย 1'!U12+'สาย 2'!U12+'สาย 3'!U12+'สาย 4'!U12+'สาย 5'!U12+'สาย 6'!U12+'สาย 7'!U12+'สาย 8'!U12+'สาย 9'!U12+'สาย 10'!U12+'สาย 11'!U12+'สาย 12'!U12</f>
        <v>0</v>
      </c>
      <c r="V12" s="142">
        <f>'สาย 1'!V12+'สาย 2'!V12+'สาย 3'!V12+'สาย 4'!V12+'สาย 5'!V12+'สาย 6'!V12+'สาย 7'!V12+'สาย 8'!V12+'สาย 9'!V12+'สาย 10'!V12+'สาย 11'!V12+'สาย 12'!V12</f>
        <v>0</v>
      </c>
      <c r="W12" s="142">
        <f>'สาย 1'!W12+'สาย 2'!W12+'สาย 3'!W12+'สาย 4'!W12+'สาย 5'!W12+'สาย 6'!W12+'สาย 7'!W12+'สาย 8'!W12+'สาย 9'!W12+'สาย 10'!W12+'สาย 11'!W12+'สาย 12'!W12</f>
        <v>0</v>
      </c>
      <c r="X12" s="142">
        <f>'สาย 1'!X12+'สาย 2'!X12+'สาย 3'!X12+'สาย 4'!X12+'สาย 5'!X12+'สาย 6'!X12+'สาย 7'!X12+'สาย 8'!X12+'สาย 9'!X12+'สาย 10'!X12+'สาย 11'!X12+'สาย 12'!X12</f>
        <v>0</v>
      </c>
      <c r="Y12" s="142">
        <f>'สาย 1'!Y12+'สาย 2'!Y12+'สาย 3'!Y12+'สาย 4'!Y12+'สาย 5'!Y12+'สาย 6'!Y12+'สาย 7'!Y12+'สาย 8'!Y12+'สาย 9'!Y12+'สาย 10'!Y12+'สาย 11'!Y12+'สาย 12'!Y12</f>
        <v>0</v>
      </c>
      <c r="Z12" s="142">
        <f>'สาย 1'!Z12+'สาย 2'!Z12+'สาย 3'!Z12+'สาย 4'!Z12+'สาย 5'!Z12+'สาย 6'!Z12+'สาย 7'!Z12+'สาย 8'!Z12+'สาย 9'!Z12+'สาย 10'!Z12+'สาย 11'!Z12+'สาย 12'!Z12</f>
        <v>0</v>
      </c>
      <c r="AA12" s="142">
        <f>'สาย 1'!AA12+'สาย 2'!AA12+'สาย 3'!AA12+'สาย 4'!AA12+'สาย 5'!AA12+'สาย 6'!AA12+'สาย 7'!AA12+'สาย 8'!AA12+'สาย 9'!AA12+'สาย 10'!AA12+'สาย 11'!AA12+'สาย 12'!AA12</f>
        <v>0</v>
      </c>
      <c r="AB12" s="142">
        <f>'สาย 1'!AB12+'สาย 2'!AB12+'สาย 3'!AB12+'สาย 4'!AB12+'สาย 5'!AB12+'สาย 6'!AB12+'สาย 7'!AB12+'สาย 8'!AB12+'สาย 9'!AB12+'สาย 10'!AB12+'สาย 11'!AB12+'สาย 12'!AB12</f>
        <v>0</v>
      </c>
      <c r="AC12" s="142">
        <f>'สาย 1'!AC12+'สาย 2'!AC12+'สาย 3'!AC12+'สาย 4'!AC12+'สาย 5'!AC12+'สาย 6'!AC12+'สาย 7'!AC12+'สาย 8'!AC12+'สาย 9'!AC12+'สาย 10'!AC12+'สาย 11'!AC12+'สาย 12'!AC12</f>
        <v>0</v>
      </c>
      <c r="AD12" s="142">
        <f>'สาย 1'!AD12+'สาย 2'!AD12+'สาย 3'!AD12+'สาย 4'!AD12+'สาย 5'!AD12+'สาย 6'!AD12+'สาย 7'!AD12+'สาย 8'!AD12+'สาย 9'!AD12+'สาย 10'!AD12+'สาย 11'!AD12+'สาย 12'!AD12</f>
        <v>0</v>
      </c>
      <c r="AE12" s="142">
        <f>'สาย 1'!AE12+'สาย 2'!AE12+'สาย 3'!AE12+'สาย 4'!AE12+'สาย 5'!AE12+'สาย 6'!AE12+'สาย 7'!AE12+'สาย 8'!AE12+'สาย 9'!AE12+'สาย 10'!AE12+'สาย 11'!AE12+'สาย 12'!AE12</f>
        <v>0</v>
      </c>
      <c r="AF12" s="142">
        <f>'สาย 1'!AF12+'สาย 2'!AF12+'สาย 3'!AF12+'สาย 4'!AF12+'สาย 5'!AF12+'สาย 6'!AF12+'สาย 7'!AF12+'สาย 8'!AF12+'สาย 9'!AF12+'สาย 10'!AF12+'สาย 11'!AF12+'สาย 12'!AF12</f>
        <v>0</v>
      </c>
      <c r="AG12" s="142">
        <f>'สาย 1'!AG12+'สาย 2'!AG12+'สาย 3'!AG12+'สาย 4'!AG12+'สาย 5'!AG12+'สาย 6'!AG12+'สาย 7'!AG12+'สาย 8'!AG12+'สาย 9'!AG12+'สาย 10'!AG12+'สาย 11'!AG12+'สาย 12'!AG12</f>
        <v>0</v>
      </c>
      <c r="AH12" s="142">
        <f>'สาย 1'!AH12+'สาย 2'!AH12+'สาย 3'!AH12+'สาย 4'!AH12+'สาย 5'!AH12+'สาย 6'!AH12+'สาย 7'!AH12+'สาย 8'!AH12+'สาย 9'!AH12+'สาย 10'!AH12+'สาย 11'!AH12+'สาย 12'!AH12</f>
        <v>0</v>
      </c>
      <c r="AI12" s="87">
        <f t="shared" si="3"/>
        <v>0</v>
      </c>
      <c r="AJ12" s="541"/>
    </row>
    <row r="13" spans="1:36" ht="21" thickBot="1">
      <c r="A13" s="530"/>
      <c r="B13" s="547"/>
      <c r="C13" s="96" t="s">
        <v>91</v>
      </c>
      <c r="D13" s="97">
        <f>(D11+D12)/D10</f>
        <v>7.7499999999999999E-2</v>
      </c>
      <c r="E13" s="97">
        <f t="shared" ref="E13:AH13" si="4">(E11+E12)/E10</f>
        <v>0.13111111111111112</v>
      </c>
      <c r="F13" s="97">
        <f t="shared" si="4"/>
        <v>0.1111111111111111</v>
      </c>
      <c r="G13" s="97" t="e">
        <f t="shared" si="4"/>
        <v>#DIV/0!</v>
      </c>
      <c r="H13" s="97" t="e">
        <f t="shared" si="4"/>
        <v>#DIV/0!</v>
      </c>
      <c r="I13" s="97" t="e">
        <f t="shared" si="4"/>
        <v>#DIV/0!</v>
      </c>
      <c r="J13" s="97" t="e">
        <f t="shared" si="4"/>
        <v>#DIV/0!</v>
      </c>
      <c r="K13" s="97" t="e">
        <f t="shared" si="4"/>
        <v>#DIV/0!</v>
      </c>
      <c r="L13" s="97" t="e">
        <f t="shared" si="4"/>
        <v>#DIV/0!</v>
      </c>
      <c r="M13" s="97" t="e">
        <f t="shared" si="4"/>
        <v>#DIV/0!</v>
      </c>
      <c r="N13" s="97" t="e">
        <f t="shared" si="4"/>
        <v>#DIV/0!</v>
      </c>
      <c r="O13" s="97" t="e">
        <f t="shared" si="4"/>
        <v>#DIV/0!</v>
      </c>
      <c r="P13" s="97" t="e">
        <f t="shared" si="4"/>
        <v>#DIV/0!</v>
      </c>
      <c r="Q13" s="97" t="e">
        <f t="shared" si="4"/>
        <v>#DIV/0!</v>
      </c>
      <c r="R13" s="97" t="e">
        <f t="shared" si="4"/>
        <v>#DIV/0!</v>
      </c>
      <c r="S13" s="97" t="e">
        <f t="shared" si="4"/>
        <v>#DIV/0!</v>
      </c>
      <c r="T13" s="97" t="e">
        <f t="shared" si="4"/>
        <v>#DIV/0!</v>
      </c>
      <c r="U13" s="97" t="e">
        <f t="shared" si="4"/>
        <v>#DIV/0!</v>
      </c>
      <c r="V13" s="97" t="e">
        <f t="shared" si="4"/>
        <v>#DIV/0!</v>
      </c>
      <c r="W13" s="97" t="e">
        <f t="shared" si="4"/>
        <v>#DIV/0!</v>
      </c>
      <c r="X13" s="97" t="e">
        <f t="shared" si="4"/>
        <v>#DIV/0!</v>
      </c>
      <c r="Y13" s="97" t="e">
        <f t="shared" si="4"/>
        <v>#DIV/0!</v>
      </c>
      <c r="Z13" s="97" t="e">
        <f t="shared" si="4"/>
        <v>#DIV/0!</v>
      </c>
      <c r="AA13" s="97" t="e">
        <f t="shared" si="4"/>
        <v>#DIV/0!</v>
      </c>
      <c r="AB13" s="97" t="e">
        <f t="shared" si="4"/>
        <v>#DIV/0!</v>
      </c>
      <c r="AC13" s="97" t="e">
        <f t="shared" si="4"/>
        <v>#DIV/0!</v>
      </c>
      <c r="AD13" s="97" t="e">
        <f t="shared" si="4"/>
        <v>#DIV/0!</v>
      </c>
      <c r="AE13" s="97" t="e">
        <f t="shared" si="4"/>
        <v>#DIV/0!</v>
      </c>
      <c r="AF13" s="97" t="e">
        <f t="shared" si="4"/>
        <v>#DIV/0!</v>
      </c>
      <c r="AG13" s="97" t="e">
        <f t="shared" si="4"/>
        <v>#DIV/0!</v>
      </c>
      <c r="AH13" s="97" t="e">
        <f t="shared" si="4"/>
        <v>#DIV/0!</v>
      </c>
      <c r="AI13" s="97">
        <f t="shared" ref="AI13" si="5">(AI11+AI12)/AI10</f>
        <v>0.1076923076923077</v>
      </c>
      <c r="AJ13" s="542"/>
    </row>
    <row r="14" spans="1:36" ht="20.399999999999999">
      <c r="A14" s="528" t="s">
        <v>100</v>
      </c>
      <c r="B14" s="548" t="s">
        <v>55</v>
      </c>
      <c r="C14" s="86" t="s">
        <v>42</v>
      </c>
      <c r="D14" s="103">
        <f>'สาย 1'!D14+'สาย 2'!D14+'สาย 3'!D14+'สาย 4'!D14+'สาย 5'!D14+'สาย 6'!D14+'สาย 7'!D14+'สาย 8'!D14+'สาย 9'!D14+'สาย 10'!D14+'สาย 11'!D14+'สาย 12'!D14</f>
        <v>400</v>
      </c>
      <c r="E14" s="103">
        <f>'สาย 1'!E14+'สาย 2'!E14+'สาย 3'!E14+'สาย 4'!E14+'สาย 5'!E14+'สาย 6'!E14+'สาย 7'!E14+'สาย 8'!E14+'สาย 9'!E14+'สาย 10'!E14+'สาย 11'!E14+'สาย 12'!E14</f>
        <v>500</v>
      </c>
      <c r="F14" s="103">
        <f>'สาย 1'!F14+'สาย 2'!F14+'สาย 3'!F14+'สาย 4'!F14+'สาย 5'!F14+'สาย 6'!F14+'สาย 7'!F14+'สาย 8'!F14+'สาย 9'!F14+'สาย 10'!F14+'สาย 11'!F14+'สาย 12'!F14</f>
        <v>500</v>
      </c>
      <c r="G14" s="103">
        <f>'สาย 1'!G14+'สาย 2'!G14+'สาย 3'!G14+'สาย 4'!G14+'สาย 5'!G14+'สาย 6'!G14+'สาย 7'!G14+'สาย 8'!G14+'สาย 9'!G14+'สาย 10'!G14+'สาย 11'!G14+'สาย 12'!G14</f>
        <v>0</v>
      </c>
      <c r="H14" s="103">
        <f>'สาย 1'!H14+'สาย 2'!H14+'สาย 3'!H14+'สาย 4'!H14+'สาย 5'!H14+'สาย 6'!H14+'สาย 7'!H14+'สาย 8'!H14+'สาย 9'!H14+'สาย 10'!H14+'สาย 11'!H14+'สาย 12'!H14</f>
        <v>0</v>
      </c>
      <c r="I14" s="103">
        <f>'สาย 1'!I14+'สาย 2'!I14+'สาย 3'!I14+'สาย 4'!I14+'สาย 5'!I14+'สาย 6'!I14+'สาย 7'!I14+'สาย 8'!I14+'สาย 9'!I14+'สาย 10'!I14+'สาย 11'!I14+'สาย 12'!I14</f>
        <v>0</v>
      </c>
      <c r="J14" s="103">
        <f>'สาย 1'!J14+'สาย 2'!J14+'สาย 3'!J14+'สาย 4'!J14+'สาย 5'!J14+'สาย 6'!J14+'สาย 7'!J14+'สาย 8'!J14+'สาย 9'!J14+'สาย 10'!J14+'สาย 11'!J14+'สาย 12'!J14</f>
        <v>0</v>
      </c>
      <c r="K14" s="103">
        <f>'สาย 1'!K14+'สาย 2'!K14+'สาย 3'!K14+'สาย 4'!K14+'สาย 5'!K14+'สาย 6'!K14+'สาย 7'!K14+'สาย 8'!K14+'สาย 9'!K14+'สาย 10'!K14+'สาย 11'!K14+'สาย 12'!K14</f>
        <v>0</v>
      </c>
      <c r="L14" s="103">
        <f>'สาย 1'!L14+'สาย 2'!L14+'สาย 3'!L14+'สาย 4'!L14+'สาย 5'!L14+'สาย 6'!L14+'สาย 7'!L14+'สาย 8'!L14+'สาย 9'!L14+'สาย 10'!L14+'สาย 11'!L14+'สาย 12'!L14</f>
        <v>0</v>
      </c>
      <c r="M14" s="103">
        <f>'สาย 1'!M14+'สาย 2'!M14+'สาย 3'!M14+'สาย 4'!M14+'สาย 5'!M14+'สาย 6'!M14+'สาย 7'!M14+'สาย 8'!M14+'สาย 9'!M14+'สาย 10'!M14+'สาย 11'!M14+'สาย 12'!M14</f>
        <v>0</v>
      </c>
      <c r="N14" s="103">
        <f>'สาย 1'!N14+'สาย 2'!N14+'สาย 3'!N14+'สาย 4'!N14+'สาย 5'!N14+'สาย 6'!N14+'สาย 7'!N14+'สาย 8'!N14+'สาย 9'!N14+'สาย 10'!N14+'สาย 11'!N14+'สาย 12'!N14</f>
        <v>0</v>
      </c>
      <c r="O14" s="103">
        <f>'สาย 1'!O14+'สาย 2'!O14+'สาย 3'!O14+'สาย 4'!O14+'สาย 5'!O14+'สาย 6'!O14+'สาย 7'!O14+'สาย 8'!O14+'สาย 9'!O14+'สาย 10'!O14+'สาย 11'!O14+'สาย 12'!O14</f>
        <v>0</v>
      </c>
      <c r="P14" s="103">
        <f>'สาย 1'!P14+'สาย 2'!P14+'สาย 3'!P14+'สาย 4'!P14+'สาย 5'!P14+'สาย 6'!P14+'สาย 7'!P14+'สาย 8'!P14+'สาย 9'!P14+'สาย 10'!P14+'สาย 11'!P14+'สาย 12'!P14</f>
        <v>0</v>
      </c>
      <c r="Q14" s="103">
        <f>'สาย 1'!Q14+'สาย 2'!Q14+'สาย 3'!Q14+'สาย 4'!Q14+'สาย 5'!Q14+'สาย 6'!Q14+'สาย 7'!Q14+'สาย 8'!Q14+'สาย 9'!Q14+'สาย 10'!Q14+'สาย 11'!Q14+'สาย 12'!Q14</f>
        <v>0</v>
      </c>
      <c r="R14" s="103">
        <f>'สาย 1'!R14+'สาย 2'!R14+'สาย 3'!R14+'สาย 4'!R14+'สาย 5'!R14+'สาย 6'!R14+'สาย 7'!R14+'สาย 8'!R14+'สาย 9'!R14+'สาย 10'!R14+'สาย 11'!R14+'สาย 12'!R14</f>
        <v>0</v>
      </c>
      <c r="S14" s="103">
        <f>'สาย 1'!S14+'สาย 2'!S14+'สาย 3'!S14+'สาย 4'!S14+'สาย 5'!S14+'สาย 6'!S14+'สาย 7'!S14+'สาย 8'!S14+'สาย 9'!S14+'สาย 10'!S14+'สาย 11'!S14+'สาย 12'!S14</f>
        <v>0</v>
      </c>
      <c r="T14" s="103">
        <f>'สาย 1'!T14+'สาย 2'!T14+'สาย 3'!T14+'สาย 4'!T14+'สาย 5'!T14+'สาย 6'!T14+'สาย 7'!T14+'สาย 8'!T14+'สาย 9'!T14+'สาย 10'!T14+'สาย 11'!T14+'สาย 12'!T14</f>
        <v>0</v>
      </c>
      <c r="U14" s="103">
        <f>'สาย 1'!U14+'สาย 2'!U14+'สาย 3'!U14+'สาย 4'!U14+'สาย 5'!U14+'สาย 6'!U14+'สาย 7'!U14+'สาย 8'!U14+'สาย 9'!U14+'สาย 10'!U14+'สาย 11'!U14+'สาย 12'!U14</f>
        <v>0</v>
      </c>
      <c r="V14" s="103">
        <f>'สาย 1'!V14+'สาย 2'!V14+'สาย 3'!V14+'สาย 4'!V14+'สาย 5'!V14+'สาย 6'!V14+'สาย 7'!V14+'สาย 8'!V14+'สาย 9'!V14+'สาย 10'!V14+'สาย 11'!V14+'สาย 12'!V14</f>
        <v>0</v>
      </c>
      <c r="W14" s="103">
        <f>'สาย 1'!W14+'สาย 2'!W14+'สาย 3'!W14+'สาย 4'!W14+'สาย 5'!W14+'สาย 6'!W14+'สาย 7'!W14+'สาย 8'!W14+'สาย 9'!W14+'สาย 10'!W14+'สาย 11'!W14+'สาย 12'!W14</f>
        <v>0</v>
      </c>
      <c r="X14" s="103">
        <f>'สาย 1'!X14+'สาย 2'!X14+'สาย 3'!X14+'สาย 4'!X14+'สาย 5'!X14+'สาย 6'!X14+'สาย 7'!X14+'สาย 8'!X14+'สาย 9'!X14+'สาย 10'!X14+'สาย 11'!X14+'สาย 12'!X14</f>
        <v>0</v>
      </c>
      <c r="Y14" s="103">
        <f>'สาย 1'!Y14+'สาย 2'!Y14+'สาย 3'!Y14+'สาย 4'!Y14+'สาย 5'!Y14+'สาย 6'!Y14+'สาย 7'!Y14+'สาย 8'!Y14+'สาย 9'!Y14+'สาย 10'!Y14+'สาย 11'!Y14+'สาย 12'!Y14</f>
        <v>0</v>
      </c>
      <c r="Z14" s="103">
        <f>'สาย 1'!Z14+'สาย 2'!Z14+'สาย 3'!Z14+'สาย 4'!Z14+'สาย 5'!Z14+'สาย 6'!Z14+'สาย 7'!Z14+'สาย 8'!Z14+'สาย 9'!Z14+'สาย 10'!Z14+'สาย 11'!Z14+'สาย 12'!Z14</f>
        <v>0</v>
      </c>
      <c r="AA14" s="103">
        <f>'สาย 1'!AA14+'สาย 2'!AA14+'สาย 3'!AA14+'สาย 4'!AA14+'สาย 5'!AA14+'สาย 6'!AA14+'สาย 7'!AA14+'สาย 8'!AA14+'สาย 9'!AA14+'สาย 10'!AA14+'สาย 11'!AA14+'สาย 12'!AA14</f>
        <v>0</v>
      </c>
      <c r="AB14" s="103">
        <f>'สาย 1'!AB14+'สาย 2'!AB14+'สาย 3'!AB14+'สาย 4'!AB14+'สาย 5'!AB14+'สาย 6'!AB14+'สาย 7'!AB14+'สาย 8'!AB14+'สาย 9'!AB14+'สาย 10'!AB14+'สาย 11'!AB14+'สาย 12'!AB14</f>
        <v>0</v>
      </c>
      <c r="AC14" s="103">
        <f>'สาย 1'!AC14+'สาย 2'!AC14+'สาย 3'!AC14+'สาย 4'!AC14+'สาย 5'!AC14+'สาย 6'!AC14+'สาย 7'!AC14+'สาย 8'!AC14+'สาย 9'!AC14+'สาย 10'!AC14+'สาย 11'!AC14+'สาย 12'!AC14</f>
        <v>0</v>
      </c>
      <c r="AD14" s="103">
        <f>'สาย 1'!AD14+'สาย 2'!AD14+'สาย 3'!AD14+'สาย 4'!AD14+'สาย 5'!AD14+'สาย 6'!AD14+'สาย 7'!AD14+'สาย 8'!AD14+'สาย 9'!AD14+'สาย 10'!AD14+'สาย 11'!AD14+'สาย 12'!AD14</f>
        <v>0</v>
      </c>
      <c r="AE14" s="103">
        <f>'สาย 1'!AE14+'สาย 2'!AE14+'สาย 3'!AE14+'สาย 4'!AE14+'สาย 5'!AE14+'สาย 6'!AE14+'สาย 7'!AE14+'สาย 8'!AE14+'สาย 9'!AE14+'สาย 10'!AE14+'สาย 11'!AE14+'สาย 12'!AE14</f>
        <v>0</v>
      </c>
      <c r="AF14" s="103">
        <f>'สาย 1'!AF14+'สาย 2'!AF14+'สาย 3'!AF14+'สาย 4'!AF14+'สาย 5'!AF14+'สาย 6'!AF14+'สาย 7'!AF14+'สาย 8'!AF14+'สาย 9'!AF14+'สาย 10'!AF14+'สาย 11'!AF14+'สาย 12'!AF14</f>
        <v>0</v>
      </c>
      <c r="AG14" s="103">
        <f>'สาย 1'!AG14+'สาย 2'!AG14+'สาย 3'!AG14+'สาย 4'!AG14+'สาย 5'!AG14+'สาย 6'!AG14+'สาย 7'!AG14+'สาย 8'!AG14+'สาย 9'!AG14+'สาย 10'!AG14+'สาย 11'!AG14+'สาย 12'!AG14</f>
        <v>0</v>
      </c>
      <c r="AH14" s="103">
        <f>'สาย 1'!AH14+'สาย 2'!AH14+'สาย 3'!AH14+'สาย 4'!AH14+'สาย 5'!AH14+'สาย 6'!AH14+'สาย 7'!AH14+'สาย 8'!AH14+'สาย 9'!AH14+'สาย 10'!AH14+'สาย 11'!AH14+'สาย 12'!AH14</f>
        <v>0</v>
      </c>
      <c r="AI14" s="93">
        <f>SUM(D14:AH14)</f>
        <v>1400</v>
      </c>
      <c r="AJ14" s="541">
        <f>AI17</f>
        <v>7.7857142857142861E-2</v>
      </c>
    </row>
    <row r="15" spans="1:36" ht="20.399999999999999">
      <c r="A15" s="529"/>
      <c r="B15" s="546"/>
      <c r="C15" s="91" t="s">
        <v>89</v>
      </c>
      <c r="D15" s="174">
        <f>'สาย 1'!D15+'สาย 2'!D15+'สาย 3'!D15+'สาย 4'!D15+'สาย 5'!D15+'สาย 6'!D15+'สาย 7'!D15+'สาย 8'!D15+'สาย 9'!D15+'สาย 10'!D15+'สาย 11'!D15+'สาย 12'!D15</f>
        <v>36</v>
      </c>
      <c r="E15" s="174">
        <f>'สาย 1'!E15+'สาย 2'!E15+'สาย 3'!E15+'สาย 4'!E15+'สาย 5'!E15+'สาย 6'!E15+'สาย 7'!E15+'สาย 8'!E15+'สาย 9'!E15+'สาย 10'!E15+'สาย 11'!E15+'สาย 12'!E15</f>
        <v>35</v>
      </c>
      <c r="F15" s="174">
        <f>'สาย 1'!F15+'สาย 2'!F15+'สาย 3'!F15+'สาย 4'!F15+'สาย 5'!F15+'สาย 6'!F15+'สาย 7'!F15+'สาย 8'!F15+'สาย 9'!F15+'สาย 10'!F15+'สาย 11'!F15+'สาย 12'!F15</f>
        <v>38</v>
      </c>
      <c r="G15" s="174">
        <f>'สาย 1'!G15+'สาย 2'!G15+'สาย 3'!G15+'สาย 4'!G15+'สาย 5'!G15+'สาย 6'!G15+'สาย 7'!G15+'สาย 8'!G15+'สาย 9'!G15+'สาย 10'!G15+'สาย 11'!G15+'สาย 12'!G15</f>
        <v>0</v>
      </c>
      <c r="H15" s="174">
        <f>'สาย 1'!H15+'สาย 2'!H15+'สาย 3'!H15+'สาย 4'!H15+'สาย 5'!H15+'สาย 6'!H15+'สาย 7'!H15+'สาย 8'!H15+'สาย 9'!H15+'สาย 10'!H15+'สาย 11'!H15+'สาย 12'!H15</f>
        <v>0</v>
      </c>
      <c r="I15" s="174">
        <f>'สาย 1'!I15+'สาย 2'!I15+'สาย 3'!I15+'สาย 4'!I15+'สาย 5'!I15+'สาย 6'!I15+'สาย 7'!I15+'สาย 8'!I15+'สาย 9'!I15+'สาย 10'!I15+'สาย 11'!I15+'สาย 12'!I15</f>
        <v>0</v>
      </c>
      <c r="J15" s="174">
        <f>'สาย 1'!J15+'สาย 2'!J15+'สาย 3'!J15+'สาย 4'!J15+'สาย 5'!J15+'สาย 6'!J15+'สาย 7'!J15+'สาย 8'!J15+'สาย 9'!J15+'สาย 10'!J15+'สาย 11'!J15+'สาย 12'!J15</f>
        <v>0</v>
      </c>
      <c r="K15" s="174">
        <f>'สาย 1'!K15+'สาย 2'!K15+'สาย 3'!K15+'สาย 4'!K15+'สาย 5'!K15+'สาย 6'!K15+'สาย 7'!K15+'สาย 8'!K15+'สาย 9'!K15+'สาย 10'!K15+'สาย 11'!K15+'สาย 12'!K15</f>
        <v>0</v>
      </c>
      <c r="L15" s="174">
        <f>'สาย 1'!L15+'สาย 2'!L15+'สาย 3'!L15+'สาย 4'!L15+'สาย 5'!L15+'สาย 6'!L15+'สาย 7'!L15+'สาย 8'!L15+'สาย 9'!L15+'สาย 10'!L15+'สาย 11'!L15+'สาย 12'!L15</f>
        <v>0</v>
      </c>
      <c r="M15" s="174">
        <f>'สาย 1'!M15+'สาย 2'!M15+'สาย 3'!M15+'สาย 4'!M15+'สาย 5'!M15+'สาย 6'!M15+'สาย 7'!M15+'สาย 8'!M15+'สาย 9'!M15+'สาย 10'!M15+'สาย 11'!M15+'สาย 12'!M15</f>
        <v>0</v>
      </c>
      <c r="N15" s="174">
        <f>'สาย 1'!N15+'สาย 2'!N15+'สาย 3'!N15+'สาย 4'!N15+'สาย 5'!N15+'สาย 6'!N15+'สาย 7'!N15+'สาย 8'!N15+'สาย 9'!N15+'สาย 10'!N15+'สาย 11'!N15+'สาย 12'!N15</f>
        <v>0</v>
      </c>
      <c r="O15" s="174">
        <f>'สาย 1'!O15+'สาย 2'!O15+'สาย 3'!O15+'สาย 4'!O15+'สาย 5'!O15+'สาย 6'!O15+'สาย 7'!O15+'สาย 8'!O15+'สาย 9'!O15+'สาย 10'!O15+'สาย 11'!O15+'สาย 12'!O15</f>
        <v>0</v>
      </c>
      <c r="P15" s="174">
        <f>'สาย 1'!P15+'สาย 2'!P15+'สาย 3'!P15+'สาย 4'!P15+'สาย 5'!P15+'สาย 6'!P15+'สาย 7'!P15+'สาย 8'!P15+'สาย 9'!P15+'สาย 10'!P15+'สาย 11'!P15+'สาย 12'!P15</f>
        <v>0</v>
      </c>
      <c r="Q15" s="174">
        <f>'สาย 1'!Q15+'สาย 2'!Q15+'สาย 3'!Q15+'สาย 4'!Q15+'สาย 5'!Q15+'สาย 6'!Q15+'สาย 7'!Q15+'สาย 8'!Q15+'สาย 9'!Q15+'สาย 10'!Q15+'สาย 11'!Q15+'สาย 12'!Q15</f>
        <v>0</v>
      </c>
      <c r="R15" s="174">
        <f>'สาย 1'!R15+'สาย 2'!R15+'สาย 3'!R15+'สาย 4'!R15+'สาย 5'!R15+'สาย 6'!R15+'สาย 7'!R15+'สาย 8'!R15+'สาย 9'!R15+'สาย 10'!R15+'สาย 11'!R15+'สาย 12'!R15</f>
        <v>0</v>
      </c>
      <c r="S15" s="174">
        <f>'สาย 1'!S15+'สาย 2'!S15+'สาย 3'!S15+'สาย 4'!S15+'สาย 5'!S15+'สาย 6'!S15+'สาย 7'!S15+'สาย 8'!S15+'สาย 9'!S15+'สาย 10'!S15+'สาย 11'!S15+'สาย 12'!S15</f>
        <v>0</v>
      </c>
      <c r="T15" s="174">
        <f>'สาย 1'!T15+'สาย 2'!T15+'สาย 3'!T15+'สาย 4'!T15+'สาย 5'!T15+'สาย 6'!T15+'สาย 7'!T15+'สาย 8'!T15+'สาย 9'!T15+'สาย 10'!T15+'สาย 11'!T15+'สาย 12'!T15</f>
        <v>0</v>
      </c>
      <c r="U15" s="174">
        <f>'สาย 1'!U15+'สาย 2'!U15+'สาย 3'!U15+'สาย 4'!U15+'สาย 5'!U15+'สาย 6'!U15+'สาย 7'!U15+'สาย 8'!U15+'สาย 9'!U15+'สาย 10'!U15+'สาย 11'!U15+'สาย 12'!U15</f>
        <v>0</v>
      </c>
      <c r="V15" s="174">
        <f>'สาย 1'!V15+'สาย 2'!V15+'สาย 3'!V15+'สาย 4'!V15+'สาย 5'!V15+'สาย 6'!V15+'สาย 7'!V15+'สาย 8'!V15+'สาย 9'!V15+'สาย 10'!V15+'สาย 11'!V15+'สาย 12'!V15</f>
        <v>0</v>
      </c>
      <c r="W15" s="174">
        <f>'สาย 1'!W15+'สาย 2'!W15+'สาย 3'!W15+'สาย 4'!W15+'สาย 5'!W15+'สาย 6'!W15+'สาย 7'!W15+'สาย 8'!W15+'สาย 9'!W15+'สาย 10'!W15+'สาย 11'!W15+'สาย 12'!W15</f>
        <v>0</v>
      </c>
      <c r="X15" s="174">
        <f>'สาย 1'!X15+'สาย 2'!X15+'สาย 3'!X15+'สาย 4'!X15+'สาย 5'!X15+'สาย 6'!X15+'สาย 7'!X15+'สาย 8'!X15+'สาย 9'!X15+'สาย 10'!X15+'สาย 11'!X15+'สาย 12'!X15</f>
        <v>0</v>
      </c>
      <c r="Y15" s="174">
        <f>'สาย 1'!Y15+'สาย 2'!Y15+'สาย 3'!Y15+'สาย 4'!Y15+'สาย 5'!Y15+'สาย 6'!Y15+'สาย 7'!Y15+'สาย 8'!Y15+'สาย 9'!Y15+'สาย 10'!Y15+'สาย 11'!Y15+'สาย 12'!Y15</f>
        <v>0</v>
      </c>
      <c r="Z15" s="174">
        <f>'สาย 1'!Z15+'สาย 2'!Z15+'สาย 3'!Z15+'สาย 4'!Z15+'สาย 5'!Z15+'สาย 6'!Z15+'สาย 7'!Z15+'สาย 8'!Z15+'สาย 9'!Z15+'สาย 10'!Z15+'สาย 11'!Z15+'สาย 12'!Z15</f>
        <v>0</v>
      </c>
      <c r="AA15" s="174">
        <f>'สาย 1'!AA15+'สาย 2'!AA15+'สาย 3'!AA15+'สาย 4'!AA15+'สาย 5'!AA15+'สาย 6'!AA15+'สาย 7'!AA15+'สาย 8'!AA15+'สาย 9'!AA15+'สาย 10'!AA15+'สาย 11'!AA15+'สาย 12'!AA15</f>
        <v>0</v>
      </c>
      <c r="AB15" s="174">
        <f>'สาย 1'!AB15+'สาย 2'!AB15+'สาย 3'!AB15+'สาย 4'!AB15+'สาย 5'!AB15+'สาย 6'!AB15+'สาย 7'!AB15+'สาย 8'!AB15+'สาย 9'!AB15+'สาย 10'!AB15+'สาย 11'!AB15+'สาย 12'!AB15</f>
        <v>0</v>
      </c>
      <c r="AC15" s="174">
        <f>'สาย 1'!AC15+'สาย 2'!AC15+'สาย 3'!AC15+'สาย 4'!AC15+'สาย 5'!AC15+'สาย 6'!AC15+'สาย 7'!AC15+'สาย 8'!AC15+'สาย 9'!AC15+'สาย 10'!AC15+'สาย 11'!AC15+'สาย 12'!AC15</f>
        <v>0</v>
      </c>
      <c r="AD15" s="174">
        <f>'สาย 1'!AD15+'สาย 2'!AD15+'สาย 3'!AD15+'สาย 4'!AD15+'สาย 5'!AD15+'สาย 6'!AD15+'สาย 7'!AD15+'สาย 8'!AD15+'สาย 9'!AD15+'สาย 10'!AD15+'สาย 11'!AD15+'สาย 12'!AD15</f>
        <v>0</v>
      </c>
      <c r="AE15" s="174">
        <f>'สาย 1'!AE15+'สาย 2'!AE15+'สาย 3'!AE15+'สาย 4'!AE15+'สาย 5'!AE15+'สาย 6'!AE15+'สาย 7'!AE15+'สาย 8'!AE15+'สาย 9'!AE15+'สาย 10'!AE15+'สาย 11'!AE15+'สาย 12'!AE15</f>
        <v>0</v>
      </c>
      <c r="AF15" s="174">
        <f>'สาย 1'!AF15+'สาย 2'!AF15+'สาย 3'!AF15+'สาย 4'!AF15+'สาย 5'!AF15+'สาย 6'!AF15+'สาย 7'!AF15+'สาย 8'!AF15+'สาย 9'!AF15+'สาย 10'!AF15+'สาย 11'!AF15+'สาย 12'!AF15</f>
        <v>0</v>
      </c>
      <c r="AG15" s="174">
        <f>'สาย 1'!AG15+'สาย 2'!AG15+'สาย 3'!AG15+'สาย 4'!AG15+'สาย 5'!AG15+'สาย 6'!AG15+'สาย 7'!AG15+'สาย 8'!AG15+'สาย 9'!AG15+'สาย 10'!AG15+'สาย 11'!AG15+'สาย 12'!AG15</f>
        <v>0</v>
      </c>
      <c r="AH15" s="174">
        <f>'สาย 1'!AH15+'สาย 2'!AH15+'สาย 3'!AH15+'สาย 4'!AH15+'สาย 5'!AH15+'สาย 6'!AH15+'สาย 7'!AH15+'สาย 8'!AH15+'สาย 9'!AH15+'สาย 10'!AH15+'สาย 11'!AH15+'สาย 12'!AH15</f>
        <v>0</v>
      </c>
      <c r="AI15" s="161">
        <f t="shared" ref="AI15:AI16" si="6">SUM(D15:AH15)</f>
        <v>109</v>
      </c>
      <c r="AJ15" s="541"/>
    </row>
    <row r="16" spans="1:36" ht="20.399999999999999">
      <c r="A16" s="529"/>
      <c r="B16" s="546"/>
      <c r="C16" s="94" t="s">
        <v>90</v>
      </c>
      <c r="D16" s="142">
        <f>'สาย 1'!D16+'สาย 2'!D16+'สาย 3'!D16+'สาย 4'!D16+'สาย 5'!D16+'สาย 6'!D16+'สาย 7'!D16+'สาย 8'!D16+'สาย 9'!D16+'สาย 10'!D16+'สาย 11'!D16+'สาย 12'!D16</f>
        <v>0</v>
      </c>
      <c r="E16" s="142">
        <f>'สาย 1'!E16+'สาย 2'!E16+'สาย 3'!E16+'สาย 4'!E16+'สาย 5'!E16+'สาย 6'!E16+'สาย 7'!E16+'สาย 8'!E16+'สาย 9'!E16+'สาย 10'!E16+'สาย 11'!E16+'สาย 12'!E16</f>
        <v>0</v>
      </c>
      <c r="F16" s="142">
        <f>'สาย 1'!F16+'สาย 2'!F16+'สาย 3'!F16+'สาย 4'!F16+'สาย 5'!F16+'สาย 6'!F16+'สาย 7'!F16+'สาย 8'!F16+'สาย 9'!F16+'สาย 10'!F16+'สาย 11'!F16+'สาย 12'!F16</f>
        <v>0</v>
      </c>
      <c r="G16" s="142">
        <f>'สาย 1'!G16+'สาย 2'!G16+'สาย 3'!G16+'สาย 4'!G16+'สาย 5'!G16+'สาย 6'!G16+'สาย 7'!G16+'สาย 8'!G16+'สาย 9'!G16+'สาย 10'!G16+'สาย 11'!G16+'สาย 12'!G16</f>
        <v>0</v>
      </c>
      <c r="H16" s="142">
        <f>'สาย 1'!H16+'สาย 2'!H16+'สาย 3'!H16+'สาย 4'!H16+'สาย 5'!H16+'สาย 6'!H16+'สาย 7'!H16+'สาย 8'!H16+'สาย 9'!H16+'สาย 10'!H16+'สาย 11'!H16+'สาย 12'!H16</f>
        <v>0</v>
      </c>
      <c r="I16" s="142">
        <f>'สาย 1'!I16+'สาย 2'!I16+'สาย 3'!I16+'สาย 4'!I16+'สาย 5'!I16+'สาย 6'!I16+'สาย 7'!I16+'สาย 8'!I16+'สาย 9'!I16+'สาย 10'!I16+'สาย 11'!I16+'สาย 12'!I16</f>
        <v>0</v>
      </c>
      <c r="J16" s="142">
        <f>'สาย 1'!J16+'สาย 2'!J16+'สาย 3'!J16+'สาย 4'!J16+'สาย 5'!J16+'สาย 6'!J16+'สาย 7'!J16+'สาย 8'!J16+'สาย 9'!J16+'สาย 10'!J16+'สาย 11'!J16+'สาย 12'!J16</f>
        <v>0</v>
      </c>
      <c r="K16" s="142">
        <f>'สาย 1'!K16+'สาย 2'!K16+'สาย 3'!K16+'สาย 4'!K16+'สาย 5'!K16+'สาย 6'!K16+'สาย 7'!K16+'สาย 8'!K16+'สาย 9'!K16+'สาย 10'!K16+'สาย 11'!K16+'สาย 12'!K16</f>
        <v>0</v>
      </c>
      <c r="L16" s="142">
        <f>'สาย 1'!L16+'สาย 2'!L16+'สาย 3'!L16+'สาย 4'!L16+'สาย 5'!L16+'สาย 6'!L16+'สาย 7'!L16+'สาย 8'!L16+'สาย 9'!L16+'สาย 10'!L16+'สาย 11'!L16+'สาย 12'!L16</f>
        <v>0</v>
      </c>
      <c r="M16" s="142">
        <f>'สาย 1'!M16+'สาย 2'!M16+'สาย 3'!M16+'สาย 4'!M16+'สาย 5'!M16+'สาย 6'!M16+'สาย 7'!M16+'สาย 8'!M16+'สาย 9'!M16+'สาย 10'!M16+'สาย 11'!M16+'สาย 12'!M16</f>
        <v>0</v>
      </c>
      <c r="N16" s="142">
        <f>'สาย 1'!N16+'สาย 2'!N16+'สาย 3'!N16+'สาย 4'!N16+'สาย 5'!N16+'สาย 6'!N16+'สาย 7'!N16+'สาย 8'!N16+'สาย 9'!N16+'สาย 10'!N16+'สาย 11'!N16+'สาย 12'!N16</f>
        <v>0</v>
      </c>
      <c r="O16" s="142">
        <f>'สาย 1'!O16+'สาย 2'!O16+'สาย 3'!O16+'สาย 4'!O16+'สาย 5'!O16+'สาย 6'!O16+'สาย 7'!O16+'สาย 8'!O16+'สาย 9'!O16+'สาย 10'!O16+'สาย 11'!O16+'สาย 12'!O16</f>
        <v>0</v>
      </c>
      <c r="P16" s="142">
        <f>'สาย 1'!P16+'สาย 2'!P16+'สาย 3'!P16+'สาย 4'!P16+'สาย 5'!P16+'สาย 6'!P16+'สาย 7'!P16+'สาย 8'!P16+'สาย 9'!P16+'สาย 10'!P16+'สาย 11'!P16+'สาย 12'!P16</f>
        <v>0</v>
      </c>
      <c r="Q16" s="142">
        <f>'สาย 1'!Q16+'สาย 2'!Q16+'สาย 3'!Q16+'สาย 4'!Q16+'สาย 5'!Q16+'สาย 6'!Q16+'สาย 7'!Q16+'สาย 8'!Q16+'สาย 9'!Q16+'สาย 10'!Q16+'สาย 11'!Q16+'สาย 12'!Q16</f>
        <v>0</v>
      </c>
      <c r="R16" s="142">
        <f>'สาย 1'!R16+'สาย 2'!R16+'สาย 3'!R16+'สาย 4'!R16+'สาย 5'!R16+'สาย 6'!R16+'สาย 7'!R16+'สาย 8'!R16+'สาย 9'!R16+'สาย 10'!R16+'สาย 11'!R16+'สาย 12'!R16</f>
        <v>0</v>
      </c>
      <c r="S16" s="142">
        <f>'สาย 1'!S16+'สาย 2'!S16+'สาย 3'!S16+'สาย 4'!S16+'สาย 5'!S16+'สาย 6'!S16+'สาย 7'!S16+'สาย 8'!S16+'สาย 9'!S16+'สาย 10'!S16+'สาย 11'!S16+'สาย 12'!S16</f>
        <v>0</v>
      </c>
      <c r="T16" s="142">
        <f>'สาย 1'!T16+'สาย 2'!T16+'สาย 3'!T16+'สาย 4'!T16+'สาย 5'!T16+'สาย 6'!T16+'สาย 7'!T16+'สาย 8'!T16+'สาย 9'!T16+'สาย 10'!T16+'สาย 11'!T16+'สาย 12'!T16</f>
        <v>0</v>
      </c>
      <c r="U16" s="142">
        <f>'สาย 1'!U16+'สาย 2'!U16+'สาย 3'!U16+'สาย 4'!U16+'สาย 5'!U16+'สาย 6'!U16+'สาย 7'!U16+'สาย 8'!U16+'สาย 9'!U16+'สาย 10'!U16+'สาย 11'!U16+'สาย 12'!U16</f>
        <v>0</v>
      </c>
      <c r="V16" s="142">
        <f>'สาย 1'!V16+'สาย 2'!V16+'สาย 3'!V16+'สาย 4'!V16+'สาย 5'!V16+'สาย 6'!V16+'สาย 7'!V16+'สาย 8'!V16+'สาย 9'!V16+'สาย 10'!V16+'สาย 11'!V16+'สาย 12'!V16</f>
        <v>0</v>
      </c>
      <c r="W16" s="142">
        <f>'สาย 1'!W16+'สาย 2'!W16+'สาย 3'!W16+'สาย 4'!W16+'สาย 5'!W16+'สาย 6'!W16+'สาย 7'!W16+'สาย 8'!W16+'สาย 9'!W16+'สาย 10'!W16+'สาย 11'!W16+'สาย 12'!W16</f>
        <v>0</v>
      </c>
      <c r="X16" s="142">
        <f>'สาย 1'!X16+'สาย 2'!X16+'สาย 3'!X16+'สาย 4'!X16+'สาย 5'!X16+'สาย 6'!X16+'สาย 7'!X16+'สาย 8'!X16+'สาย 9'!X16+'สาย 10'!X16+'สาย 11'!X16+'สาย 12'!X16</f>
        <v>0</v>
      </c>
      <c r="Y16" s="142">
        <f>'สาย 1'!Y16+'สาย 2'!Y16+'สาย 3'!Y16+'สาย 4'!Y16+'สาย 5'!Y16+'สาย 6'!Y16+'สาย 7'!Y16+'สาย 8'!Y16+'สาย 9'!Y16+'สาย 10'!Y16+'สาย 11'!Y16+'สาย 12'!Y16</f>
        <v>0</v>
      </c>
      <c r="Z16" s="142">
        <f>'สาย 1'!Z16+'สาย 2'!Z16+'สาย 3'!Z16+'สาย 4'!Z16+'สาย 5'!Z16+'สาย 6'!Z16+'สาย 7'!Z16+'สาย 8'!Z16+'สาย 9'!Z16+'สาย 10'!Z16+'สาย 11'!Z16+'สาย 12'!Z16</f>
        <v>0</v>
      </c>
      <c r="AA16" s="142">
        <f>'สาย 1'!AA16+'สาย 2'!AA16+'สาย 3'!AA16+'สาย 4'!AA16+'สาย 5'!AA16+'สาย 6'!AA16+'สาย 7'!AA16+'สาย 8'!AA16+'สาย 9'!AA16+'สาย 10'!AA16+'สาย 11'!AA16+'สาย 12'!AA16</f>
        <v>0</v>
      </c>
      <c r="AB16" s="142">
        <f>'สาย 1'!AB16+'สาย 2'!AB16+'สาย 3'!AB16+'สาย 4'!AB16+'สาย 5'!AB16+'สาย 6'!AB16+'สาย 7'!AB16+'สาย 8'!AB16+'สาย 9'!AB16+'สาย 10'!AB16+'สาย 11'!AB16+'สาย 12'!AB16</f>
        <v>0</v>
      </c>
      <c r="AC16" s="142">
        <f>'สาย 1'!AC16+'สาย 2'!AC16+'สาย 3'!AC16+'สาย 4'!AC16+'สาย 5'!AC16+'สาย 6'!AC16+'สาย 7'!AC16+'สาย 8'!AC16+'สาย 9'!AC16+'สาย 10'!AC16+'สาย 11'!AC16+'สาย 12'!AC16</f>
        <v>0</v>
      </c>
      <c r="AD16" s="142">
        <f>'สาย 1'!AD16+'สาย 2'!AD16+'สาย 3'!AD16+'สาย 4'!AD16+'สาย 5'!AD16+'สาย 6'!AD16+'สาย 7'!AD16+'สาย 8'!AD16+'สาย 9'!AD16+'สาย 10'!AD16+'สาย 11'!AD16+'สาย 12'!AD16</f>
        <v>0</v>
      </c>
      <c r="AE16" s="142">
        <f>'สาย 1'!AE16+'สาย 2'!AE16+'สาย 3'!AE16+'สาย 4'!AE16+'สาย 5'!AE16+'สาย 6'!AE16+'สาย 7'!AE16+'สาย 8'!AE16+'สาย 9'!AE16+'สาย 10'!AE16+'สาย 11'!AE16+'สาย 12'!AE16</f>
        <v>0</v>
      </c>
      <c r="AF16" s="142">
        <f>'สาย 1'!AF16+'สาย 2'!AF16+'สาย 3'!AF16+'สาย 4'!AF16+'สาย 5'!AF16+'สาย 6'!AF16+'สาย 7'!AF16+'สาย 8'!AF16+'สาย 9'!AF16+'สาย 10'!AF16+'สาย 11'!AF16+'สาย 12'!AF16</f>
        <v>0</v>
      </c>
      <c r="AG16" s="142">
        <f>'สาย 1'!AG16+'สาย 2'!AG16+'สาย 3'!AG16+'สาย 4'!AG16+'สาย 5'!AG16+'สาย 6'!AG16+'สาย 7'!AG16+'สาย 8'!AG16+'สาย 9'!AG16+'สาย 10'!AG16+'สาย 11'!AG16+'สาย 12'!AG16</f>
        <v>0</v>
      </c>
      <c r="AH16" s="142">
        <f>'สาย 1'!AH16+'สาย 2'!AH16+'สาย 3'!AH16+'สาย 4'!AH16+'สาย 5'!AH16+'สาย 6'!AH16+'สาย 7'!AH16+'สาย 8'!AH16+'สาย 9'!AH16+'สาย 10'!AH16+'สาย 11'!AH16+'สาย 12'!AH16</f>
        <v>0</v>
      </c>
      <c r="AI16" s="87">
        <f t="shared" si="6"/>
        <v>0</v>
      </c>
      <c r="AJ16" s="541"/>
    </row>
    <row r="17" spans="1:36" ht="21" thickBot="1">
      <c r="A17" s="530"/>
      <c r="B17" s="547"/>
      <c r="C17" s="96" t="s">
        <v>91</v>
      </c>
      <c r="D17" s="97">
        <f t="shared" ref="D17" si="7">(D15+D16)/D14</f>
        <v>0.09</v>
      </c>
      <c r="E17" s="97">
        <f t="shared" ref="E17" si="8">(E15+E16)/E14</f>
        <v>7.0000000000000007E-2</v>
      </c>
      <c r="F17" s="97">
        <f t="shared" ref="F17" si="9">(F15+F16)/F14</f>
        <v>7.5999999999999998E-2</v>
      </c>
      <c r="G17" s="97" t="e">
        <f t="shared" ref="G17" si="10">(G15+G16)/G14</f>
        <v>#DIV/0!</v>
      </c>
      <c r="H17" s="97" t="e">
        <f t="shared" ref="H17" si="11">(H15+H16)/H14</f>
        <v>#DIV/0!</v>
      </c>
      <c r="I17" s="97" t="e">
        <f t="shared" ref="I17" si="12">(I15+I16)/I14</f>
        <v>#DIV/0!</v>
      </c>
      <c r="J17" s="97" t="e">
        <f t="shared" ref="J17" si="13">(J15+J16)/J14</f>
        <v>#DIV/0!</v>
      </c>
      <c r="K17" s="97" t="e">
        <f t="shared" ref="K17" si="14">(K15+K16)/K14</f>
        <v>#DIV/0!</v>
      </c>
      <c r="L17" s="97" t="e">
        <f t="shared" ref="L17" si="15">(L15+L16)/L14</f>
        <v>#DIV/0!</v>
      </c>
      <c r="M17" s="97" t="e">
        <f t="shared" ref="M17" si="16">(M15+M16)/M14</f>
        <v>#DIV/0!</v>
      </c>
      <c r="N17" s="97" t="e">
        <f t="shared" ref="N17" si="17">(N15+N16)/N14</f>
        <v>#DIV/0!</v>
      </c>
      <c r="O17" s="97" t="e">
        <f t="shared" ref="O17" si="18">(O15+O16)/O14</f>
        <v>#DIV/0!</v>
      </c>
      <c r="P17" s="97" t="e">
        <f t="shared" ref="P17" si="19">(P15+P16)/P14</f>
        <v>#DIV/0!</v>
      </c>
      <c r="Q17" s="97" t="e">
        <f t="shared" ref="Q17" si="20">(Q15+Q16)/Q14</f>
        <v>#DIV/0!</v>
      </c>
      <c r="R17" s="97" t="e">
        <f t="shared" ref="R17" si="21">(R15+R16)/R14</f>
        <v>#DIV/0!</v>
      </c>
      <c r="S17" s="97" t="e">
        <f t="shared" ref="S17" si="22">(S15+S16)/S14</f>
        <v>#DIV/0!</v>
      </c>
      <c r="T17" s="97" t="e">
        <f t="shared" ref="T17" si="23">(T15+T16)/T14</f>
        <v>#DIV/0!</v>
      </c>
      <c r="U17" s="97" t="e">
        <f t="shared" ref="U17" si="24">(U15+U16)/U14</f>
        <v>#DIV/0!</v>
      </c>
      <c r="V17" s="97" t="e">
        <f t="shared" ref="V17" si="25">(V15+V16)/V14</f>
        <v>#DIV/0!</v>
      </c>
      <c r="W17" s="97" t="e">
        <f t="shared" ref="W17" si="26">(W15+W16)/W14</f>
        <v>#DIV/0!</v>
      </c>
      <c r="X17" s="97" t="e">
        <f t="shared" ref="X17" si="27">(X15+X16)/X14</f>
        <v>#DIV/0!</v>
      </c>
      <c r="Y17" s="97" t="e">
        <f t="shared" ref="Y17" si="28">(Y15+Y16)/Y14</f>
        <v>#DIV/0!</v>
      </c>
      <c r="Z17" s="97" t="e">
        <f t="shared" ref="Z17" si="29">(Z15+Z16)/Z14</f>
        <v>#DIV/0!</v>
      </c>
      <c r="AA17" s="97" t="e">
        <f t="shared" ref="AA17" si="30">(AA15+AA16)/AA14</f>
        <v>#DIV/0!</v>
      </c>
      <c r="AB17" s="97" t="e">
        <f t="shared" ref="AB17" si="31">(AB15+AB16)/AB14</f>
        <v>#DIV/0!</v>
      </c>
      <c r="AC17" s="97" t="e">
        <f t="shared" ref="AC17" si="32">(AC15+AC16)/AC14</f>
        <v>#DIV/0!</v>
      </c>
      <c r="AD17" s="97" t="e">
        <f t="shared" ref="AD17" si="33">(AD15+AD16)/AD14</f>
        <v>#DIV/0!</v>
      </c>
      <c r="AE17" s="97" t="e">
        <f t="shared" ref="AE17" si="34">(AE15+AE16)/AE14</f>
        <v>#DIV/0!</v>
      </c>
      <c r="AF17" s="97" t="e">
        <f t="shared" ref="AF17" si="35">(AF15+AF16)/AF14</f>
        <v>#DIV/0!</v>
      </c>
      <c r="AG17" s="97" t="e">
        <f t="shared" ref="AG17" si="36">(AG15+AG16)/AG14</f>
        <v>#DIV/0!</v>
      </c>
      <c r="AH17" s="97" t="e">
        <f t="shared" ref="AH17" si="37">(AH15+AH16)/AH14</f>
        <v>#DIV/0!</v>
      </c>
      <c r="AI17" s="97">
        <f t="shared" ref="AI17" si="38">(AI15+AI16)/AI14</f>
        <v>7.7857142857142861E-2</v>
      </c>
      <c r="AJ17" s="542"/>
    </row>
    <row r="18" spans="1:36" ht="20.399999999999999">
      <c r="A18" s="528" t="s">
        <v>4</v>
      </c>
      <c r="B18" s="548" t="s">
        <v>56</v>
      </c>
      <c r="C18" s="86" t="s">
        <v>42</v>
      </c>
      <c r="D18" s="103">
        <f>'สาย 1'!D18+'สาย 2'!D18+'สาย 3'!D18+'สาย 4'!D18+'สาย 5'!D18+'สาย 6'!D18+'สาย 7'!D18+'สาย 8'!D18+'สาย 9'!D18+'สาย 10'!D18+'สาย 11'!D18+'สาย 12'!D18</f>
        <v>250</v>
      </c>
      <c r="E18" s="103">
        <f>'สาย 1'!E18+'สาย 2'!E18+'สาย 3'!E18+'สาย 4'!E18+'สาย 5'!E18+'สาย 6'!E18+'สาย 7'!E18+'สาย 8'!E18+'สาย 9'!E18+'สาย 10'!E18+'สาย 11'!E18+'สาย 12'!E18</f>
        <v>350</v>
      </c>
      <c r="F18" s="103">
        <f>'สาย 1'!F18+'สาย 2'!F18+'สาย 3'!F18+'สาย 4'!F18+'สาย 5'!F18+'สาย 6'!F18+'สาย 7'!F18+'สาย 8'!F18+'สาย 9'!F18+'สาย 10'!F18+'สาย 11'!F18+'สาย 12'!F18</f>
        <v>400</v>
      </c>
      <c r="G18" s="103">
        <f>'สาย 1'!G18+'สาย 2'!G18+'สาย 3'!G18+'สาย 4'!G18+'สาย 5'!G18+'สาย 6'!G18+'สาย 7'!G18+'สาย 8'!G18+'สาย 9'!G18+'สาย 10'!G18+'สาย 11'!G18+'สาย 12'!G18</f>
        <v>0</v>
      </c>
      <c r="H18" s="103">
        <f>'สาย 1'!H18+'สาย 2'!H18+'สาย 3'!H18+'สาย 4'!H18+'สาย 5'!H18+'สาย 6'!H18+'สาย 7'!H18+'สาย 8'!H18+'สาย 9'!H18+'สาย 10'!H18+'สาย 11'!H18+'สาย 12'!H18</f>
        <v>0</v>
      </c>
      <c r="I18" s="103">
        <f>'สาย 1'!I18+'สาย 2'!I18+'สาย 3'!I18+'สาย 4'!I18+'สาย 5'!I18+'สาย 6'!I18+'สาย 7'!I18+'สาย 8'!I18+'สาย 9'!I18+'สาย 10'!I18+'สาย 11'!I18+'สาย 12'!I18</f>
        <v>0</v>
      </c>
      <c r="J18" s="103">
        <f>'สาย 1'!J18+'สาย 2'!J18+'สาย 3'!J18+'สาย 4'!J18+'สาย 5'!J18+'สาย 6'!J18+'สาย 7'!J18+'สาย 8'!J18+'สาย 9'!J18+'สาย 10'!J18+'สาย 11'!J18+'สาย 12'!J18</f>
        <v>0</v>
      </c>
      <c r="K18" s="103">
        <f>'สาย 1'!K18+'สาย 2'!K18+'สาย 3'!K18+'สาย 4'!K18+'สาย 5'!K18+'สาย 6'!K18+'สาย 7'!K18+'สาย 8'!K18+'สาย 9'!K18+'สาย 10'!K18+'สาย 11'!K18+'สาย 12'!K18</f>
        <v>0</v>
      </c>
      <c r="L18" s="103">
        <f>'สาย 1'!L18+'สาย 2'!L18+'สาย 3'!L18+'สาย 4'!L18+'สาย 5'!L18+'สาย 6'!L18+'สาย 7'!L18+'สาย 8'!L18+'สาย 9'!L18+'สาย 10'!L18+'สาย 11'!L18+'สาย 12'!L18</f>
        <v>0</v>
      </c>
      <c r="M18" s="103">
        <f>'สาย 1'!M18+'สาย 2'!M18+'สาย 3'!M18+'สาย 4'!M18+'สาย 5'!M18+'สาย 6'!M18+'สาย 7'!M18+'สาย 8'!M18+'สาย 9'!M18+'สาย 10'!M18+'สาย 11'!M18+'สาย 12'!M18</f>
        <v>0</v>
      </c>
      <c r="N18" s="103">
        <f>'สาย 1'!N18+'สาย 2'!N18+'สาย 3'!N18+'สาย 4'!N18+'สาย 5'!N18+'สาย 6'!N18+'สาย 7'!N18+'สาย 8'!N18+'สาย 9'!N18+'สาย 10'!N18+'สาย 11'!N18+'สาย 12'!N18</f>
        <v>0</v>
      </c>
      <c r="O18" s="103">
        <f>'สาย 1'!O18+'สาย 2'!O18+'สาย 3'!O18+'สาย 4'!O18+'สาย 5'!O18+'สาย 6'!O18+'สาย 7'!O18+'สาย 8'!O18+'สาย 9'!O18+'สาย 10'!O18+'สาย 11'!O18+'สาย 12'!O18</f>
        <v>0</v>
      </c>
      <c r="P18" s="103">
        <f>'สาย 1'!P18+'สาย 2'!P18+'สาย 3'!P18+'สาย 4'!P18+'สาย 5'!P18+'สาย 6'!P18+'สาย 7'!P18+'สาย 8'!P18+'สาย 9'!P18+'สาย 10'!P18+'สาย 11'!P18+'สาย 12'!P18</f>
        <v>0</v>
      </c>
      <c r="Q18" s="103">
        <f>'สาย 1'!Q18+'สาย 2'!Q18+'สาย 3'!Q18+'สาย 4'!Q18+'สาย 5'!Q18+'สาย 6'!Q18+'สาย 7'!Q18+'สาย 8'!Q18+'สาย 9'!Q18+'สาย 10'!Q18+'สาย 11'!Q18+'สาย 12'!Q18</f>
        <v>0</v>
      </c>
      <c r="R18" s="103">
        <f>'สาย 1'!R18+'สาย 2'!R18+'สาย 3'!R18+'สาย 4'!R18+'สาย 5'!R18+'สาย 6'!R18+'สาย 7'!R18+'สาย 8'!R18+'สาย 9'!R18+'สาย 10'!R18+'สาย 11'!R18+'สาย 12'!R18</f>
        <v>0</v>
      </c>
      <c r="S18" s="103">
        <f>'สาย 1'!S18+'สาย 2'!S18+'สาย 3'!S18+'สาย 4'!S18+'สาย 5'!S18+'สาย 6'!S18+'สาย 7'!S18+'สาย 8'!S18+'สาย 9'!S18+'สาย 10'!S18+'สาย 11'!S18+'สาย 12'!S18</f>
        <v>0</v>
      </c>
      <c r="T18" s="103">
        <f>'สาย 1'!T18+'สาย 2'!T18+'สาย 3'!T18+'สาย 4'!T18+'สาย 5'!T18+'สาย 6'!T18+'สาย 7'!T18+'สาย 8'!T18+'สาย 9'!T18+'สาย 10'!T18+'สาย 11'!T18+'สาย 12'!T18</f>
        <v>0</v>
      </c>
      <c r="U18" s="103">
        <f>'สาย 1'!U18+'สาย 2'!U18+'สาย 3'!U18+'สาย 4'!U18+'สาย 5'!U18+'สาย 6'!U18+'สาย 7'!U18+'สาย 8'!U18+'สาย 9'!U18+'สาย 10'!U18+'สาย 11'!U18+'สาย 12'!U18</f>
        <v>0</v>
      </c>
      <c r="V18" s="103">
        <f>'สาย 1'!V18+'สาย 2'!V18+'สาย 3'!V18+'สาย 4'!V18+'สาย 5'!V18+'สาย 6'!V18+'สาย 7'!V18+'สาย 8'!V18+'สาย 9'!V18+'สาย 10'!V18+'สาย 11'!V18+'สาย 12'!V18</f>
        <v>0</v>
      </c>
      <c r="W18" s="103">
        <f>'สาย 1'!W18+'สาย 2'!W18+'สาย 3'!W18+'สาย 4'!W18+'สาย 5'!W18+'สาย 6'!W18+'สาย 7'!W18+'สาย 8'!W18+'สาย 9'!W18+'สาย 10'!W18+'สาย 11'!W18+'สาย 12'!W18</f>
        <v>0</v>
      </c>
      <c r="X18" s="103">
        <f>'สาย 1'!X18+'สาย 2'!X18+'สาย 3'!X18+'สาย 4'!X18+'สาย 5'!X18+'สาย 6'!X18+'สาย 7'!X18+'สาย 8'!X18+'สาย 9'!X18+'สาย 10'!X18+'สาย 11'!X18+'สาย 12'!X18</f>
        <v>0</v>
      </c>
      <c r="Y18" s="103">
        <f>'สาย 1'!Y18+'สาย 2'!Y18+'สาย 3'!Y18+'สาย 4'!Y18+'สาย 5'!Y18+'สาย 6'!Y18+'สาย 7'!Y18+'สาย 8'!Y18+'สาย 9'!Y18+'สาย 10'!Y18+'สาย 11'!Y18+'สาย 12'!Y18</f>
        <v>0</v>
      </c>
      <c r="Z18" s="103">
        <f>'สาย 1'!Z18+'สาย 2'!Z18+'สาย 3'!Z18+'สาย 4'!Z18+'สาย 5'!Z18+'สาย 6'!Z18+'สาย 7'!Z18+'สาย 8'!Z18+'สาย 9'!Z18+'สาย 10'!Z18+'สาย 11'!Z18+'สาย 12'!Z18</f>
        <v>0</v>
      </c>
      <c r="AA18" s="103">
        <f>'สาย 1'!AA18+'สาย 2'!AA18+'สาย 3'!AA18+'สาย 4'!AA18+'สาย 5'!AA18+'สาย 6'!AA18+'สาย 7'!AA18+'สาย 8'!AA18+'สาย 9'!AA18+'สาย 10'!AA18+'สาย 11'!AA18+'สาย 12'!AA18</f>
        <v>0</v>
      </c>
      <c r="AB18" s="103">
        <f>'สาย 1'!AB18+'สาย 2'!AB18+'สาย 3'!AB18+'สาย 4'!AB18+'สาย 5'!AB18+'สาย 6'!AB18+'สาย 7'!AB18+'สาย 8'!AB18+'สาย 9'!AB18+'สาย 10'!AB18+'สาย 11'!AB18+'สาย 12'!AB18</f>
        <v>0</v>
      </c>
      <c r="AC18" s="103">
        <f>'สาย 1'!AC18+'สาย 2'!AC18+'สาย 3'!AC18+'สาย 4'!AC18+'สาย 5'!AC18+'สาย 6'!AC18+'สาย 7'!AC18+'สาย 8'!AC18+'สาย 9'!AC18+'สาย 10'!AC18+'สาย 11'!AC18+'สาย 12'!AC18</f>
        <v>0</v>
      </c>
      <c r="AD18" s="103">
        <f>'สาย 1'!AD18+'สาย 2'!AD18+'สาย 3'!AD18+'สาย 4'!AD18+'สาย 5'!AD18+'สาย 6'!AD18+'สาย 7'!AD18+'สาย 8'!AD18+'สาย 9'!AD18+'สาย 10'!AD18+'สาย 11'!AD18+'สาย 12'!AD18</f>
        <v>0</v>
      </c>
      <c r="AE18" s="103">
        <f>'สาย 1'!AE18+'สาย 2'!AE18+'สาย 3'!AE18+'สาย 4'!AE18+'สาย 5'!AE18+'สาย 6'!AE18+'สาย 7'!AE18+'สาย 8'!AE18+'สาย 9'!AE18+'สาย 10'!AE18+'สาย 11'!AE18+'สาย 12'!AE18</f>
        <v>0</v>
      </c>
      <c r="AF18" s="103">
        <f>'สาย 1'!AF18+'สาย 2'!AF18+'สาย 3'!AF18+'สาย 4'!AF18+'สาย 5'!AF18+'สาย 6'!AF18+'สาย 7'!AF18+'สาย 8'!AF18+'สาย 9'!AF18+'สาย 10'!AF18+'สาย 11'!AF18+'สาย 12'!AF18</f>
        <v>0</v>
      </c>
      <c r="AG18" s="103">
        <f>'สาย 1'!AG18+'สาย 2'!AG18+'สาย 3'!AG18+'สาย 4'!AG18+'สาย 5'!AG18+'สาย 6'!AG18+'สาย 7'!AG18+'สาย 8'!AG18+'สาย 9'!AG18+'สาย 10'!AG18+'สาย 11'!AG18+'สาย 12'!AG18</f>
        <v>0</v>
      </c>
      <c r="AH18" s="103">
        <f>'สาย 1'!AH18+'สาย 2'!AH18+'สาย 3'!AH18+'สาย 4'!AH18+'สาย 5'!AH18+'สาย 6'!AH18+'สาย 7'!AH18+'สาย 8'!AH18+'สาย 9'!AH18+'สาย 10'!AH18+'สาย 11'!AH18+'สาย 12'!AH18</f>
        <v>0</v>
      </c>
      <c r="AI18" s="93">
        <f>SUM(D18:AH18)</f>
        <v>1000</v>
      </c>
      <c r="AJ18" s="541">
        <f>AI21</f>
        <v>9.5000000000000001E-2</v>
      </c>
    </row>
    <row r="19" spans="1:36" ht="20.399999999999999">
      <c r="A19" s="529"/>
      <c r="B19" s="546"/>
      <c r="C19" s="91" t="s">
        <v>89</v>
      </c>
      <c r="D19" s="174">
        <f>'สาย 1'!D19+'สาย 2'!D19+'สาย 3'!D19+'สาย 4'!D19+'สาย 5'!D19+'สาย 6'!D19+'สาย 7'!D19+'สาย 8'!D19+'สาย 9'!D19+'สาย 10'!D19+'สาย 11'!D19+'สาย 12'!D19</f>
        <v>20</v>
      </c>
      <c r="E19" s="174">
        <f>'สาย 1'!E19+'สาย 2'!E19+'สาย 3'!E19+'สาย 4'!E19+'สาย 5'!E19+'สาย 6'!E19+'สาย 7'!E19+'สาย 8'!E19+'สาย 9'!E19+'สาย 10'!E19+'สาย 11'!E19+'สาย 12'!E19</f>
        <v>44</v>
      </c>
      <c r="F19" s="174">
        <f>'สาย 1'!F19+'สาย 2'!F19+'สาย 3'!F19+'สาย 4'!F19+'สาย 5'!F19+'สาย 6'!F19+'สาย 7'!F19+'สาย 8'!F19+'สาย 9'!F19+'สาย 10'!F19+'สาย 11'!F19+'สาย 12'!F19</f>
        <v>31</v>
      </c>
      <c r="G19" s="174">
        <f>'สาย 1'!G19+'สาย 2'!G19+'สาย 3'!G19+'สาย 4'!G19+'สาย 5'!G19+'สาย 6'!G19+'สาย 7'!G19+'สาย 8'!G19+'สาย 9'!G19+'สาย 10'!G19+'สาย 11'!G19+'สาย 12'!G19</f>
        <v>0</v>
      </c>
      <c r="H19" s="174">
        <f>'สาย 1'!H19+'สาย 2'!H19+'สาย 3'!H19+'สาย 4'!H19+'สาย 5'!H19+'สาย 6'!H19+'สาย 7'!H19+'สาย 8'!H19+'สาย 9'!H19+'สาย 10'!H19+'สาย 11'!H19+'สาย 12'!H19</f>
        <v>0</v>
      </c>
      <c r="I19" s="174">
        <f>'สาย 1'!I19+'สาย 2'!I19+'สาย 3'!I19+'สาย 4'!I19+'สาย 5'!I19+'สาย 6'!I19+'สาย 7'!I19+'สาย 8'!I19+'สาย 9'!I19+'สาย 10'!I19+'สาย 11'!I19+'สาย 12'!I19</f>
        <v>0</v>
      </c>
      <c r="J19" s="174">
        <f>'สาย 1'!J19+'สาย 2'!J19+'สาย 3'!J19+'สาย 4'!J19+'สาย 5'!J19+'สาย 6'!J19+'สาย 7'!J19+'สาย 8'!J19+'สาย 9'!J19+'สาย 10'!J19+'สาย 11'!J19+'สาย 12'!J19</f>
        <v>0</v>
      </c>
      <c r="K19" s="174">
        <f>'สาย 1'!K19+'สาย 2'!K19+'สาย 3'!K19+'สาย 4'!K19+'สาย 5'!K19+'สาย 6'!K19+'สาย 7'!K19+'สาย 8'!K19+'สาย 9'!K19+'สาย 10'!K19+'สาย 11'!K19+'สาย 12'!K19</f>
        <v>0</v>
      </c>
      <c r="L19" s="174">
        <f>'สาย 1'!L19+'สาย 2'!L19+'สาย 3'!L19+'สาย 4'!L19+'สาย 5'!L19+'สาย 6'!L19+'สาย 7'!L19+'สาย 8'!L19+'สาย 9'!L19+'สาย 10'!L19+'สาย 11'!L19+'สาย 12'!L19</f>
        <v>0</v>
      </c>
      <c r="M19" s="174">
        <f>'สาย 1'!M19+'สาย 2'!M19+'สาย 3'!M19+'สาย 4'!M19+'สาย 5'!M19+'สาย 6'!M19+'สาย 7'!M19+'สาย 8'!M19+'สาย 9'!M19+'สาย 10'!M19+'สาย 11'!M19+'สาย 12'!M19</f>
        <v>0</v>
      </c>
      <c r="N19" s="174">
        <f>'สาย 1'!N19+'สาย 2'!N19+'สาย 3'!N19+'สาย 4'!N19+'สาย 5'!N19+'สาย 6'!N19+'สาย 7'!N19+'สาย 8'!N19+'สาย 9'!N19+'สาย 10'!N19+'สาย 11'!N19+'สาย 12'!N19</f>
        <v>0</v>
      </c>
      <c r="O19" s="174">
        <f>'สาย 1'!O19+'สาย 2'!O19+'สาย 3'!O19+'สาย 4'!O19+'สาย 5'!O19+'สาย 6'!O19+'สาย 7'!O19+'สาย 8'!O19+'สาย 9'!O19+'สาย 10'!O19+'สาย 11'!O19+'สาย 12'!O19</f>
        <v>0</v>
      </c>
      <c r="P19" s="174">
        <f>'สาย 1'!P19+'สาย 2'!P19+'สาย 3'!P19+'สาย 4'!P19+'สาย 5'!P19+'สาย 6'!P19+'สาย 7'!P19+'สาย 8'!P19+'สาย 9'!P19+'สาย 10'!P19+'สาย 11'!P19+'สาย 12'!P19</f>
        <v>0</v>
      </c>
      <c r="Q19" s="174">
        <f>'สาย 1'!Q19+'สาย 2'!Q19+'สาย 3'!Q19+'สาย 4'!Q19+'สาย 5'!Q19+'สาย 6'!Q19+'สาย 7'!Q19+'สาย 8'!Q19+'สาย 9'!Q19+'สาย 10'!Q19+'สาย 11'!Q19+'สาย 12'!Q19</f>
        <v>0</v>
      </c>
      <c r="R19" s="174">
        <f>'สาย 1'!R19+'สาย 2'!R19+'สาย 3'!R19+'สาย 4'!R19+'สาย 5'!R19+'สาย 6'!R19+'สาย 7'!R19+'สาย 8'!R19+'สาย 9'!R19+'สาย 10'!R19+'สาย 11'!R19+'สาย 12'!R19</f>
        <v>0</v>
      </c>
      <c r="S19" s="174">
        <f>'สาย 1'!S19+'สาย 2'!S19+'สาย 3'!S19+'สาย 4'!S19+'สาย 5'!S19+'สาย 6'!S19+'สาย 7'!S19+'สาย 8'!S19+'สาย 9'!S19+'สาย 10'!S19+'สาย 11'!S19+'สาย 12'!S19</f>
        <v>0</v>
      </c>
      <c r="T19" s="174">
        <f>'สาย 1'!T19+'สาย 2'!T19+'สาย 3'!T19+'สาย 4'!T19+'สาย 5'!T19+'สาย 6'!T19+'สาย 7'!T19+'สาย 8'!T19+'สาย 9'!T19+'สาย 10'!T19+'สาย 11'!T19+'สาย 12'!T19</f>
        <v>0</v>
      </c>
      <c r="U19" s="174">
        <f>'สาย 1'!U19+'สาย 2'!U19+'สาย 3'!U19+'สาย 4'!U19+'สาย 5'!U19+'สาย 6'!U19+'สาย 7'!U19+'สาย 8'!U19+'สาย 9'!U19+'สาย 10'!U19+'สาย 11'!U19+'สาย 12'!U19</f>
        <v>0</v>
      </c>
      <c r="V19" s="174">
        <f>'สาย 1'!V19+'สาย 2'!V19+'สาย 3'!V19+'สาย 4'!V19+'สาย 5'!V19+'สาย 6'!V19+'สาย 7'!V19+'สาย 8'!V19+'สาย 9'!V19+'สาย 10'!V19+'สาย 11'!V19+'สาย 12'!V19</f>
        <v>0</v>
      </c>
      <c r="W19" s="174">
        <f>'สาย 1'!W19+'สาย 2'!W19+'สาย 3'!W19+'สาย 4'!W19+'สาย 5'!W19+'สาย 6'!W19+'สาย 7'!W19+'สาย 8'!W19+'สาย 9'!W19+'สาย 10'!W19+'สาย 11'!W19+'สาย 12'!W19</f>
        <v>0</v>
      </c>
      <c r="X19" s="174">
        <f>'สาย 1'!X19+'สาย 2'!X19+'สาย 3'!X19+'สาย 4'!X19+'สาย 5'!X19+'สาย 6'!X19+'สาย 7'!X19+'สาย 8'!X19+'สาย 9'!X19+'สาย 10'!X19+'สาย 11'!X19+'สาย 12'!X19</f>
        <v>0</v>
      </c>
      <c r="Y19" s="174">
        <f>'สาย 1'!Y19+'สาย 2'!Y19+'สาย 3'!Y19+'สาย 4'!Y19+'สาย 5'!Y19+'สาย 6'!Y19+'สาย 7'!Y19+'สาย 8'!Y19+'สาย 9'!Y19+'สาย 10'!Y19+'สาย 11'!Y19+'สาย 12'!Y19</f>
        <v>0</v>
      </c>
      <c r="Z19" s="174">
        <f>'สาย 1'!Z19+'สาย 2'!Z19+'สาย 3'!Z19+'สาย 4'!Z19+'สาย 5'!Z19+'สาย 6'!Z19+'สาย 7'!Z19+'สาย 8'!Z19+'สาย 9'!Z19+'สาย 10'!Z19+'สาย 11'!Z19+'สาย 12'!Z19</f>
        <v>0</v>
      </c>
      <c r="AA19" s="174">
        <f>'สาย 1'!AA19+'สาย 2'!AA19+'สาย 3'!AA19+'สาย 4'!AA19+'สาย 5'!AA19+'สาย 6'!AA19+'สาย 7'!AA19+'สาย 8'!AA19+'สาย 9'!AA19+'สาย 10'!AA19+'สาย 11'!AA19+'สาย 12'!AA19</f>
        <v>0</v>
      </c>
      <c r="AB19" s="174">
        <f>'สาย 1'!AB19+'สาย 2'!AB19+'สาย 3'!AB19+'สาย 4'!AB19+'สาย 5'!AB19+'สาย 6'!AB19+'สาย 7'!AB19+'สาย 8'!AB19+'สาย 9'!AB19+'สาย 10'!AB19+'สาย 11'!AB19+'สาย 12'!AB19</f>
        <v>0</v>
      </c>
      <c r="AC19" s="174">
        <f>'สาย 1'!AC19+'สาย 2'!AC19+'สาย 3'!AC19+'สาย 4'!AC19+'สาย 5'!AC19+'สาย 6'!AC19+'สาย 7'!AC19+'สาย 8'!AC19+'สาย 9'!AC19+'สาย 10'!AC19+'สาย 11'!AC19+'สาย 12'!AC19</f>
        <v>0</v>
      </c>
      <c r="AD19" s="174">
        <f>'สาย 1'!AD19+'สาย 2'!AD19+'สาย 3'!AD19+'สาย 4'!AD19+'สาย 5'!AD19+'สาย 6'!AD19+'สาย 7'!AD19+'สาย 8'!AD19+'สาย 9'!AD19+'สาย 10'!AD19+'สาย 11'!AD19+'สาย 12'!AD19</f>
        <v>0</v>
      </c>
      <c r="AE19" s="174">
        <f>'สาย 1'!AE19+'สาย 2'!AE19+'สาย 3'!AE19+'สาย 4'!AE19+'สาย 5'!AE19+'สาย 6'!AE19+'สาย 7'!AE19+'สาย 8'!AE19+'สาย 9'!AE19+'สาย 10'!AE19+'สาย 11'!AE19+'สาย 12'!AE19</f>
        <v>0</v>
      </c>
      <c r="AF19" s="174">
        <f>'สาย 1'!AF19+'สาย 2'!AF19+'สาย 3'!AF19+'สาย 4'!AF19+'สาย 5'!AF19+'สาย 6'!AF19+'สาย 7'!AF19+'สาย 8'!AF19+'สาย 9'!AF19+'สาย 10'!AF19+'สาย 11'!AF19+'สาย 12'!AF19</f>
        <v>0</v>
      </c>
      <c r="AG19" s="174">
        <f>'สาย 1'!AG19+'สาย 2'!AG19+'สาย 3'!AG19+'สาย 4'!AG19+'สาย 5'!AG19+'สาย 6'!AG19+'สาย 7'!AG19+'สาย 8'!AG19+'สาย 9'!AG19+'สาย 10'!AG19+'สาย 11'!AG19+'สาย 12'!AG19</f>
        <v>0</v>
      </c>
      <c r="AH19" s="174">
        <f>'สาย 1'!AH19+'สาย 2'!AH19+'สาย 3'!AH19+'สาย 4'!AH19+'สาย 5'!AH19+'สาย 6'!AH19+'สาย 7'!AH19+'สาย 8'!AH19+'สาย 9'!AH19+'สาย 10'!AH19+'สาย 11'!AH19+'สาย 12'!AH19</f>
        <v>0</v>
      </c>
      <c r="AI19" s="161">
        <f t="shared" ref="AI19:AI20" si="39">SUM(D19:AH19)</f>
        <v>95</v>
      </c>
      <c r="AJ19" s="541"/>
    </row>
    <row r="20" spans="1:36" ht="20.399999999999999">
      <c r="A20" s="529"/>
      <c r="B20" s="546"/>
      <c r="C20" s="94" t="s">
        <v>90</v>
      </c>
      <c r="D20" s="142">
        <f>'สาย 1'!D20+'สาย 2'!D20+'สาย 3'!D20+'สาย 4'!D20+'สาย 5'!D20+'สาย 6'!D20+'สาย 7'!D20+'สาย 8'!D20+'สาย 9'!D20+'สาย 10'!D20+'สาย 11'!D20+'สาย 12'!D20</f>
        <v>0</v>
      </c>
      <c r="E20" s="142">
        <f>'สาย 1'!E20+'สาย 2'!E20+'สาย 3'!E20+'สาย 4'!E20+'สาย 5'!E20+'สาย 6'!E20+'สาย 7'!E20+'สาย 8'!E20+'สาย 9'!E20+'สาย 10'!E20+'สาย 11'!E20+'สาย 12'!E20</f>
        <v>0</v>
      </c>
      <c r="F20" s="142">
        <f>'สาย 1'!F20+'สาย 2'!F20+'สาย 3'!F20+'สาย 4'!F20+'สาย 5'!F20+'สาย 6'!F20+'สาย 7'!F20+'สาย 8'!F20+'สาย 9'!F20+'สาย 10'!F20+'สาย 11'!F20+'สาย 12'!F20</f>
        <v>0</v>
      </c>
      <c r="G20" s="142">
        <f>'สาย 1'!G20+'สาย 2'!G20+'สาย 3'!G20+'สาย 4'!G20+'สาย 5'!G20+'สาย 6'!G20+'สาย 7'!G20+'สาย 8'!G20+'สาย 9'!G20+'สาย 10'!G20+'สาย 11'!G20+'สาย 12'!G20</f>
        <v>0</v>
      </c>
      <c r="H20" s="142">
        <f>'สาย 1'!H20+'สาย 2'!H20+'สาย 3'!H20+'สาย 4'!H20+'สาย 5'!H20+'สาย 6'!H20+'สาย 7'!H20+'สาย 8'!H20+'สาย 9'!H20+'สาย 10'!H20+'สาย 11'!H20+'สาย 12'!H20</f>
        <v>0</v>
      </c>
      <c r="I20" s="142">
        <f>'สาย 1'!I20+'สาย 2'!I20+'สาย 3'!I20+'สาย 4'!I20+'สาย 5'!I20+'สาย 6'!I20+'สาย 7'!I20+'สาย 8'!I20+'สาย 9'!I20+'สาย 10'!I20+'สาย 11'!I20+'สาย 12'!I20</f>
        <v>0</v>
      </c>
      <c r="J20" s="142">
        <f>'สาย 1'!J20+'สาย 2'!J20+'สาย 3'!J20+'สาย 4'!J20+'สาย 5'!J20+'สาย 6'!J20+'สาย 7'!J20+'สาย 8'!J20+'สาย 9'!J20+'สาย 10'!J20+'สาย 11'!J20+'สาย 12'!J20</f>
        <v>0</v>
      </c>
      <c r="K20" s="142">
        <f>'สาย 1'!K20+'สาย 2'!K20+'สาย 3'!K20+'สาย 4'!K20+'สาย 5'!K20+'สาย 6'!K20+'สาย 7'!K20+'สาย 8'!K20+'สาย 9'!K20+'สาย 10'!K20+'สาย 11'!K20+'สาย 12'!K20</f>
        <v>0</v>
      </c>
      <c r="L20" s="142">
        <f>'สาย 1'!L20+'สาย 2'!L20+'สาย 3'!L20+'สาย 4'!L20+'สาย 5'!L20+'สาย 6'!L20+'สาย 7'!L20+'สาย 8'!L20+'สาย 9'!L20+'สาย 10'!L20+'สาย 11'!L20+'สาย 12'!L20</f>
        <v>0</v>
      </c>
      <c r="M20" s="142">
        <f>'สาย 1'!M20+'สาย 2'!M20+'สาย 3'!M20+'สาย 4'!M20+'สาย 5'!M20+'สาย 6'!M20+'สาย 7'!M20+'สาย 8'!M20+'สาย 9'!M20+'สาย 10'!M20+'สาย 11'!M20+'สาย 12'!M20</f>
        <v>0</v>
      </c>
      <c r="N20" s="142">
        <f>'สาย 1'!N20+'สาย 2'!N20+'สาย 3'!N20+'สาย 4'!N20+'สาย 5'!N20+'สาย 6'!N20+'สาย 7'!N20+'สาย 8'!N20+'สาย 9'!N20+'สาย 10'!N20+'สาย 11'!N20+'สาย 12'!N20</f>
        <v>0</v>
      </c>
      <c r="O20" s="142">
        <f>'สาย 1'!O20+'สาย 2'!O20+'สาย 3'!O20+'สาย 4'!O20+'สาย 5'!O20+'สาย 6'!O20+'สาย 7'!O20+'สาย 8'!O20+'สาย 9'!O20+'สาย 10'!O20+'สาย 11'!O20+'สาย 12'!O20</f>
        <v>0</v>
      </c>
      <c r="P20" s="142">
        <f>'สาย 1'!P20+'สาย 2'!P20+'สาย 3'!P20+'สาย 4'!P20+'สาย 5'!P20+'สาย 6'!P20+'สาย 7'!P20+'สาย 8'!P20+'สาย 9'!P20+'สาย 10'!P20+'สาย 11'!P20+'สาย 12'!P20</f>
        <v>0</v>
      </c>
      <c r="Q20" s="142">
        <f>'สาย 1'!Q20+'สาย 2'!Q20+'สาย 3'!Q20+'สาย 4'!Q20+'สาย 5'!Q20+'สาย 6'!Q20+'สาย 7'!Q20+'สาย 8'!Q20+'สาย 9'!Q20+'สาย 10'!Q20+'สาย 11'!Q20+'สาย 12'!Q20</f>
        <v>0</v>
      </c>
      <c r="R20" s="142">
        <f>'สาย 1'!R20+'สาย 2'!R20+'สาย 3'!R20+'สาย 4'!R20+'สาย 5'!R20+'สาย 6'!R20+'สาย 7'!R20+'สาย 8'!R20+'สาย 9'!R20+'สาย 10'!R20+'สาย 11'!R20+'สาย 12'!R20</f>
        <v>0</v>
      </c>
      <c r="S20" s="142">
        <f>'สาย 1'!S20+'สาย 2'!S20+'สาย 3'!S20+'สาย 4'!S20+'สาย 5'!S20+'สาย 6'!S20+'สาย 7'!S20+'สาย 8'!S20+'สาย 9'!S20+'สาย 10'!S20+'สาย 11'!S20+'สาย 12'!S20</f>
        <v>0</v>
      </c>
      <c r="T20" s="142">
        <f>'สาย 1'!T20+'สาย 2'!T20+'สาย 3'!T20+'สาย 4'!T20+'สาย 5'!T20+'สาย 6'!T20+'สาย 7'!T20+'สาย 8'!T20+'สาย 9'!T20+'สาย 10'!T20+'สาย 11'!T20+'สาย 12'!T20</f>
        <v>0</v>
      </c>
      <c r="U20" s="142">
        <f>'สาย 1'!U20+'สาย 2'!U20+'สาย 3'!U20+'สาย 4'!U20+'สาย 5'!U20+'สาย 6'!U20+'สาย 7'!U20+'สาย 8'!U20+'สาย 9'!U20+'สาย 10'!U20+'สาย 11'!U20+'สาย 12'!U20</f>
        <v>0</v>
      </c>
      <c r="V20" s="142">
        <f>'สาย 1'!V20+'สาย 2'!V20+'สาย 3'!V20+'สาย 4'!V20+'สาย 5'!V20+'สาย 6'!V20+'สาย 7'!V20+'สาย 8'!V20+'สาย 9'!V20+'สาย 10'!V20+'สาย 11'!V20+'สาย 12'!V20</f>
        <v>0</v>
      </c>
      <c r="W20" s="142">
        <f>'สาย 1'!W20+'สาย 2'!W20+'สาย 3'!W20+'สาย 4'!W20+'สาย 5'!W20+'สาย 6'!W20+'สาย 7'!W20+'สาย 8'!W20+'สาย 9'!W20+'สาย 10'!W20+'สาย 11'!W20+'สาย 12'!W20</f>
        <v>0</v>
      </c>
      <c r="X20" s="142">
        <f>'สาย 1'!X20+'สาย 2'!X20+'สาย 3'!X20+'สาย 4'!X20+'สาย 5'!X20+'สาย 6'!X20+'สาย 7'!X20+'สาย 8'!X20+'สาย 9'!X20+'สาย 10'!X20+'สาย 11'!X20+'สาย 12'!X20</f>
        <v>0</v>
      </c>
      <c r="Y20" s="142">
        <f>'สาย 1'!Y20+'สาย 2'!Y20+'สาย 3'!Y20+'สาย 4'!Y20+'สาย 5'!Y20+'สาย 6'!Y20+'สาย 7'!Y20+'สาย 8'!Y20+'สาย 9'!Y20+'สาย 10'!Y20+'สาย 11'!Y20+'สาย 12'!Y20</f>
        <v>0</v>
      </c>
      <c r="Z20" s="142">
        <f>'สาย 1'!Z20+'สาย 2'!Z20+'สาย 3'!Z20+'สาย 4'!Z20+'สาย 5'!Z20+'สาย 6'!Z20+'สาย 7'!Z20+'สาย 8'!Z20+'สาย 9'!Z20+'สาย 10'!Z20+'สาย 11'!Z20+'สาย 12'!Z20</f>
        <v>0</v>
      </c>
      <c r="AA20" s="142">
        <f>'สาย 1'!AA20+'สาย 2'!AA20+'สาย 3'!AA20+'สาย 4'!AA20+'สาย 5'!AA20+'สาย 6'!AA20+'สาย 7'!AA20+'สาย 8'!AA20+'สาย 9'!AA20+'สาย 10'!AA20+'สาย 11'!AA20+'สาย 12'!AA20</f>
        <v>0</v>
      </c>
      <c r="AB20" s="142">
        <f>'สาย 1'!AB20+'สาย 2'!AB20+'สาย 3'!AB20+'สาย 4'!AB20+'สาย 5'!AB20+'สาย 6'!AB20+'สาย 7'!AB20+'สาย 8'!AB20+'สาย 9'!AB20+'สาย 10'!AB20+'สาย 11'!AB20+'สาย 12'!AB20</f>
        <v>0</v>
      </c>
      <c r="AC20" s="142">
        <f>'สาย 1'!AC20+'สาย 2'!AC20+'สาย 3'!AC20+'สาย 4'!AC20+'สาย 5'!AC20+'สาย 6'!AC20+'สาย 7'!AC20+'สาย 8'!AC20+'สาย 9'!AC20+'สาย 10'!AC20+'สาย 11'!AC20+'สาย 12'!AC20</f>
        <v>0</v>
      </c>
      <c r="AD20" s="142">
        <f>'สาย 1'!AD20+'สาย 2'!AD20+'สาย 3'!AD20+'สาย 4'!AD20+'สาย 5'!AD20+'สาย 6'!AD20+'สาย 7'!AD20+'สาย 8'!AD20+'สาย 9'!AD20+'สาย 10'!AD20+'สาย 11'!AD20+'สาย 12'!AD20</f>
        <v>0</v>
      </c>
      <c r="AE20" s="142">
        <f>'สาย 1'!AE20+'สาย 2'!AE20+'สาย 3'!AE20+'สาย 4'!AE20+'สาย 5'!AE20+'สาย 6'!AE20+'สาย 7'!AE20+'สาย 8'!AE20+'สาย 9'!AE20+'สาย 10'!AE20+'สาย 11'!AE20+'สาย 12'!AE20</f>
        <v>0</v>
      </c>
      <c r="AF20" s="142">
        <f>'สาย 1'!AF20+'สาย 2'!AF20+'สาย 3'!AF20+'สาย 4'!AF20+'สาย 5'!AF20+'สาย 6'!AF20+'สาย 7'!AF20+'สาย 8'!AF20+'สาย 9'!AF20+'สาย 10'!AF20+'สาย 11'!AF20+'สาย 12'!AF20</f>
        <v>0</v>
      </c>
      <c r="AG20" s="142">
        <f>'สาย 1'!AG20+'สาย 2'!AG20+'สาย 3'!AG20+'สาย 4'!AG20+'สาย 5'!AG20+'สาย 6'!AG20+'สาย 7'!AG20+'สาย 8'!AG20+'สาย 9'!AG20+'สาย 10'!AG20+'สาย 11'!AG20+'สาย 12'!AG20</f>
        <v>0</v>
      </c>
      <c r="AH20" s="142">
        <f>'สาย 1'!AH20+'สาย 2'!AH20+'สาย 3'!AH20+'สาย 4'!AH20+'สาย 5'!AH20+'สาย 6'!AH20+'สาย 7'!AH20+'สาย 8'!AH20+'สาย 9'!AH20+'สาย 10'!AH20+'สาย 11'!AH20+'สาย 12'!AH20</f>
        <v>0</v>
      </c>
      <c r="AI20" s="87">
        <f t="shared" si="39"/>
        <v>0</v>
      </c>
      <c r="AJ20" s="541"/>
    </row>
    <row r="21" spans="1:36" ht="21" thickBot="1">
      <c r="A21" s="530"/>
      <c r="B21" s="547"/>
      <c r="C21" s="96" t="s">
        <v>91</v>
      </c>
      <c r="D21" s="97">
        <f t="shared" ref="D21" si="40">(D19+D20)/D18</f>
        <v>0.08</v>
      </c>
      <c r="E21" s="97">
        <f t="shared" ref="E21" si="41">(E19+E20)/E18</f>
        <v>0.12571428571428572</v>
      </c>
      <c r="F21" s="97">
        <f t="shared" ref="F21" si="42">(F19+F20)/F18</f>
        <v>7.7499999999999999E-2</v>
      </c>
      <c r="G21" s="97" t="e">
        <f t="shared" ref="G21" si="43">(G19+G20)/G18</f>
        <v>#DIV/0!</v>
      </c>
      <c r="H21" s="97" t="e">
        <f t="shared" ref="H21" si="44">(H19+H20)/H18</f>
        <v>#DIV/0!</v>
      </c>
      <c r="I21" s="97" t="e">
        <f t="shared" ref="I21" si="45">(I19+I20)/I18</f>
        <v>#DIV/0!</v>
      </c>
      <c r="J21" s="97" t="e">
        <f t="shared" ref="J21" si="46">(J19+J20)/J18</f>
        <v>#DIV/0!</v>
      </c>
      <c r="K21" s="97" t="e">
        <f t="shared" ref="K21" si="47">(K19+K20)/K18</f>
        <v>#DIV/0!</v>
      </c>
      <c r="L21" s="97" t="e">
        <f t="shared" ref="L21" si="48">(L19+L20)/L18</f>
        <v>#DIV/0!</v>
      </c>
      <c r="M21" s="97" t="e">
        <f t="shared" ref="M21" si="49">(M19+M20)/M18</f>
        <v>#DIV/0!</v>
      </c>
      <c r="N21" s="97" t="e">
        <f t="shared" ref="N21" si="50">(N19+N20)/N18</f>
        <v>#DIV/0!</v>
      </c>
      <c r="O21" s="97" t="e">
        <f t="shared" ref="O21" si="51">(O19+O20)/O18</f>
        <v>#DIV/0!</v>
      </c>
      <c r="P21" s="97" t="e">
        <f t="shared" ref="P21" si="52">(P19+P20)/P18</f>
        <v>#DIV/0!</v>
      </c>
      <c r="Q21" s="97" t="e">
        <f t="shared" ref="Q21" si="53">(Q19+Q20)/Q18</f>
        <v>#DIV/0!</v>
      </c>
      <c r="R21" s="97" t="e">
        <f t="shared" ref="R21" si="54">(R19+R20)/R18</f>
        <v>#DIV/0!</v>
      </c>
      <c r="S21" s="97" t="e">
        <f t="shared" ref="S21" si="55">(S19+S20)/S18</f>
        <v>#DIV/0!</v>
      </c>
      <c r="T21" s="97" t="e">
        <f t="shared" ref="T21" si="56">(T19+T20)/T18</f>
        <v>#DIV/0!</v>
      </c>
      <c r="U21" s="97" t="e">
        <f t="shared" ref="U21" si="57">(U19+U20)/U18</f>
        <v>#DIV/0!</v>
      </c>
      <c r="V21" s="97" t="e">
        <f t="shared" ref="V21" si="58">(V19+V20)/V18</f>
        <v>#DIV/0!</v>
      </c>
      <c r="W21" s="97" t="e">
        <f t="shared" ref="W21" si="59">(W19+W20)/W18</f>
        <v>#DIV/0!</v>
      </c>
      <c r="X21" s="97" t="e">
        <f t="shared" ref="X21" si="60">(X19+X20)/X18</f>
        <v>#DIV/0!</v>
      </c>
      <c r="Y21" s="97" t="e">
        <f t="shared" ref="Y21" si="61">(Y19+Y20)/Y18</f>
        <v>#DIV/0!</v>
      </c>
      <c r="Z21" s="97" t="e">
        <f t="shared" ref="Z21" si="62">(Z19+Z20)/Z18</f>
        <v>#DIV/0!</v>
      </c>
      <c r="AA21" s="97" t="e">
        <f t="shared" ref="AA21" si="63">(AA19+AA20)/AA18</f>
        <v>#DIV/0!</v>
      </c>
      <c r="AB21" s="97" t="e">
        <f t="shared" ref="AB21" si="64">(AB19+AB20)/AB18</f>
        <v>#DIV/0!</v>
      </c>
      <c r="AC21" s="97" t="e">
        <f t="shared" ref="AC21" si="65">(AC19+AC20)/AC18</f>
        <v>#DIV/0!</v>
      </c>
      <c r="AD21" s="97" t="e">
        <f t="shared" ref="AD21" si="66">(AD19+AD20)/AD18</f>
        <v>#DIV/0!</v>
      </c>
      <c r="AE21" s="97" t="e">
        <f t="shared" ref="AE21" si="67">(AE19+AE20)/AE18</f>
        <v>#DIV/0!</v>
      </c>
      <c r="AF21" s="97" t="e">
        <f t="shared" ref="AF21" si="68">(AF19+AF20)/AF18</f>
        <v>#DIV/0!</v>
      </c>
      <c r="AG21" s="97" t="e">
        <f t="shared" ref="AG21" si="69">(AG19+AG20)/AG18</f>
        <v>#DIV/0!</v>
      </c>
      <c r="AH21" s="97" t="e">
        <f t="shared" ref="AH21" si="70">(AH19+AH20)/AH18</f>
        <v>#DIV/0!</v>
      </c>
      <c r="AI21" s="97">
        <f t="shared" ref="AI21" si="71">(AI19+AI20)/AI18</f>
        <v>9.5000000000000001E-2</v>
      </c>
      <c r="AJ21" s="542"/>
    </row>
    <row r="22" spans="1:36" ht="20.399999999999999">
      <c r="A22" s="528" t="s">
        <v>5</v>
      </c>
      <c r="B22" s="548" t="s">
        <v>57</v>
      </c>
      <c r="C22" s="86" t="s">
        <v>42</v>
      </c>
      <c r="D22" s="103">
        <f>'สาย 1'!D22+'สาย 2'!D22+'สาย 3'!D22+'สาย 4'!D22+'สาย 5'!D22+'สาย 6'!D22+'สาย 7'!D22+'สาย 8'!D22+'สาย 9'!D22+'สาย 10'!D22+'สาย 11'!D22+'สาย 12'!D22</f>
        <v>200</v>
      </c>
      <c r="E22" s="103">
        <f>'สาย 1'!E22+'สาย 2'!E22+'สาย 3'!E22+'สาย 4'!E22+'สาย 5'!E22+'สาย 6'!E22+'สาย 7'!E22+'สาย 8'!E22+'สาย 9'!E22+'สาย 10'!E22+'สาย 11'!E22+'สาย 12'!E22</f>
        <v>300</v>
      </c>
      <c r="F22" s="103">
        <f>'สาย 1'!F22+'สาย 2'!F22+'สาย 3'!F22+'สาย 4'!F22+'สาย 5'!F22+'สาย 6'!F22+'สาย 7'!F22+'สาย 8'!F22+'สาย 9'!F22+'สาย 10'!F22+'สาย 11'!F22+'สาย 12'!F22</f>
        <v>350</v>
      </c>
      <c r="G22" s="103">
        <f>'สาย 1'!G22+'สาย 2'!G22+'สาย 3'!G22+'สาย 4'!G22+'สาย 5'!G22+'สาย 6'!G22+'สาย 7'!G22+'สาย 8'!G22+'สาย 9'!G22+'สาย 10'!G22+'สาย 11'!G22+'สาย 12'!G22</f>
        <v>0</v>
      </c>
      <c r="H22" s="103">
        <f>'สาย 1'!H22+'สาย 2'!H22+'สาย 3'!H22+'สาย 4'!H22+'สาย 5'!H22+'สาย 6'!H22+'สาย 7'!H22+'สาย 8'!H22+'สาย 9'!H22+'สาย 10'!H22+'สาย 11'!H22+'สาย 12'!H22</f>
        <v>0</v>
      </c>
      <c r="I22" s="103">
        <f>'สาย 1'!I22+'สาย 2'!I22+'สาย 3'!I22+'สาย 4'!I22+'สาย 5'!I22+'สาย 6'!I22+'สาย 7'!I22+'สาย 8'!I22+'สาย 9'!I22+'สาย 10'!I22+'สาย 11'!I22+'สาย 12'!I22</f>
        <v>0</v>
      </c>
      <c r="J22" s="103">
        <f>'สาย 1'!J22+'สาย 2'!J22+'สาย 3'!J22+'สาย 4'!J22+'สาย 5'!J22+'สาย 6'!J22+'สาย 7'!J22+'สาย 8'!J22+'สาย 9'!J22+'สาย 10'!J22+'สาย 11'!J22+'สาย 12'!J22</f>
        <v>0</v>
      </c>
      <c r="K22" s="103">
        <f>'สาย 1'!K22+'สาย 2'!K22+'สาย 3'!K22+'สาย 4'!K22+'สาย 5'!K22+'สาย 6'!K22+'สาย 7'!K22+'สาย 8'!K22+'สาย 9'!K22+'สาย 10'!K22+'สาย 11'!K22+'สาย 12'!K22</f>
        <v>0</v>
      </c>
      <c r="L22" s="103">
        <f>'สาย 1'!L22+'สาย 2'!L22+'สาย 3'!L22+'สาย 4'!L22+'สาย 5'!L22+'สาย 6'!L22+'สาย 7'!L22+'สาย 8'!L22+'สาย 9'!L22+'สาย 10'!L22+'สาย 11'!L22+'สาย 12'!L22</f>
        <v>0</v>
      </c>
      <c r="M22" s="103">
        <f>'สาย 1'!M22+'สาย 2'!M22+'สาย 3'!M22+'สาย 4'!M22+'สาย 5'!M22+'สาย 6'!M22+'สาย 7'!M22+'สาย 8'!M22+'สาย 9'!M22+'สาย 10'!M22+'สาย 11'!M22+'สาย 12'!M22</f>
        <v>0</v>
      </c>
      <c r="N22" s="103">
        <f>'สาย 1'!N22+'สาย 2'!N22+'สาย 3'!N22+'สาย 4'!N22+'สาย 5'!N22+'สาย 6'!N22+'สาย 7'!N22+'สาย 8'!N22+'สาย 9'!N22+'สาย 10'!N22+'สาย 11'!N22+'สาย 12'!N22</f>
        <v>0</v>
      </c>
      <c r="O22" s="103">
        <f>'สาย 1'!O22+'สาย 2'!O22+'สาย 3'!O22+'สาย 4'!O22+'สาย 5'!O22+'สาย 6'!O22+'สาย 7'!O22+'สาย 8'!O22+'สาย 9'!O22+'สาย 10'!O22+'สาย 11'!O22+'สาย 12'!O22</f>
        <v>0</v>
      </c>
      <c r="P22" s="103">
        <f>'สาย 1'!P22+'สาย 2'!P22+'สาย 3'!P22+'สาย 4'!P22+'สาย 5'!P22+'สาย 6'!P22+'สาย 7'!P22+'สาย 8'!P22+'สาย 9'!P22+'สาย 10'!P22+'สาย 11'!P22+'สาย 12'!P22</f>
        <v>0</v>
      </c>
      <c r="Q22" s="103">
        <f>'สาย 1'!Q22+'สาย 2'!Q22+'สาย 3'!Q22+'สาย 4'!Q22+'สาย 5'!Q22+'สาย 6'!Q22+'สาย 7'!Q22+'สาย 8'!Q22+'สาย 9'!Q22+'สาย 10'!Q22+'สาย 11'!Q22+'สาย 12'!Q22</f>
        <v>0</v>
      </c>
      <c r="R22" s="103">
        <f>'สาย 1'!R22+'สาย 2'!R22+'สาย 3'!R22+'สาย 4'!R22+'สาย 5'!R22+'สาย 6'!R22+'สาย 7'!R22+'สาย 8'!R22+'สาย 9'!R22+'สาย 10'!R22+'สาย 11'!R22+'สาย 12'!R22</f>
        <v>0</v>
      </c>
      <c r="S22" s="103">
        <f>'สาย 1'!S22+'สาย 2'!S22+'สาย 3'!S22+'สาย 4'!S22+'สาย 5'!S22+'สาย 6'!S22+'สาย 7'!S22+'สาย 8'!S22+'สาย 9'!S22+'สาย 10'!S22+'สาย 11'!S22+'สาย 12'!S22</f>
        <v>0</v>
      </c>
      <c r="T22" s="103">
        <f>'สาย 1'!T22+'สาย 2'!T22+'สาย 3'!T22+'สาย 4'!T22+'สาย 5'!T22+'สาย 6'!T22+'สาย 7'!T22+'สาย 8'!T22+'สาย 9'!T22+'สาย 10'!T22+'สาย 11'!T22+'สาย 12'!T22</f>
        <v>0</v>
      </c>
      <c r="U22" s="103">
        <f>'สาย 1'!U22+'สาย 2'!U22+'สาย 3'!U22+'สาย 4'!U22+'สาย 5'!U22+'สาย 6'!U22+'สาย 7'!U22+'สาย 8'!U22+'สาย 9'!U22+'สาย 10'!U22+'สาย 11'!U22+'สาย 12'!U22</f>
        <v>0</v>
      </c>
      <c r="V22" s="103">
        <f>'สาย 1'!V22+'สาย 2'!V22+'สาย 3'!V22+'สาย 4'!V22+'สาย 5'!V22+'สาย 6'!V22+'สาย 7'!V22+'สาย 8'!V22+'สาย 9'!V22+'สาย 10'!V22+'สาย 11'!V22+'สาย 12'!V22</f>
        <v>0</v>
      </c>
      <c r="W22" s="103">
        <f>'สาย 1'!W22+'สาย 2'!W22+'สาย 3'!W22+'สาย 4'!W22+'สาย 5'!W22+'สาย 6'!W22+'สาย 7'!W22+'สาย 8'!W22+'สาย 9'!W22+'สาย 10'!W22+'สาย 11'!W22+'สาย 12'!W22</f>
        <v>0</v>
      </c>
      <c r="X22" s="103">
        <f>'สาย 1'!X22+'สาย 2'!X22+'สาย 3'!X22+'สาย 4'!X22+'สาย 5'!X22+'สาย 6'!X22+'สาย 7'!X22+'สาย 8'!X22+'สาย 9'!X22+'สาย 10'!X22+'สาย 11'!X22+'สาย 12'!X22</f>
        <v>0</v>
      </c>
      <c r="Y22" s="103">
        <f>'สาย 1'!Y22+'สาย 2'!Y22+'สาย 3'!Y22+'สาย 4'!Y22+'สาย 5'!Y22+'สาย 6'!Y22+'สาย 7'!Y22+'สาย 8'!Y22+'สาย 9'!Y22+'สาย 10'!Y22+'สาย 11'!Y22+'สาย 12'!Y22</f>
        <v>0</v>
      </c>
      <c r="Z22" s="103">
        <f>'สาย 1'!Z22+'สาย 2'!Z22+'สาย 3'!Z22+'สาย 4'!Z22+'สาย 5'!Z22+'สาย 6'!Z22+'สาย 7'!Z22+'สาย 8'!Z22+'สาย 9'!Z22+'สาย 10'!Z22+'สาย 11'!Z22+'สาย 12'!Z22</f>
        <v>0</v>
      </c>
      <c r="AA22" s="103">
        <f>'สาย 1'!AA22+'สาย 2'!AA22+'สาย 3'!AA22+'สาย 4'!AA22+'สาย 5'!AA22+'สาย 6'!AA22+'สาย 7'!AA22+'สาย 8'!AA22+'สาย 9'!AA22+'สาย 10'!AA22+'สาย 11'!AA22+'สาย 12'!AA22</f>
        <v>0</v>
      </c>
      <c r="AB22" s="103">
        <f>'สาย 1'!AB22+'สาย 2'!AB22+'สาย 3'!AB22+'สาย 4'!AB22+'สาย 5'!AB22+'สาย 6'!AB22+'สาย 7'!AB22+'สาย 8'!AB22+'สาย 9'!AB22+'สาย 10'!AB22+'สาย 11'!AB22+'สาย 12'!AB22</f>
        <v>0</v>
      </c>
      <c r="AC22" s="103">
        <f>'สาย 1'!AC22+'สาย 2'!AC22+'สาย 3'!AC22+'สาย 4'!AC22+'สาย 5'!AC22+'สาย 6'!AC22+'สาย 7'!AC22+'สาย 8'!AC22+'สาย 9'!AC22+'สาย 10'!AC22+'สาย 11'!AC22+'สาย 12'!AC22</f>
        <v>0</v>
      </c>
      <c r="AD22" s="103">
        <f>'สาย 1'!AD22+'สาย 2'!AD22+'สาย 3'!AD22+'สาย 4'!AD22+'สาย 5'!AD22+'สาย 6'!AD22+'สาย 7'!AD22+'สาย 8'!AD22+'สาย 9'!AD22+'สาย 10'!AD22+'สาย 11'!AD22+'สาย 12'!AD22</f>
        <v>0</v>
      </c>
      <c r="AE22" s="103">
        <f>'สาย 1'!AE22+'สาย 2'!AE22+'สาย 3'!AE22+'สาย 4'!AE22+'สาย 5'!AE22+'สาย 6'!AE22+'สาย 7'!AE22+'สาย 8'!AE22+'สาย 9'!AE22+'สาย 10'!AE22+'สาย 11'!AE22+'สาย 12'!AE22</f>
        <v>0</v>
      </c>
      <c r="AF22" s="103">
        <f>'สาย 1'!AF22+'สาย 2'!AF22+'สาย 3'!AF22+'สาย 4'!AF22+'สาย 5'!AF22+'สาย 6'!AF22+'สาย 7'!AF22+'สาย 8'!AF22+'สาย 9'!AF22+'สาย 10'!AF22+'สาย 11'!AF22+'สาย 12'!AF22</f>
        <v>0</v>
      </c>
      <c r="AG22" s="103">
        <f>'สาย 1'!AG22+'สาย 2'!AG22+'สาย 3'!AG22+'สาย 4'!AG22+'สาย 5'!AG22+'สาย 6'!AG22+'สาย 7'!AG22+'สาย 8'!AG22+'สาย 9'!AG22+'สาย 10'!AG22+'สาย 11'!AG22+'สาย 12'!AG22</f>
        <v>0</v>
      </c>
      <c r="AH22" s="103">
        <f>'สาย 1'!AH22+'สาย 2'!AH22+'สาย 3'!AH22+'สาย 4'!AH22+'สาย 5'!AH22+'สาย 6'!AH22+'สาย 7'!AH22+'สาย 8'!AH22+'สาย 9'!AH22+'สาย 10'!AH22+'สาย 11'!AH22+'สาย 12'!AH22</f>
        <v>0</v>
      </c>
      <c r="AI22" s="93">
        <f>SUM(D22:AH22)</f>
        <v>850</v>
      </c>
      <c r="AJ22" s="541">
        <f>AI25</f>
        <v>8.8235294117647065E-2</v>
      </c>
    </row>
    <row r="23" spans="1:36" ht="20.399999999999999">
      <c r="A23" s="529"/>
      <c r="B23" s="546"/>
      <c r="C23" s="91" t="s">
        <v>89</v>
      </c>
      <c r="D23" s="174">
        <f>'สาย 1'!D23+'สาย 2'!D23+'สาย 3'!D23+'สาย 4'!D23+'สาย 5'!D23+'สาย 6'!D23+'สาย 7'!D23+'สาย 8'!D23+'สาย 9'!D23+'สาย 10'!D23+'สาย 11'!D23+'สาย 12'!D23</f>
        <v>35</v>
      </c>
      <c r="E23" s="174">
        <f>'สาย 1'!E23+'สาย 2'!E23+'สาย 3'!E23+'สาย 4'!E23+'สาย 5'!E23+'สาย 6'!E23+'สาย 7'!E23+'สาย 8'!E23+'สาย 9'!E23+'สาย 10'!E23+'สาย 11'!E23+'สาย 12'!E23</f>
        <v>17</v>
      </c>
      <c r="F23" s="174">
        <f>'สาย 1'!F23+'สาย 2'!F23+'สาย 3'!F23+'สาย 4'!F23+'สาย 5'!F23+'สาย 6'!F23+'สาย 7'!F23+'สาย 8'!F23+'สาย 9'!F23+'สาย 10'!F23+'สาย 11'!F23+'สาย 12'!F23</f>
        <v>23</v>
      </c>
      <c r="G23" s="174">
        <f>'สาย 1'!G23+'สาย 2'!G23+'สาย 3'!G23+'สาย 4'!G23+'สาย 5'!G23+'สาย 6'!G23+'สาย 7'!G23+'สาย 8'!G23+'สาย 9'!G23+'สาย 10'!G23+'สาย 11'!G23+'สาย 12'!G23</f>
        <v>0</v>
      </c>
      <c r="H23" s="174">
        <f>'สาย 1'!H23+'สาย 2'!H23+'สาย 3'!H23+'สาย 4'!H23+'สาย 5'!H23+'สาย 6'!H23+'สาย 7'!H23+'สาย 8'!H23+'สาย 9'!H23+'สาย 10'!H23+'สาย 11'!H23+'สาย 12'!H23</f>
        <v>0</v>
      </c>
      <c r="I23" s="174">
        <f>'สาย 1'!I23+'สาย 2'!I23+'สาย 3'!I23+'สาย 4'!I23+'สาย 5'!I23+'สาย 6'!I23+'สาย 7'!I23+'สาย 8'!I23+'สาย 9'!I23+'สาย 10'!I23+'สาย 11'!I23+'สาย 12'!I23</f>
        <v>0</v>
      </c>
      <c r="J23" s="174">
        <f>'สาย 1'!J23+'สาย 2'!J23+'สาย 3'!J23+'สาย 4'!J23+'สาย 5'!J23+'สาย 6'!J23+'สาย 7'!J23+'สาย 8'!J23+'สาย 9'!J23+'สาย 10'!J23+'สาย 11'!J23+'สาย 12'!J23</f>
        <v>0</v>
      </c>
      <c r="K23" s="174">
        <f>'สาย 1'!K23+'สาย 2'!K23+'สาย 3'!K23+'สาย 4'!K23+'สาย 5'!K23+'สาย 6'!K23+'สาย 7'!K23+'สาย 8'!K23+'สาย 9'!K23+'สาย 10'!K23+'สาย 11'!K23+'สาย 12'!K23</f>
        <v>0</v>
      </c>
      <c r="L23" s="174">
        <f>'สาย 1'!L23+'สาย 2'!L23+'สาย 3'!L23+'สาย 4'!L23+'สาย 5'!L23+'สาย 6'!L23+'สาย 7'!L23+'สาย 8'!L23+'สาย 9'!L23+'สาย 10'!L23+'สาย 11'!L23+'สาย 12'!L23</f>
        <v>0</v>
      </c>
      <c r="M23" s="174">
        <f>'สาย 1'!M23+'สาย 2'!M23+'สาย 3'!M23+'สาย 4'!M23+'สาย 5'!M23+'สาย 6'!M23+'สาย 7'!M23+'สาย 8'!M23+'สาย 9'!M23+'สาย 10'!M23+'สาย 11'!M23+'สาย 12'!M23</f>
        <v>0</v>
      </c>
      <c r="N23" s="174">
        <f>'สาย 1'!N23+'สาย 2'!N23+'สาย 3'!N23+'สาย 4'!N23+'สาย 5'!N23+'สาย 6'!N23+'สาย 7'!N23+'สาย 8'!N23+'สาย 9'!N23+'สาย 10'!N23+'สาย 11'!N23+'สาย 12'!N23</f>
        <v>0</v>
      </c>
      <c r="O23" s="174">
        <f>'สาย 1'!O23+'สาย 2'!O23+'สาย 3'!O23+'สาย 4'!O23+'สาย 5'!O23+'สาย 6'!O23+'สาย 7'!O23+'สาย 8'!O23+'สาย 9'!O23+'สาย 10'!O23+'สาย 11'!O23+'สาย 12'!O23</f>
        <v>0</v>
      </c>
      <c r="P23" s="174">
        <f>'สาย 1'!P23+'สาย 2'!P23+'สาย 3'!P23+'สาย 4'!P23+'สาย 5'!P23+'สาย 6'!P23+'สาย 7'!P23+'สาย 8'!P23+'สาย 9'!P23+'สาย 10'!P23+'สาย 11'!P23+'สาย 12'!P23</f>
        <v>0</v>
      </c>
      <c r="Q23" s="174">
        <f>'สาย 1'!Q23+'สาย 2'!Q23+'สาย 3'!Q23+'สาย 4'!Q23+'สาย 5'!Q23+'สาย 6'!Q23+'สาย 7'!Q23+'สาย 8'!Q23+'สาย 9'!Q23+'สาย 10'!Q23+'สาย 11'!Q23+'สาย 12'!Q23</f>
        <v>0</v>
      </c>
      <c r="R23" s="174">
        <f>'สาย 1'!R23+'สาย 2'!R23+'สาย 3'!R23+'สาย 4'!R23+'สาย 5'!R23+'สาย 6'!R23+'สาย 7'!R23+'สาย 8'!R23+'สาย 9'!R23+'สาย 10'!R23+'สาย 11'!R23+'สาย 12'!R23</f>
        <v>0</v>
      </c>
      <c r="S23" s="174">
        <f>'สาย 1'!S23+'สาย 2'!S23+'สาย 3'!S23+'สาย 4'!S23+'สาย 5'!S23+'สาย 6'!S23+'สาย 7'!S23+'สาย 8'!S23+'สาย 9'!S23+'สาย 10'!S23+'สาย 11'!S23+'สาย 12'!S23</f>
        <v>0</v>
      </c>
      <c r="T23" s="174">
        <f>'สาย 1'!T23+'สาย 2'!T23+'สาย 3'!T23+'สาย 4'!T23+'สาย 5'!T23+'สาย 6'!T23+'สาย 7'!T23+'สาย 8'!T23+'สาย 9'!T23+'สาย 10'!T23+'สาย 11'!T23+'สาย 12'!T23</f>
        <v>0</v>
      </c>
      <c r="U23" s="174">
        <f>'สาย 1'!U23+'สาย 2'!U23+'สาย 3'!U23+'สาย 4'!U23+'สาย 5'!U23+'สาย 6'!U23+'สาย 7'!U23+'สาย 8'!U23+'สาย 9'!U23+'สาย 10'!U23+'สาย 11'!U23+'สาย 12'!U23</f>
        <v>0</v>
      </c>
      <c r="V23" s="174">
        <f>'สาย 1'!V23+'สาย 2'!V23+'สาย 3'!V23+'สาย 4'!V23+'สาย 5'!V23+'สาย 6'!V23+'สาย 7'!V23+'สาย 8'!V23+'สาย 9'!V23+'สาย 10'!V23+'สาย 11'!V23+'สาย 12'!V23</f>
        <v>0</v>
      </c>
      <c r="W23" s="174">
        <f>'สาย 1'!W23+'สาย 2'!W23+'สาย 3'!W23+'สาย 4'!W23+'สาย 5'!W23+'สาย 6'!W23+'สาย 7'!W23+'สาย 8'!W23+'สาย 9'!W23+'สาย 10'!W23+'สาย 11'!W23+'สาย 12'!W23</f>
        <v>0</v>
      </c>
      <c r="X23" s="174">
        <f>'สาย 1'!X23+'สาย 2'!X23+'สาย 3'!X23+'สาย 4'!X23+'สาย 5'!X23+'สาย 6'!X23+'สาย 7'!X23+'สาย 8'!X23+'สาย 9'!X23+'สาย 10'!X23+'สาย 11'!X23+'สาย 12'!X23</f>
        <v>0</v>
      </c>
      <c r="Y23" s="174">
        <f>'สาย 1'!Y23+'สาย 2'!Y23+'สาย 3'!Y23+'สาย 4'!Y23+'สาย 5'!Y23+'สาย 6'!Y23+'สาย 7'!Y23+'สาย 8'!Y23+'สาย 9'!Y23+'สาย 10'!Y23+'สาย 11'!Y23+'สาย 12'!Y23</f>
        <v>0</v>
      </c>
      <c r="Z23" s="174">
        <f>'สาย 1'!Z23+'สาย 2'!Z23+'สาย 3'!Z23+'สาย 4'!Z23+'สาย 5'!Z23+'สาย 6'!Z23+'สาย 7'!Z23+'สาย 8'!Z23+'สาย 9'!Z23+'สาย 10'!Z23+'สาย 11'!Z23+'สาย 12'!Z23</f>
        <v>0</v>
      </c>
      <c r="AA23" s="174">
        <f>'สาย 1'!AA23+'สาย 2'!AA23+'สาย 3'!AA23+'สาย 4'!AA23+'สาย 5'!AA23+'สาย 6'!AA23+'สาย 7'!AA23+'สาย 8'!AA23+'สาย 9'!AA23+'สาย 10'!AA23+'สาย 11'!AA23+'สาย 12'!AA23</f>
        <v>0</v>
      </c>
      <c r="AB23" s="174">
        <f>'สาย 1'!AB23+'สาย 2'!AB23+'สาย 3'!AB23+'สาย 4'!AB23+'สาย 5'!AB23+'สาย 6'!AB23+'สาย 7'!AB23+'สาย 8'!AB23+'สาย 9'!AB23+'สาย 10'!AB23+'สาย 11'!AB23+'สาย 12'!AB23</f>
        <v>0</v>
      </c>
      <c r="AC23" s="174">
        <f>'สาย 1'!AC23+'สาย 2'!AC23+'สาย 3'!AC23+'สาย 4'!AC23+'สาย 5'!AC23+'สาย 6'!AC23+'สาย 7'!AC23+'สาย 8'!AC23+'สาย 9'!AC23+'สาย 10'!AC23+'สาย 11'!AC23+'สาย 12'!AC23</f>
        <v>0</v>
      </c>
      <c r="AD23" s="174">
        <f>'สาย 1'!AD23+'สาย 2'!AD23+'สาย 3'!AD23+'สาย 4'!AD23+'สาย 5'!AD23+'สาย 6'!AD23+'สาย 7'!AD23+'สาย 8'!AD23+'สาย 9'!AD23+'สาย 10'!AD23+'สาย 11'!AD23+'สาย 12'!AD23</f>
        <v>0</v>
      </c>
      <c r="AE23" s="174">
        <f>'สาย 1'!AE23+'สาย 2'!AE23+'สาย 3'!AE23+'สาย 4'!AE23+'สาย 5'!AE23+'สาย 6'!AE23+'สาย 7'!AE23+'สาย 8'!AE23+'สาย 9'!AE23+'สาย 10'!AE23+'สาย 11'!AE23+'สาย 12'!AE23</f>
        <v>0</v>
      </c>
      <c r="AF23" s="174">
        <f>'สาย 1'!AF23+'สาย 2'!AF23+'สาย 3'!AF23+'สาย 4'!AF23+'สาย 5'!AF23+'สาย 6'!AF23+'สาย 7'!AF23+'สาย 8'!AF23+'สาย 9'!AF23+'สาย 10'!AF23+'สาย 11'!AF23+'สาย 12'!AF23</f>
        <v>0</v>
      </c>
      <c r="AG23" s="174">
        <f>'สาย 1'!AG23+'สาย 2'!AG23+'สาย 3'!AG23+'สาย 4'!AG23+'สาย 5'!AG23+'สาย 6'!AG23+'สาย 7'!AG23+'สาย 8'!AG23+'สาย 9'!AG23+'สาย 10'!AG23+'สาย 11'!AG23+'สาย 12'!AG23</f>
        <v>0</v>
      </c>
      <c r="AH23" s="174">
        <f>'สาย 1'!AH23+'สาย 2'!AH23+'สาย 3'!AH23+'สาย 4'!AH23+'สาย 5'!AH23+'สาย 6'!AH23+'สาย 7'!AH23+'สาย 8'!AH23+'สาย 9'!AH23+'สาย 10'!AH23+'สาย 11'!AH23+'สาย 12'!AH23</f>
        <v>0</v>
      </c>
      <c r="AI23" s="161">
        <f t="shared" ref="AI23:AI24" si="72">SUM(D23:AH23)</f>
        <v>75</v>
      </c>
      <c r="AJ23" s="541"/>
    </row>
    <row r="24" spans="1:36" ht="20.399999999999999">
      <c r="A24" s="529"/>
      <c r="B24" s="546"/>
      <c r="C24" s="94" t="s">
        <v>90</v>
      </c>
      <c r="D24" s="142">
        <f>'สาย 1'!D24+'สาย 2'!D24+'สาย 3'!D24+'สาย 4'!D24+'สาย 5'!D24+'สาย 6'!D24+'สาย 7'!D24+'สาย 8'!D24+'สาย 9'!D24+'สาย 10'!D24+'สาย 11'!D24+'สาย 12'!D24</f>
        <v>0</v>
      </c>
      <c r="E24" s="142">
        <f>'สาย 1'!E24+'สาย 2'!E24+'สาย 3'!E24+'สาย 4'!E24+'สาย 5'!E24+'สาย 6'!E24+'สาย 7'!E24+'สาย 8'!E24+'สาย 9'!E24+'สาย 10'!E24+'สาย 11'!E24+'สาย 12'!E24</f>
        <v>0</v>
      </c>
      <c r="F24" s="142">
        <f>'สาย 1'!F24+'สาย 2'!F24+'สาย 3'!F24+'สาย 4'!F24+'สาย 5'!F24+'สาย 6'!F24+'สาย 7'!F24+'สาย 8'!F24+'สาย 9'!F24+'สาย 10'!F24+'สาย 11'!F24+'สาย 12'!F24</f>
        <v>0</v>
      </c>
      <c r="G24" s="142">
        <f>'สาย 1'!G24+'สาย 2'!G24+'สาย 3'!G24+'สาย 4'!G24+'สาย 5'!G24+'สาย 6'!G24+'สาย 7'!G24+'สาย 8'!G24+'สาย 9'!G24+'สาย 10'!G24+'สาย 11'!G24+'สาย 12'!G24</f>
        <v>0</v>
      </c>
      <c r="H24" s="142">
        <f>'สาย 1'!H24+'สาย 2'!H24+'สาย 3'!H24+'สาย 4'!H24+'สาย 5'!H24+'สาย 6'!H24+'สาย 7'!H24+'สาย 8'!H24+'สาย 9'!H24+'สาย 10'!H24+'สาย 11'!H24+'สาย 12'!H24</f>
        <v>0</v>
      </c>
      <c r="I24" s="142">
        <f>'สาย 1'!I24+'สาย 2'!I24+'สาย 3'!I24+'สาย 4'!I24+'สาย 5'!I24+'สาย 6'!I24+'สาย 7'!I24+'สาย 8'!I24+'สาย 9'!I24+'สาย 10'!I24+'สาย 11'!I24+'สาย 12'!I24</f>
        <v>0</v>
      </c>
      <c r="J24" s="142">
        <f>'สาย 1'!J24+'สาย 2'!J24+'สาย 3'!J24+'สาย 4'!J24+'สาย 5'!J24+'สาย 6'!J24+'สาย 7'!J24+'สาย 8'!J24+'สาย 9'!J24+'สาย 10'!J24+'สาย 11'!J24+'สาย 12'!J24</f>
        <v>0</v>
      </c>
      <c r="K24" s="142">
        <f>'สาย 1'!K24+'สาย 2'!K24+'สาย 3'!K24+'สาย 4'!K24+'สาย 5'!K24+'สาย 6'!K24+'สาย 7'!K24+'สาย 8'!K24+'สาย 9'!K24+'สาย 10'!K24+'สาย 11'!K24+'สาย 12'!K24</f>
        <v>0</v>
      </c>
      <c r="L24" s="142">
        <f>'สาย 1'!L24+'สาย 2'!L24+'สาย 3'!L24+'สาย 4'!L24+'สาย 5'!L24+'สาย 6'!L24+'สาย 7'!L24+'สาย 8'!L24+'สาย 9'!L24+'สาย 10'!L24+'สาย 11'!L24+'สาย 12'!L24</f>
        <v>0</v>
      </c>
      <c r="M24" s="142">
        <f>'สาย 1'!M24+'สาย 2'!M24+'สาย 3'!M24+'สาย 4'!M24+'สาย 5'!M24+'สาย 6'!M24+'สาย 7'!M24+'สาย 8'!M24+'สาย 9'!M24+'สาย 10'!M24+'สาย 11'!M24+'สาย 12'!M24</f>
        <v>0</v>
      </c>
      <c r="N24" s="142">
        <f>'สาย 1'!N24+'สาย 2'!N24+'สาย 3'!N24+'สาย 4'!N24+'สาย 5'!N24+'สาย 6'!N24+'สาย 7'!N24+'สาย 8'!N24+'สาย 9'!N24+'สาย 10'!N24+'สาย 11'!N24+'สาย 12'!N24</f>
        <v>0</v>
      </c>
      <c r="O24" s="142">
        <f>'สาย 1'!O24+'สาย 2'!O24+'สาย 3'!O24+'สาย 4'!O24+'สาย 5'!O24+'สาย 6'!O24+'สาย 7'!O24+'สาย 8'!O24+'สาย 9'!O24+'สาย 10'!O24+'สาย 11'!O24+'สาย 12'!O24</f>
        <v>0</v>
      </c>
      <c r="P24" s="142">
        <f>'สาย 1'!P24+'สาย 2'!P24+'สาย 3'!P24+'สาย 4'!P24+'สาย 5'!P24+'สาย 6'!P24+'สาย 7'!P24+'สาย 8'!P24+'สาย 9'!P24+'สาย 10'!P24+'สาย 11'!P24+'สาย 12'!P24</f>
        <v>0</v>
      </c>
      <c r="Q24" s="142">
        <f>'สาย 1'!Q24+'สาย 2'!Q24+'สาย 3'!Q24+'สาย 4'!Q24+'สาย 5'!Q24+'สาย 6'!Q24+'สาย 7'!Q24+'สาย 8'!Q24+'สาย 9'!Q24+'สาย 10'!Q24+'สาย 11'!Q24+'สาย 12'!Q24</f>
        <v>0</v>
      </c>
      <c r="R24" s="142">
        <f>'สาย 1'!R24+'สาย 2'!R24+'สาย 3'!R24+'สาย 4'!R24+'สาย 5'!R24+'สาย 6'!R24+'สาย 7'!R24+'สาย 8'!R24+'สาย 9'!R24+'สาย 10'!R24+'สาย 11'!R24+'สาย 12'!R24</f>
        <v>0</v>
      </c>
      <c r="S24" s="142">
        <f>'สาย 1'!S24+'สาย 2'!S24+'สาย 3'!S24+'สาย 4'!S24+'สาย 5'!S24+'สาย 6'!S24+'สาย 7'!S24+'สาย 8'!S24+'สาย 9'!S24+'สาย 10'!S24+'สาย 11'!S24+'สาย 12'!S24</f>
        <v>0</v>
      </c>
      <c r="T24" s="142">
        <f>'สาย 1'!T24+'สาย 2'!T24+'สาย 3'!T24+'สาย 4'!T24+'สาย 5'!T24+'สาย 6'!T24+'สาย 7'!T24+'สาย 8'!T24+'สาย 9'!T24+'สาย 10'!T24+'สาย 11'!T24+'สาย 12'!T24</f>
        <v>0</v>
      </c>
      <c r="U24" s="142">
        <f>'สาย 1'!U24+'สาย 2'!U24+'สาย 3'!U24+'สาย 4'!U24+'สาย 5'!U24+'สาย 6'!U24+'สาย 7'!U24+'สาย 8'!U24+'สาย 9'!U24+'สาย 10'!U24+'สาย 11'!U24+'สาย 12'!U24</f>
        <v>0</v>
      </c>
      <c r="V24" s="142">
        <f>'สาย 1'!V24+'สาย 2'!V24+'สาย 3'!V24+'สาย 4'!V24+'สาย 5'!V24+'สาย 6'!V24+'สาย 7'!V24+'สาย 8'!V24+'สาย 9'!V24+'สาย 10'!V24+'สาย 11'!V24+'สาย 12'!V24</f>
        <v>0</v>
      </c>
      <c r="W24" s="142">
        <f>'สาย 1'!W24+'สาย 2'!W24+'สาย 3'!W24+'สาย 4'!W24+'สาย 5'!W24+'สาย 6'!W24+'สาย 7'!W24+'สาย 8'!W24+'สาย 9'!W24+'สาย 10'!W24+'สาย 11'!W24+'สาย 12'!W24</f>
        <v>0</v>
      </c>
      <c r="X24" s="142">
        <f>'สาย 1'!X24+'สาย 2'!X24+'สาย 3'!X24+'สาย 4'!X24+'สาย 5'!X24+'สาย 6'!X24+'สาย 7'!X24+'สาย 8'!X24+'สาย 9'!X24+'สาย 10'!X24+'สาย 11'!X24+'สาย 12'!X24</f>
        <v>0</v>
      </c>
      <c r="Y24" s="142">
        <f>'สาย 1'!Y24+'สาย 2'!Y24+'สาย 3'!Y24+'สาย 4'!Y24+'สาย 5'!Y24+'สาย 6'!Y24+'สาย 7'!Y24+'สาย 8'!Y24+'สาย 9'!Y24+'สาย 10'!Y24+'สาย 11'!Y24+'สาย 12'!Y24</f>
        <v>0</v>
      </c>
      <c r="Z24" s="142">
        <f>'สาย 1'!Z24+'สาย 2'!Z24+'สาย 3'!Z24+'สาย 4'!Z24+'สาย 5'!Z24+'สาย 6'!Z24+'สาย 7'!Z24+'สาย 8'!Z24+'สาย 9'!Z24+'สาย 10'!Z24+'สาย 11'!Z24+'สาย 12'!Z24</f>
        <v>0</v>
      </c>
      <c r="AA24" s="142">
        <f>'สาย 1'!AA24+'สาย 2'!AA24+'สาย 3'!AA24+'สาย 4'!AA24+'สาย 5'!AA24+'สาย 6'!AA24+'สาย 7'!AA24+'สาย 8'!AA24+'สาย 9'!AA24+'สาย 10'!AA24+'สาย 11'!AA24+'สาย 12'!AA24</f>
        <v>0</v>
      </c>
      <c r="AB24" s="142">
        <f>'สาย 1'!AB24+'สาย 2'!AB24+'สาย 3'!AB24+'สาย 4'!AB24+'สาย 5'!AB24+'สาย 6'!AB24+'สาย 7'!AB24+'สาย 8'!AB24+'สาย 9'!AB24+'สาย 10'!AB24+'สาย 11'!AB24+'สาย 12'!AB24</f>
        <v>0</v>
      </c>
      <c r="AC24" s="142">
        <f>'สาย 1'!AC24+'สาย 2'!AC24+'สาย 3'!AC24+'สาย 4'!AC24+'สาย 5'!AC24+'สาย 6'!AC24+'สาย 7'!AC24+'สาย 8'!AC24+'สาย 9'!AC24+'สาย 10'!AC24+'สาย 11'!AC24+'สาย 12'!AC24</f>
        <v>0</v>
      </c>
      <c r="AD24" s="142">
        <f>'สาย 1'!AD24+'สาย 2'!AD24+'สาย 3'!AD24+'สาย 4'!AD24+'สาย 5'!AD24+'สาย 6'!AD24+'สาย 7'!AD24+'สาย 8'!AD24+'สาย 9'!AD24+'สาย 10'!AD24+'สาย 11'!AD24+'สาย 12'!AD24</f>
        <v>0</v>
      </c>
      <c r="AE24" s="142">
        <f>'สาย 1'!AE24+'สาย 2'!AE24+'สาย 3'!AE24+'สาย 4'!AE24+'สาย 5'!AE24+'สาย 6'!AE24+'สาย 7'!AE24+'สาย 8'!AE24+'สาย 9'!AE24+'สาย 10'!AE24+'สาย 11'!AE24+'สาย 12'!AE24</f>
        <v>0</v>
      </c>
      <c r="AF24" s="142">
        <f>'สาย 1'!AF24+'สาย 2'!AF24+'สาย 3'!AF24+'สาย 4'!AF24+'สาย 5'!AF24+'สาย 6'!AF24+'สาย 7'!AF24+'สาย 8'!AF24+'สาย 9'!AF24+'สาย 10'!AF24+'สาย 11'!AF24+'สาย 12'!AF24</f>
        <v>0</v>
      </c>
      <c r="AG24" s="142">
        <f>'สาย 1'!AG24+'สาย 2'!AG24+'สาย 3'!AG24+'สาย 4'!AG24+'สาย 5'!AG24+'สาย 6'!AG24+'สาย 7'!AG24+'สาย 8'!AG24+'สาย 9'!AG24+'สาย 10'!AG24+'สาย 11'!AG24+'สาย 12'!AG24</f>
        <v>0</v>
      </c>
      <c r="AH24" s="142">
        <f>'สาย 1'!AH24+'สาย 2'!AH24+'สาย 3'!AH24+'สาย 4'!AH24+'สาย 5'!AH24+'สาย 6'!AH24+'สาย 7'!AH24+'สาย 8'!AH24+'สาย 9'!AH24+'สาย 10'!AH24+'สาย 11'!AH24+'สาย 12'!AH24</f>
        <v>0</v>
      </c>
      <c r="AI24" s="87">
        <f t="shared" si="72"/>
        <v>0</v>
      </c>
      <c r="AJ24" s="541"/>
    </row>
    <row r="25" spans="1:36" ht="21" thickBot="1">
      <c r="A25" s="530"/>
      <c r="B25" s="547"/>
      <c r="C25" s="96" t="s">
        <v>91</v>
      </c>
      <c r="D25" s="97">
        <f t="shared" ref="D25" si="73">(D23+D24)/D22</f>
        <v>0.17499999999999999</v>
      </c>
      <c r="E25" s="97">
        <f t="shared" ref="E25" si="74">(E23+E24)/E22</f>
        <v>5.6666666666666664E-2</v>
      </c>
      <c r="F25" s="97">
        <f t="shared" ref="F25" si="75">(F23+F24)/F22</f>
        <v>6.5714285714285711E-2</v>
      </c>
      <c r="G25" s="97" t="e">
        <f t="shared" ref="G25" si="76">(G23+G24)/G22</f>
        <v>#DIV/0!</v>
      </c>
      <c r="H25" s="97" t="e">
        <f t="shared" ref="H25" si="77">(H23+H24)/H22</f>
        <v>#DIV/0!</v>
      </c>
      <c r="I25" s="97" t="e">
        <f t="shared" ref="I25" si="78">(I23+I24)/I22</f>
        <v>#DIV/0!</v>
      </c>
      <c r="J25" s="97" t="e">
        <f t="shared" ref="J25" si="79">(J23+J24)/J22</f>
        <v>#DIV/0!</v>
      </c>
      <c r="K25" s="97" t="e">
        <f t="shared" ref="K25" si="80">(K23+K24)/K22</f>
        <v>#DIV/0!</v>
      </c>
      <c r="L25" s="97" t="e">
        <f t="shared" ref="L25" si="81">(L23+L24)/L22</f>
        <v>#DIV/0!</v>
      </c>
      <c r="M25" s="97" t="e">
        <f t="shared" ref="M25" si="82">(M23+M24)/M22</f>
        <v>#DIV/0!</v>
      </c>
      <c r="N25" s="97" t="e">
        <f t="shared" ref="N25" si="83">(N23+N24)/N22</f>
        <v>#DIV/0!</v>
      </c>
      <c r="O25" s="97" t="e">
        <f t="shared" ref="O25" si="84">(O23+O24)/O22</f>
        <v>#DIV/0!</v>
      </c>
      <c r="P25" s="97" t="e">
        <f t="shared" ref="P25" si="85">(P23+P24)/P22</f>
        <v>#DIV/0!</v>
      </c>
      <c r="Q25" s="97" t="e">
        <f t="shared" ref="Q25" si="86">(Q23+Q24)/Q22</f>
        <v>#DIV/0!</v>
      </c>
      <c r="R25" s="97" t="e">
        <f t="shared" ref="R25" si="87">(R23+R24)/R22</f>
        <v>#DIV/0!</v>
      </c>
      <c r="S25" s="97" t="e">
        <f t="shared" ref="S25" si="88">(S23+S24)/S22</f>
        <v>#DIV/0!</v>
      </c>
      <c r="T25" s="97" t="e">
        <f t="shared" ref="T25" si="89">(T23+T24)/T22</f>
        <v>#DIV/0!</v>
      </c>
      <c r="U25" s="97" t="e">
        <f t="shared" ref="U25" si="90">(U23+U24)/U22</f>
        <v>#DIV/0!</v>
      </c>
      <c r="V25" s="97" t="e">
        <f t="shared" ref="V25" si="91">(V23+V24)/V22</f>
        <v>#DIV/0!</v>
      </c>
      <c r="W25" s="97" t="e">
        <f t="shared" ref="W25" si="92">(W23+W24)/W22</f>
        <v>#DIV/0!</v>
      </c>
      <c r="X25" s="97" t="e">
        <f t="shared" ref="X25" si="93">(X23+X24)/X22</f>
        <v>#DIV/0!</v>
      </c>
      <c r="Y25" s="97" t="e">
        <f t="shared" ref="Y25" si="94">(Y23+Y24)/Y22</f>
        <v>#DIV/0!</v>
      </c>
      <c r="Z25" s="97" t="e">
        <f t="shared" ref="Z25" si="95">(Z23+Z24)/Z22</f>
        <v>#DIV/0!</v>
      </c>
      <c r="AA25" s="97" t="e">
        <f t="shared" ref="AA25" si="96">(AA23+AA24)/AA22</f>
        <v>#DIV/0!</v>
      </c>
      <c r="AB25" s="97" t="e">
        <f t="shared" ref="AB25" si="97">(AB23+AB24)/AB22</f>
        <v>#DIV/0!</v>
      </c>
      <c r="AC25" s="97" t="e">
        <f t="shared" ref="AC25" si="98">(AC23+AC24)/AC22</f>
        <v>#DIV/0!</v>
      </c>
      <c r="AD25" s="97" t="e">
        <f t="shared" ref="AD25" si="99">(AD23+AD24)/AD22</f>
        <v>#DIV/0!</v>
      </c>
      <c r="AE25" s="97" t="e">
        <f t="shared" ref="AE25" si="100">(AE23+AE24)/AE22</f>
        <v>#DIV/0!</v>
      </c>
      <c r="AF25" s="97" t="e">
        <f t="shared" ref="AF25" si="101">(AF23+AF24)/AF22</f>
        <v>#DIV/0!</v>
      </c>
      <c r="AG25" s="97" t="e">
        <f t="shared" ref="AG25" si="102">(AG23+AG24)/AG22</f>
        <v>#DIV/0!</v>
      </c>
      <c r="AH25" s="97" t="e">
        <f t="shared" ref="AH25" si="103">(AH23+AH24)/AH22</f>
        <v>#DIV/0!</v>
      </c>
      <c r="AI25" s="97">
        <f t="shared" ref="AI25" si="104">(AI23+AI24)/AI22</f>
        <v>8.8235294117647065E-2</v>
      </c>
      <c r="AJ25" s="542"/>
    </row>
    <row r="26" spans="1:36" ht="20.399999999999999">
      <c r="A26" s="528" t="s">
        <v>6</v>
      </c>
      <c r="B26" s="548" t="s">
        <v>58</v>
      </c>
      <c r="C26" s="86" t="s">
        <v>42</v>
      </c>
      <c r="D26" s="103">
        <f>'สาย 1'!D26+'สาย 2'!D26+'สาย 3'!D26+'สาย 4'!D26+'สาย 5'!D26+'สาย 6'!D26+'สาย 7'!D26+'สาย 8'!D26+'สาย 9'!D26+'สาย 10'!D26+'สาย 11'!D26+'สาย 12'!D26</f>
        <v>500</v>
      </c>
      <c r="E26" s="103">
        <f>'สาย 1'!E26+'สาย 2'!E26+'สาย 3'!E26+'สาย 4'!E26+'สาย 5'!E26+'สาย 6'!E26+'สาย 7'!E26+'สาย 8'!E26+'สาย 9'!E26+'สาย 10'!E26+'สาย 11'!E26+'สาย 12'!E26</f>
        <v>550</v>
      </c>
      <c r="F26" s="103">
        <f>'สาย 1'!F26+'สาย 2'!F26+'สาย 3'!F26+'สาย 4'!F26+'สาย 5'!F26+'สาย 6'!F26+'สาย 7'!F26+'สาย 8'!F26+'สาย 9'!F26+'สาย 10'!F26+'สาย 11'!F26+'สาย 12'!F26</f>
        <v>600</v>
      </c>
      <c r="G26" s="103">
        <f>'สาย 1'!G26+'สาย 2'!G26+'สาย 3'!G26+'สาย 4'!G26+'สาย 5'!G26+'สาย 6'!G26+'สาย 7'!G26+'สาย 8'!G26+'สาย 9'!G26+'สาย 10'!G26+'สาย 11'!G26+'สาย 12'!G26</f>
        <v>0</v>
      </c>
      <c r="H26" s="103">
        <f>'สาย 1'!H26+'สาย 2'!H26+'สาย 3'!H26+'สาย 4'!H26+'สาย 5'!H26+'สาย 6'!H26+'สาย 7'!H26+'สาย 8'!H26+'สาย 9'!H26+'สาย 10'!H26+'สาย 11'!H26+'สาย 12'!H26</f>
        <v>0</v>
      </c>
      <c r="I26" s="103">
        <f>'สาย 1'!I26+'สาย 2'!I26+'สาย 3'!I26+'สาย 4'!I26+'สาย 5'!I26+'สาย 6'!I26+'สาย 7'!I26+'สาย 8'!I26+'สาย 9'!I26+'สาย 10'!I26+'สาย 11'!I26+'สาย 12'!I26</f>
        <v>0</v>
      </c>
      <c r="J26" s="103">
        <f>'สาย 1'!J26+'สาย 2'!J26+'สาย 3'!J26+'สาย 4'!J26+'สาย 5'!J26+'สาย 6'!J26+'สาย 7'!J26+'สาย 8'!J26+'สาย 9'!J26+'สาย 10'!J26+'สาย 11'!J26+'สาย 12'!J26</f>
        <v>0</v>
      </c>
      <c r="K26" s="103">
        <f>'สาย 1'!K26+'สาย 2'!K26+'สาย 3'!K26+'สาย 4'!K26+'สาย 5'!K26+'สาย 6'!K26+'สาย 7'!K26+'สาย 8'!K26+'สาย 9'!K26+'สาย 10'!K26+'สาย 11'!K26+'สาย 12'!K26</f>
        <v>0</v>
      </c>
      <c r="L26" s="103">
        <f>'สาย 1'!L26+'สาย 2'!L26+'สาย 3'!L26+'สาย 4'!L26+'สาย 5'!L26+'สาย 6'!L26+'สาย 7'!L26+'สาย 8'!L26+'สาย 9'!L26+'สาย 10'!L26+'สาย 11'!L26+'สาย 12'!L26</f>
        <v>0</v>
      </c>
      <c r="M26" s="103">
        <f>'สาย 1'!M26+'สาย 2'!M26+'สาย 3'!M26+'สาย 4'!M26+'สาย 5'!M26+'สาย 6'!M26+'สาย 7'!M26+'สาย 8'!M26+'สาย 9'!M26+'สาย 10'!M26+'สาย 11'!M26+'สาย 12'!M26</f>
        <v>0</v>
      </c>
      <c r="N26" s="103">
        <f>'สาย 1'!N26+'สาย 2'!N26+'สาย 3'!N26+'สาย 4'!N26+'สาย 5'!N26+'สาย 6'!N26+'สาย 7'!N26+'สาย 8'!N26+'สาย 9'!N26+'สาย 10'!N26+'สาย 11'!N26+'สาย 12'!N26</f>
        <v>0</v>
      </c>
      <c r="O26" s="103">
        <f>'สาย 1'!O26+'สาย 2'!O26+'สาย 3'!O26+'สาย 4'!O26+'สาย 5'!O26+'สาย 6'!O26+'สาย 7'!O26+'สาย 8'!O26+'สาย 9'!O26+'สาย 10'!O26+'สาย 11'!O26+'สาย 12'!O26</f>
        <v>0</v>
      </c>
      <c r="P26" s="103">
        <f>'สาย 1'!P26+'สาย 2'!P26+'สาย 3'!P26+'สาย 4'!P26+'สาย 5'!P26+'สาย 6'!P26+'สาย 7'!P26+'สาย 8'!P26+'สาย 9'!P26+'สาย 10'!P26+'สาย 11'!P26+'สาย 12'!P26</f>
        <v>0</v>
      </c>
      <c r="Q26" s="103">
        <f>'สาย 1'!Q26+'สาย 2'!Q26+'สาย 3'!Q26+'สาย 4'!Q26+'สาย 5'!Q26+'สาย 6'!Q26+'สาย 7'!Q26+'สาย 8'!Q26+'สาย 9'!Q26+'สาย 10'!Q26+'สาย 11'!Q26+'สาย 12'!Q26</f>
        <v>0</v>
      </c>
      <c r="R26" s="103">
        <f>'สาย 1'!R26+'สาย 2'!R26+'สาย 3'!R26+'สาย 4'!R26+'สาย 5'!R26+'สาย 6'!R26+'สาย 7'!R26+'สาย 8'!R26+'สาย 9'!R26+'สาย 10'!R26+'สาย 11'!R26+'สาย 12'!R26</f>
        <v>0</v>
      </c>
      <c r="S26" s="103">
        <f>'สาย 1'!S26+'สาย 2'!S26+'สาย 3'!S26+'สาย 4'!S26+'สาย 5'!S26+'สาย 6'!S26+'สาย 7'!S26+'สาย 8'!S26+'สาย 9'!S26+'สาย 10'!S26+'สาย 11'!S26+'สาย 12'!S26</f>
        <v>0</v>
      </c>
      <c r="T26" s="103">
        <f>'สาย 1'!T26+'สาย 2'!T26+'สาย 3'!T26+'สาย 4'!T26+'สาย 5'!T26+'สาย 6'!T26+'สาย 7'!T26+'สาย 8'!T26+'สาย 9'!T26+'สาย 10'!T26+'สาย 11'!T26+'สาย 12'!T26</f>
        <v>0</v>
      </c>
      <c r="U26" s="103">
        <f>'สาย 1'!U26+'สาย 2'!U26+'สาย 3'!U26+'สาย 4'!U26+'สาย 5'!U26+'สาย 6'!U26+'สาย 7'!U26+'สาย 8'!U26+'สาย 9'!U26+'สาย 10'!U26+'สาย 11'!U26+'สาย 12'!U26</f>
        <v>0</v>
      </c>
      <c r="V26" s="103">
        <f>'สาย 1'!V26+'สาย 2'!V26+'สาย 3'!V26+'สาย 4'!V26+'สาย 5'!V26+'สาย 6'!V26+'สาย 7'!V26+'สาย 8'!V26+'สาย 9'!V26+'สาย 10'!V26+'สาย 11'!V26+'สาย 12'!V26</f>
        <v>0</v>
      </c>
      <c r="W26" s="103">
        <f>'สาย 1'!W26+'สาย 2'!W26+'สาย 3'!W26+'สาย 4'!W26+'สาย 5'!W26+'สาย 6'!W26+'สาย 7'!W26+'สาย 8'!W26+'สาย 9'!W26+'สาย 10'!W26+'สาย 11'!W26+'สาย 12'!W26</f>
        <v>0</v>
      </c>
      <c r="X26" s="103">
        <f>'สาย 1'!X26+'สาย 2'!X26+'สาย 3'!X26+'สาย 4'!X26+'สาย 5'!X26+'สาย 6'!X26+'สาย 7'!X26+'สาย 8'!X26+'สาย 9'!X26+'สาย 10'!X26+'สาย 11'!X26+'สาย 12'!X26</f>
        <v>0</v>
      </c>
      <c r="Y26" s="103">
        <f>'สาย 1'!Y26+'สาย 2'!Y26+'สาย 3'!Y26+'สาย 4'!Y26+'สาย 5'!Y26+'สาย 6'!Y26+'สาย 7'!Y26+'สาย 8'!Y26+'สาย 9'!Y26+'สาย 10'!Y26+'สาย 11'!Y26+'สาย 12'!Y26</f>
        <v>0</v>
      </c>
      <c r="Z26" s="103">
        <f>'สาย 1'!Z26+'สาย 2'!Z26+'สาย 3'!Z26+'สาย 4'!Z26+'สาย 5'!Z26+'สาย 6'!Z26+'สาย 7'!Z26+'สาย 8'!Z26+'สาย 9'!Z26+'สาย 10'!Z26+'สาย 11'!Z26+'สาย 12'!Z26</f>
        <v>0</v>
      </c>
      <c r="AA26" s="103">
        <f>'สาย 1'!AA26+'สาย 2'!AA26+'สาย 3'!AA26+'สาย 4'!AA26+'สาย 5'!AA26+'สาย 6'!AA26+'สาย 7'!AA26+'สาย 8'!AA26+'สาย 9'!AA26+'สาย 10'!AA26+'สาย 11'!AA26+'สาย 12'!AA26</f>
        <v>0</v>
      </c>
      <c r="AB26" s="103">
        <f>'สาย 1'!AB26+'สาย 2'!AB26+'สาย 3'!AB26+'สาย 4'!AB26+'สาย 5'!AB26+'สาย 6'!AB26+'สาย 7'!AB26+'สาย 8'!AB26+'สาย 9'!AB26+'สาย 10'!AB26+'สาย 11'!AB26+'สาย 12'!AB26</f>
        <v>0</v>
      </c>
      <c r="AC26" s="103">
        <f>'สาย 1'!AC26+'สาย 2'!AC26+'สาย 3'!AC26+'สาย 4'!AC26+'สาย 5'!AC26+'สาย 6'!AC26+'สาย 7'!AC26+'สาย 8'!AC26+'สาย 9'!AC26+'สาย 10'!AC26+'สาย 11'!AC26+'สาย 12'!AC26</f>
        <v>0</v>
      </c>
      <c r="AD26" s="103">
        <f>'สาย 1'!AD26+'สาย 2'!AD26+'สาย 3'!AD26+'สาย 4'!AD26+'สาย 5'!AD26+'สาย 6'!AD26+'สาย 7'!AD26+'สาย 8'!AD26+'สาย 9'!AD26+'สาย 10'!AD26+'สาย 11'!AD26+'สาย 12'!AD26</f>
        <v>0</v>
      </c>
      <c r="AE26" s="103">
        <f>'สาย 1'!AE26+'สาย 2'!AE26+'สาย 3'!AE26+'สาย 4'!AE26+'สาย 5'!AE26+'สาย 6'!AE26+'สาย 7'!AE26+'สาย 8'!AE26+'สาย 9'!AE26+'สาย 10'!AE26+'สาย 11'!AE26+'สาย 12'!AE26</f>
        <v>0</v>
      </c>
      <c r="AF26" s="103">
        <f>'สาย 1'!AF26+'สาย 2'!AF26+'สาย 3'!AF26+'สาย 4'!AF26+'สาย 5'!AF26+'สาย 6'!AF26+'สาย 7'!AF26+'สาย 8'!AF26+'สาย 9'!AF26+'สาย 10'!AF26+'สาย 11'!AF26+'สาย 12'!AF26</f>
        <v>0</v>
      </c>
      <c r="AG26" s="103">
        <f>'สาย 1'!AG26+'สาย 2'!AG26+'สาย 3'!AG26+'สาย 4'!AG26+'สาย 5'!AG26+'สาย 6'!AG26+'สาย 7'!AG26+'สาย 8'!AG26+'สาย 9'!AG26+'สาย 10'!AG26+'สาย 11'!AG26+'สาย 12'!AG26</f>
        <v>0</v>
      </c>
      <c r="AH26" s="103">
        <f>'สาย 1'!AH26+'สาย 2'!AH26+'สาย 3'!AH26+'สาย 4'!AH26+'สาย 5'!AH26+'สาย 6'!AH26+'สาย 7'!AH26+'สาย 8'!AH26+'สาย 9'!AH26+'สาย 10'!AH26+'สาย 11'!AH26+'สาย 12'!AH26</f>
        <v>0</v>
      </c>
      <c r="AI26" s="93">
        <f>SUM(D26:AH26)</f>
        <v>1650</v>
      </c>
      <c r="AJ26" s="541">
        <f>AI29</f>
        <v>0.10424242424242425</v>
      </c>
    </row>
    <row r="27" spans="1:36" ht="20.399999999999999">
      <c r="A27" s="529"/>
      <c r="B27" s="546"/>
      <c r="C27" s="91" t="s">
        <v>89</v>
      </c>
      <c r="D27" s="174">
        <f>'สาย 1'!D27+'สาย 2'!D27+'สาย 3'!D27+'สาย 4'!D27+'สาย 5'!D27+'สาย 6'!D27+'สาย 7'!D27+'สาย 8'!D27+'สาย 9'!D27+'สาย 10'!D27+'สาย 11'!D27+'สาย 12'!D27</f>
        <v>56</v>
      </c>
      <c r="E27" s="174">
        <f>'สาย 1'!E27+'สาย 2'!E27+'สาย 3'!E27+'สาย 4'!E27+'สาย 5'!E27+'สาย 6'!E27+'สาย 7'!E27+'สาย 8'!E27+'สาย 9'!E27+'สาย 10'!E27+'สาย 11'!E27+'สาย 12'!E27</f>
        <v>52</v>
      </c>
      <c r="F27" s="174">
        <f>'สาย 1'!F27+'สาย 2'!F27+'สาย 3'!F27+'สาย 4'!F27+'สาย 5'!F27+'สาย 6'!F27+'สาย 7'!F27+'สาย 8'!F27+'สาย 9'!F27+'สาย 10'!F27+'สาย 11'!F27+'สาย 12'!F27</f>
        <v>64</v>
      </c>
      <c r="G27" s="174">
        <f>'สาย 1'!G27+'สาย 2'!G27+'สาย 3'!G27+'สาย 4'!G27+'สาย 5'!G27+'สาย 6'!G27+'สาย 7'!G27+'สาย 8'!G27+'สาย 9'!G27+'สาย 10'!G27+'สาย 11'!G27+'สาย 12'!G27</f>
        <v>0</v>
      </c>
      <c r="H27" s="174">
        <f>'สาย 1'!H27+'สาย 2'!H27+'สาย 3'!H27+'สาย 4'!H27+'สาย 5'!H27+'สาย 6'!H27+'สาย 7'!H27+'สาย 8'!H27+'สาย 9'!H27+'สาย 10'!H27+'สาย 11'!H27+'สาย 12'!H27</f>
        <v>0</v>
      </c>
      <c r="I27" s="174">
        <f>'สาย 1'!I27+'สาย 2'!I27+'สาย 3'!I27+'สาย 4'!I27+'สาย 5'!I27+'สาย 6'!I27+'สาย 7'!I27+'สาย 8'!I27+'สาย 9'!I27+'สาย 10'!I27+'สาย 11'!I27+'สาย 12'!I27</f>
        <v>0</v>
      </c>
      <c r="J27" s="174">
        <f>'สาย 1'!J27+'สาย 2'!J27+'สาย 3'!J27+'สาย 4'!J27+'สาย 5'!J27+'สาย 6'!J27+'สาย 7'!J27+'สาย 8'!J27+'สาย 9'!J27+'สาย 10'!J27+'สาย 11'!J27+'สาย 12'!J27</f>
        <v>0</v>
      </c>
      <c r="K27" s="174">
        <f>'สาย 1'!K27+'สาย 2'!K27+'สาย 3'!K27+'สาย 4'!K27+'สาย 5'!K27+'สาย 6'!K27+'สาย 7'!K27+'สาย 8'!K27+'สาย 9'!K27+'สาย 10'!K27+'สาย 11'!K27+'สาย 12'!K27</f>
        <v>0</v>
      </c>
      <c r="L27" s="174">
        <f>'สาย 1'!L27+'สาย 2'!L27+'สาย 3'!L27+'สาย 4'!L27+'สาย 5'!L27+'สาย 6'!L27+'สาย 7'!L27+'สาย 8'!L27+'สาย 9'!L27+'สาย 10'!L27+'สาย 11'!L27+'สาย 12'!L27</f>
        <v>0</v>
      </c>
      <c r="M27" s="174">
        <f>'สาย 1'!M27+'สาย 2'!M27+'สาย 3'!M27+'สาย 4'!M27+'สาย 5'!M27+'สาย 6'!M27+'สาย 7'!M27+'สาย 8'!M27+'สาย 9'!M27+'สาย 10'!M27+'สาย 11'!M27+'สาย 12'!M27</f>
        <v>0</v>
      </c>
      <c r="N27" s="174">
        <f>'สาย 1'!N27+'สาย 2'!N27+'สาย 3'!N27+'สาย 4'!N27+'สาย 5'!N27+'สาย 6'!N27+'สาย 7'!N27+'สาย 8'!N27+'สาย 9'!N27+'สาย 10'!N27+'สาย 11'!N27+'สาย 12'!N27</f>
        <v>0</v>
      </c>
      <c r="O27" s="174">
        <f>'สาย 1'!O27+'สาย 2'!O27+'สาย 3'!O27+'สาย 4'!O27+'สาย 5'!O27+'สาย 6'!O27+'สาย 7'!O27+'สาย 8'!O27+'สาย 9'!O27+'สาย 10'!O27+'สาย 11'!O27+'สาย 12'!O27</f>
        <v>0</v>
      </c>
      <c r="P27" s="174">
        <f>'สาย 1'!P27+'สาย 2'!P27+'สาย 3'!P27+'สาย 4'!P27+'สาย 5'!P27+'สาย 6'!P27+'สาย 7'!P27+'สาย 8'!P27+'สาย 9'!P27+'สาย 10'!P27+'สาย 11'!P27+'สาย 12'!P27</f>
        <v>0</v>
      </c>
      <c r="Q27" s="174">
        <f>'สาย 1'!Q27+'สาย 2'!Q27+'สาย 3'!Q27+'สาย 4'!Q27+'สาย 5'!Q27+'สาย 6'!Q27+'สาย 7'!Q27+'สาย 8'!Q27+'สาย 9'!Q27+'สาย 10'!Q27+'สาย 11'!Q27+'สาย 12'!Q27</f>
        <v>0</v>
      </c>
      <c r="R27" s="174">
        <f>'สาย 1'!R27+'สาย 2'!R27+'สาย 3'!R27+'สาย 4'!R27+'สาย 5'!R27+'สาย 6'!R27+'สาย 7'!R27+'สาย 8'!R27+'สาย 9'!R27+'สาย 10'!R27+'สาย 11'!R27+'สาย 12'!R27</f>
        <v>0</v>
      </c>
      <c r="S27" s="174">
        <f>'สาย 1'!S27+'สาย 2'!S27+'สาย 3'!S27+'สาย 4'!S27+'สาย 5'!S27+'สาย 6'!S27+'สาย 7'!S27+'สาย 8'!S27+'สาย 9'!S27+'สาย 10'!S27+'สาย 11'!S27+'สาย 12'!S27</f>
        <v>0</v>
      </c>
      <c r="T27" s="174">
        <f>'สาย 1'!T27+'สาย 2'!T27+'สาย 3'!T27+'สาย 4'!T27+'สาย 5'!T27+'สาย 6'!T27+'สาย 7'!T27+'สาย 8'!T27+'สาย 9'!T27+'สาย 10'!T27+'สาย 11'!T27+'สาย 12'!T27</f>
        <v>0</v>
      </c>
      <c r="U27" s="174">
        <f>'สาย 1'!U27+'สาย 2'!U27+'สาย 3'!U27+'สาย 4'!U27+'สาย 5'!U27+'สาย 6'!U27+'สาย 7'!U27+'สาย 8'!U27+'สาย 9'!U27+'สาย 10'!U27+'สาย 11'!U27+'สาย 12'!U27</f>
        <v>0</v>
      </c>
      <c r="V27" s="174">
        <f>'สาย 1'!V27+'สาย 2'!V27+'สาย 3'!V27+'สาย 4'!V27+'สาย 5'!V27+'สาย 6'!V27+'สาย 7'!V27+'สาย 8'!V27+'สาย 9'!V27+'สาย 10'!V27+'สาย 11'!V27+'สาย 12'!V27</f>
        <v>0</v>
      </c>
      <c r="W27" s="174">
        <f>'สาย 1'!W27+'สาย 2'!W27+'สาย 3'!W27+'สาย 4'!W27+'สาย 5'!W27+'สาย 6'!W27+'สาย 7'!W27+'สาย 8'!W27+'สาย 9'!W27+'สาย 10'!W27+'สาย 11'!W27+'สาย 12'!W27</f>
        <v>0</v>
      </c>
      <c r="X27" s="174">
        <f>'สาย 1'!X27+'สาย 2'!X27+'สาย 3'!X27+'สาย 4'!X27+'สาย 5'!X27+'สาย 6'!X27+'สาย 7'!X27+'สาย 8'!X27+'สาย 9'!X27+'สาย 10'!X27+'สาย 11'!X27+'สาย 12'!X27</f>
        <v>0</v>
      </c>
      <c r="Y27" s="174">
        <f>'สาย 1'!Y27+'สาย 2'!Y27+'สาย 3'!Y27+'สาย 4'!Y27+'สาย 5'!Y27+'สาย 6'!Y27+'สาย 7'!Y27+'สาย 8'!Y27+'สาย 9'!Y27+'สาย 10'!Y27+'สาย 11'!Y27+'สาย 12'!Y27</f>
        <v>0</v>
      </c>
      <c r="Z27" s="174">
        <f>'สาย 1'!Z27+'สาย 2'!Z27+'สาย 3'!Z27+'สาย 4'!Z27+'สาย 5'!Z27+'สาย 6'!Z27+'สาย 7'!Z27+'สาย 8'!Z27+'สาย 9'!Z27+'สาย 10'!Z27+'สาย 11'!Z27+'สาย 12'!Z27</f>
        <v>0</v>
      </c>
      <c r="AA27" s="174">
        <f>'สาย 1'!AA27+'สาย 2'!AA27+'สาย 3'!AA27+'สาย 4'!AA27+'สาย 5'!AA27+'สาย 6'!AA27+'สาย 7'!AA27+'สาย 8'!AA27+'สาย 9'!AA27+'สาย 10'!AA27+'สาย 11'!AA27+'สาย 12'!AA27</f>
        <v>0</v>
      </c>
      <c r="AB27" s="174">
        <f>'สาย 1'!AB27+'สาย 2'!AB27+'สาย 3'!AB27+'สาย 4'!AB27+'สาย 5'!AB27+'สาย 6'!AB27+'สาย 7'!AB27+'สาย 8'!AB27+'สาย 9'!AB27+'สาย 10'!AB27+'สาย 11'!AB27+'สาย 12'!AB27</f>
        <v>0</v>
      </c>
      <c r="AC27" s="174">
        <f>'สาย 1'!AC27+'สาย 2'!AC27+'สาย 3'!AC27+'สาย 4'!AC27+'สาย 5'!AC27+'สาย 6'!AC27+'สาย 7'!AC27+'สาย 8'!AC27+'สาย 9'!AC27+'สาย 10'!AC27+'สาย 11'!AC27+'สาย 12'!AC27</f>
        <v>0</v>
      </c>
      <c r="AD27" s="174">
        <f>'สาย 1'!AD27+'สาย 2'!AD27+'สาย 3'!AD27+'สาย 4'!AD27+'สาย 5'!AD27+'สาย 6'!AD27+'สาย 7'!AD27+'สาย 8'!AD27+'สาย 9'!AD27+'สาย 10'!AD27+'สาย 11'!AD27+'สาย 12'!AD27</f>
        <v>0</v>
      </c>
      <c r="AE27" s="174">
        <f>'สาย 1'!AE27+'สาย 2'!AE27+'สาย 3'!AE27+'สาย 4'!AE27+'สาย 5'!AE27+'สาย 6'!AE27+'สาย 7'!AE27+'สาย 8'!AE27+'สาย 9'!AE27+'สาย 10'!AE27+'สาย 11'!AE27+'สาย 12'!AE27</f>
        <v>0</v>
      </c>
      <c r="AF27" s="174">
        <f>'สาย 1'!AF27+'สาย 2'!AF27+'สาย 3'!AF27+'สาย 4'!AF27+'สาย 5'!AF27+'สาย 6'!AF27+'สาย 7'!AF27+'สาย 8'!AF27+'สาย 9'!AF27+'สาย 10'!AF27+'สาย 11'!AF27+'สาย 12'!AF27</f>
        <v>0</v>
      </c>
      <c r="AG27" s="174">
        <f>'สาย 1'!AG27+'สาย 2'!AG27+'สาย 3'!AG27+'สาย 4'!AG27+'สาย 5'!AG27+'สาย 6'!AG27+'สาย 7'!AG27+'สาย 8'!AG27+'สาย 9'!AG27+'สาย 10'!AG27+'สาย 11'!AG27+'สาย 12'!AG27</f>
        <v>0</v>
      </c>
      <c r="AH27" s="174">
        <f>'สาย 1'!AH27+'สาย 2'!AH27+'สาย 3'!AH27+'สาย 4'!AH27+'สาย 5'!AH27+'สาย 6'!AH27+'สาย 7'!AH27+'สาย 8'!AH27+'สาย 9'!AH27+'สาย 10'!AH27+'สาย 11'!AH27+'สาย 12'!AH27</f>
        <v>0</v>
      </c>
      <c r="AI27" s="161">
        <f t="shared" ref="AI27:AI28" si="105">SUM(D27:AH27)</f>
        <v>172</v>
      </c>
      <c r="AJ27" s="541"/>
    </row>
    <row r="28" spans="1:36" ht="20.399999999999999">
      <c r="A28" s="529"/>
      <c r="B28" s="546"/>
      <c r="C28" s="94" t="s">
        <v>90</v>
      </c>
      <c r="D28" s="142">
        <f>'สาย 1'!D28+'สาย 2'!D28+'สาย 3'!D28+'สาย 4'!D28+'สาย 5'!D28+'สาย 6'!D28+'สาย 7'!D28+'สาย 8'!D28+'สาย 9'!D28+'สาย 10'!D28+'สาย 11'!D28+'สาย 12'!D28</f>
        <v>0</v>
      </c>
      <c r="E28" s="142">
        <f>'สาย 1'!E28+'สาย 2'!E28+'สาย 3'!E28+'สาย 4'!E28+'สาย 5'!E28+'สาย 6'!E28+'สาย 7'!E28+'สาย 8'!E28+'สาย 9'!E28+'สาย 10'!E28+'สาย 11'!E28+'สาย 12'!E28</f>
        <v>0</v>
      </c>
      <c r="F28" s="142">
        <f>'สาย 1'!F28+'สาย 2'!F28+'สาย 3'!F28+'สาย 4'!F28+'สาย 5'!F28+'สาย 6'!F28+'สาย 7'!F28+'สาย 8'!F28+'สาย 9'!F28+'สาย 10'!F28+'สาย 11'!F28+'สาย 12'!F28</f>
        <v>0</v>
      </c>
      <c r="G28" s="142">
        <f>'สาย 1'!G28+'สาย 2'!G28+'สาย 3'!G28+'สาย 4'!G28+'สาย 5'!G28+'สาย 6'!G28+'สาย 7'!G28+'สาย 8'!G28+'สาย 9'!G28+'สาย 10'!G28+'สาย 11'!G28+'สาย 12'!G28</f>
        <v>0</v>
      </c>
      <c r="H28" s="142">
        <f>'สาย 1'!H28+'สาย 2'!H28+'สาย 3'!H28+'สาย 4'!H28+'สาย 5'!H28+'สาย 6'!H28+'สาย 7'!H28+'สาย 8'!H28+'สาย 9'!H28+'สาย 10'!H28+'สาย 11'!H28+'สาย 12'!H28</f>
        <v>0</v>
      </c>
      <c r="I28" s="142">
        <f>'สาย 1'!I28+'สาย 2'!I28+'สาย 3'!I28+'สาย 4'!I28+'สาย 5'!I28+'สาย 6'!I28+'สาย 7'!I28+'สาย 8'!I28+'สาย 9'!I28+'สาย 10'!I28+'สาย 11'!I28+'สาย 12'!I28</f>
        <v>0</v>
      </c>
      <c r="J28" s="142">
        <f>'สาย 1'!J28+'สาย 2'!J28+'สาย 3'!J28+'สาย 4'!J28+'สาย 5'!J28+'สาย 6'!J28+'สาย 7'!J28+'สาย 8'!J28+'สาย 9'!J28+'สาย 10'!J28+'สาย 11'!J28+'สาย 12'!J28</f>
        <v>0</v>
      </c>
      <c r="K28" s="142">
        <f>'สาย 1'!K28+'สาย 2'!K28+'สาย 3'!K28+'สาย 4'!K28+'สาย 5'!K28+'สาย 6'!K28+'สาย 7'!K28+'สาย 8'!K28+'สาย 9'!K28+'สาย 10'!K28+'สาย 11'!K28+'สาย 12'!K28</f>
        <v>0</v>
      </c>
      <c r="L28" s="142">
        <f>'สาย 1'!L28+'สาย 2'!L28+'สาย 3'!L28+'สาย 4'!L28+'สาย 5'!L28+'สาย 6'!L28+'สาย 7'!L28+'สาย 8'!L28+'สาย 9'!L28+'สาย 10'!L28+'สาย 11'!L28+'สาย 12'!L28</f>
        <v>0</v>
      </c>
      <c r="M28" s="142">
        <f>'สาย 1'!M28+'สาย 2'!M28+'สาย 3'!M28+'สาย 4'!M28+'สาย 5'!M28+'สาย 6'!M28+'สาย 7'!M28+'สาย 8'!M28+'สาย 9'!M28+'สาย 10'!M28+'สาย 11'!M28+'สาย 12'!M28</f>
        <v>0</v>
      </c>
      <c r="N28" s="142">
        <f>'สาย 1'!N28+'สาย 2'!N28+'สาย 3'!N28+'สาย 4'!N28+'สาย 5'!N28+'สาย 6'!N28+'สาย 7'!N28+'สาย 8'!N28+'สาย 9'!N28+'สาย 10'!N28+'สาย 11'!N28+'สาย 12'!N28</f>
        <v>0</v>
      </c>
      <c r="O28" s="142">
        <f>'สาย 1'!O28+'สาย 2'!O28+'สาย 3'!O28+'สาย 4'!O28+'สาย 5'!O28+'สาย 6'!O28+'สาย 7'!O28+'สาย 8'!O28+'สาย 9'!O28+'สาย 10'!O28+'สาย 11'!O28+'สาย 12'!O28</f>
        <v>0</v>
      </c>
      <c r="P28" s="142">
        <f>'สาย 1'!P28+'สาย 2'!P28+'สาย 3'!P28+'สาย 4'!P28+'สาย 5'!P28+'สาย 6'!P28+'สาย 7'!P28+'สาย 8'!P28+'สาย 9'!P28+'สาย 10'!P28+'สาย 11'!P28+'สาย 12'!P28</f>
        <v>0</v>
      </c>
      <c r="Q28" s="142">
        <f>'สาย 1'!Q28+'สาย 2'!Q28+'สาย 3'!Q28+'สาย 4'!Q28+'สาย 5'!Q28+'สาย 6'!Q28+'สาย 7'!Q28+'สาย 8'!Q28+'สาย 9'!Q28+'สาย 10'!Q28+'สาย 11'!Q28+'สาย 12'!Q28</f>
        <v>0</v>
      </c>
      <c r="R28" s="142">
        <f>'สาย 1'!R28+'สาย 2'!R28+'สาย 3'!R28+'สาย 4'!R28+'สาย 5'!R28+'สาย 6'!R28+'สาย 7'!R28+'สาย 8'!R28+'สาย 9'!R28+'สาย 10'!R28+'สาย 11'!R28+'สาย 12'!R28</f>
        <v>0</v>
      </c>
      <c r="S28" s="142">
        <f>'สาย 1'!S28+'สาย 2'!S28+'สาย 3'!S28+'สาย 4'!S28+'สาย 5'!S28+'สาย 6'!S28+'สาย 7'!S28+'สาย 8'!S28+'สาย 9'!S28+'สาย 10'!S28+'สาย 11'!S28+'สาย 12'!S28</f>
        <v>0</v>
      </c>
      <c r="T28" s="142">
        <f>'สาย 1'!T28+'สาย 2'!T28+'สาย 3'!T28+'สาย 4'!T28+'สาย 5'!T28+'สาย 6'!T28+'สาย 7'!T28+'สาย 8'!T28+'สาย 9'!T28+'สาย 10'!T28+'สาย 11'!T28+'สาย 12'!T28</f>
        <v>0</v>
      </c>
      <c r="U28" s="142">
        <f>'สาย 1'!U28+'สาย 2'!U28+'สาย 3'!U28+'สาย 4'!U28+'สาย 5'!U28+'สาย 6'!U28+'สาย 7'!U28+'สาย 8'!U28+'สาย 9'!U28+'สาย 10'!U28+'สาย 11'!U28+'สาย 12'!U28</f>
        <v>0</v>
      </c>
      <c r="V28" s="142">
        <f>'สาย 1'!V28+'สาย 2'!V28+'สาย 3'!V28+'สาย 4'!V28+'สาย 5'!V28+'สาย 6'!V28+'สาย 7'!V28+'สาย 8'!V28+'สาย 9'!V28+'สาย 10'!V28+'สาย 11'!V28+'สาย 12'!V28</f>
        <v>0</v>
      </c>
      <c r="W28" s="142">
        <f>'สาย 1'!W28+'สาย 2'!W28+'สาย 3'!W28+'สาย 4'!W28+'สาย 5'!W28+'สาย 6'!W28+'สาย 7'!W28+'สาย 8'!W28+'สาย 9'!W28+'สาย 10'!W28+'สาย 11'!W28+'สาย 12'!W28</f>
        <v>0</v>
      </c>
      <c r="X28" s="142">
        <f>'สาย 1'!X28+'สาย 2'!X28+'สาย 3'!X28+'สาย 4'!X28+'สาย 5'!X28+'สาย 6'!X28+'สาย 7'!X28+'สาย 8'!X28+'สาย 9'!X28+'สาย 10'!X28+'สาย 11'!X28+'สาย 12'!X28</f>
        <v>0</v>
      </c>
      <c r="Y28" s="142">
        <f>'สาย 1'!Y28+'สาย 2'!Y28+'สาย 3'!Y28+'สาย 4'!Y28+'สาย 5'!Y28+'สาย 6'!Y28+'สาย 7'!Y28+'สาย 8'!Y28+'สาย 9'!Y28+'สาย 10'!Y28+'สาย 11'!Y28+'สาย 12'!Y28</f>
        <v>0</v>
      </c>
      <c r="Z28" s="142">
        <f>'สาย 1'!Z28+'สาย 2'!Z28+'สาย 3'!Z28+'สาย 4'!Z28+'สาย 5'!Z28+'สาย 6'!Z28+'สาย 7'!Z28+'สาย 8'!Z28+'สาย 9'!Z28+'สาย 10'!Z28+'สาย 11'!Z28+'สาย 12'!Z28</f>
        <v>0</v>
      </c>
      <c r="AA28" s="142">
        <f>'สาย 1'!AA28+'สาย 2'!AA28+'สาย 3'!AA28+'สาย 4'!AA28+'สาย 5'!AA28+'สาย 6'!AA28+'สาย 7'!AA28+'สาย 8'!AA28+'สาย 9'!AA28+'สาย 10'!AA28+'สาย 11'!AA28+'สาย 12'!AA28</f>
        <v>0</v>
      </c>
      <c r="AB28" s="142">
        <f>'สาย 1'!AB28+'สาย 2'!AB28+'สาย 3'!AB28+'สาย 4'!AB28+'สาย 5'!AB28+'สาย 6'!AB28+'สาย 7'!AB28+'สาย 8'!AB28+'สาย 9'!AB28+'สาย 10'!AB28+'สาย 11'!AB28+'สาย 12'!AB28</f>
        <v>0</v>
      </c>
      <c r="AC28" s="142">
        <f>'สาย 1'!AC28+'สาย 2'!AC28+'สาย 3'!AC28+'สาย 4'!AC28+'สาย 5'!AC28+'สาย 6'!AC28+'สาย 7'!AC28+'สาย 8'!AC28+'สาย 9'!AC28+'สาย 10'!AC28+'สาย 11'!AC28+'สาย 12'!AC28</f>
        <v>0</v>
      </c>
      <c r="AD28" s="142">
        <f>'สาย 1'!AD28+'สาย 2'!AD28+'สาย 3'!AD28+'สาย 4'!AD28+'สาย 5'!AD28+'สาย 6'!AD28+'สาย 7'!AD28+'สาย 8'!AD28+'สาย 9'!AD28+'สาย 10'!AD28+'สาย 11'!AD28+'สาย 12'!AD28</f>
        <v>0</v>
      </c>
      <c r="AE28" s="142">
        <f>'สาย 1'!AE28+'สาย 2'!AE28+'สาย 3'!AE28+'สาย 4'!AE28+'สาย 5'!AE28+'สาย 6'!AE28+'สาย 7'!AE28+'สาย 8'!AE28+'สาย 9'!AE28+'สาย 10'!AE28+'สาย 11'!AE28+'สาย 12'!AE28</f>
        <v>0</v>
      </c>
      <c r="AF28" s="142">
        <f>'สาย 1'!AF28+'สาย 2'!AF28+'สาย 3'!AF28+'สาย 4'!AF28+'สาย 5'!AF28+'สาย 6'!AF28+'สาย 7'!AF28+'สาย 8'!AF28+'สาย 9'!AF28+'สาย 10'!AF28+'สาย 11'!AF28+'สาย 12'!AF28</f>
        <v>0</v>
      </c>
      <c r="AG28" s="142">
        <f>'สาย 1'!AG28+'สาย 2'!AG28+'สาย 3'!AG28+'สาย 4'!AG28+'สาย 5'!AG28+'สาย 6'!AG28+'สาย 7'!AG28+'สาย 8'!AG28+'สาย 9'!AG28+'สาย 10'!AG28+'สาย 11'!AG28+'สาย 12'!AG28</f>
        <v>0</v>
      </c>
      <c r="AH28" s="142">
        <f>'สาย 1'!AH28+'สาย 2'!AH28+'สาย 3'!AH28+'สาย 4'!AH28+'สาย 5'!AH28+'สาย 6'!AH28+'สาย 7'!AH28+'สาย 8'!AH28+'สาย 9'!AH28+'สาย 10'!AH28+'สาย 11'!AH28+'สาย 12'!AH28</f>
        <v>0</v>
      </c>
      <c r="AI28" s="87">
        <f t="shared" si="105"/>
        <v>0</v>
      </c>
      <c r="AJ28" s="541"/>
    </row>
    <row r="29" spans="1:36" ht="21" thickBot="1">
      <c r="A29" s="530"/>
      <c r="B29" s="547"/>
      <c r="C29" s="96" t="s">
        <v>91</v>
      </c>
      <c r="D29" s="97">
        <f t="shared" ref="D29" si="106">(D27+D28)/D26</f>
        <v>0.112</v>
      </c>
      <c r="E29" s="97">
        <f t="shared" ref="E29" si="107">(E27+E28)/E26</f>
        <v>9.4545454545454544E-2</v>
      </c>
      <c r="F29" s="97">
        <f t="shared" ref="F29" si="108">(F27+F28)/F26</f>
        <v>0.10666666666666667</v>
      </c>
      <c r="G29" s="97" t="e">
        <f t="shared" ref="G29" si="109">(G27+G28)/G26</f>
        <v>#DIV/0!</v>
      </c>
      <c r="H29" s="97" t="e">
        <f t="shared" ref="H29" si="110">(H27+H28)/H26</f>
        <v>#DIV/0!</v>
      </c>
      <c r="I29" s="97" t="e">
        <f t="shared" ref="I29" si="111">(I27+I28)/I26</f>
        <v>#DIV/0!</v>
      </c>
      <c r="J29" s="97" t="e">
        <f t="shared" ref="J29" si="112">(J27+J28)/J26</f>
        <v>#DIV/0!</v>
      </c>
      <c r="K29" s="97" t="e">
        <f t="shared" ref="K29" si="113">(K27+K28)/K26</f>
        <v>#DIV/0!</v>
      </c>
      <c r="L29" s="97" t="e">
        <f t="shared" ref="L29" si="114">(L27+L28)/L26</f>
        <v>#DIV/0!</v>
      </c>
      <c r="M29" s="97" t="e">
        <f t="shared" ref="M29" si="115">(M27+M28)/M26</f>
        <v>#DIV/0!</v>
      </c>
      <c r="N29" s="97" t="e">
        <f t="shared" ref="N29" si="116">(N27+N28)/N26</f>
        <v>#DIV/0!</v>
      </c>
      <c r="O29" s="97" t="e">
        <f t="shared" ref="O29" si="117">(O27+O28)/O26</f>
        <v>#DIV/0!</v>
      </c>
      <c r="P29" s="97" t="e">
        <f t="shared" ref="P29" si="118">(P27+P28)/P26</f>
        <v>#DIV/0!</v>
      </c>
      <c r="Q29" s="97" t="e">
        <f t="shared" ref="Q29" si="119">(Q27+Q28)/Q26</f>
        <v>#DIV/0!</v>
      </c>
      <c r="R29" s="97" t="e">
        <f t="shared" ref="R29" si="120">(R27+R28)/R26</f>
        <v>#DIV/0!</v>
      </c>
      <c r="S29" s="97" t="e">
        <f t="shared" ref="S29" si="121">(S27+S28)/S26</f>
        <v>#DIV/0!</v>
      </c>
      <c r="T29" s="97" t="e">
        <f t="shared" ref="T29" si="122">(T27+T28)/T26</f>
        <v>#DIV/0!</v>
      </c>
      <c r="U29" s="97" t="e">
        <f t="shared" ref="U29" si="123">(U27+U28)/U26</f>
        <v>#DIV/0!</v>
      </c>
      <c r="V29" s="97" t="e">
        <f t="shared" ref="V29" si="124">(V27+V28)/V26</f>
        <v>#DIV/0!</v>
      </c>
      <c r="W29" s="97" t="e">
        <f t="shared" ref="W29" si="125">(W27+W28)/W26</f>
        <v>#DIV/0!</v>
      </c>
      <c r="X29" s="97" t="e">
        <f t="shared" ref="X29" si="126">(X27+X28)/X26</f>
        <v>#DIV/0!</v>
      </c>
      <c r="Y29" s="97" t="e">
        <f t="shared" ref="Y29" si="127">(Y27+Y28)/Y26</f>
        <v>#DIV/0!</v>
      </c>
      <c r="Z29" s="97" t="e">
        <f t="shared" ref="Z29" si="128">(Z27+Z28)/Z26</f>
        <v>#DIV/0!</v>
      </c>
      <c r="AA29" s="97" t="e">
        <f t="shared" ref="AA29" si="129">(AA27+AA28)/AA26</f>
        <v>#DIV/0!</v>
      </c>
      <c r="AB29" s="97" t="e">
        <f t="shared" ref="AB29" si="130">(AB27+AB28)/AB26</f>
        <v>#DIV/0!</v>
      </c>
      <c r="AC29" s="97" t="e">
        <f t="shared" ref="AC29" si="131">(AC27+AC28)/AC26</f>
        <v>#DIV/0!</v>
      </c>
      <c r="AD29" s="97" t="e">
        <f t="shared" ref="AD29" si="132">(AD27+AD28)/AD26</f>
        <v>#DIV/0!</v>
      </c>
      <c r="AE29" s="97" t="e">
        <f t="shared" ref="AE29" si="133">(AE27+AE28)/AE26</f>
        <v>#DIV/0!</v>
      </c>
      <c r="AF29" s="97" t="e">
        <f t="shared" ref="AF29" si="134">(AF27+AF28)/AF26</f>
        <v>#DIV/0!</v>
      </c>
      <c r="AG29" s="97" t="e">
        <f t="shared" ref="AG29" si="135">(AG27+AG28)/AG26</f>
        <v>#DIV/0!</v>
      </c>
      <c r="AH29" s="97" t="e">
        <f t="shared" ref="AH29" si="136">(AH27+AH28)/AH26</f>
        <v>#DIV/0!</v>
      </c>
      <c r="AI29" s="97">
        <f t="shared" ref="AI29" si="137">(AI27+AI28)/AI26</f>
        <v>0.10424242424242425</v>
      </c>
      <c r="AJ29" s="542"/>
    </row>
    <row r="30" spans="1:36" ht="20.399999999999999">
      <c r="A30" s="528" t="s">
        <v>7</v>
      </c>
      <c r="B30" s="548" t="s">
        <v>59</v>
      </c>
      <c r="C30" s="86" t="s">
        <v>42</v>
      </c>
      <c r="D30" s="103">
        <f>'สาย 1'!D30+'สาย 2'!D30+'สาย 3'!D30+'สาย 4'!D30+'สาย 5'!D30+'สาย 6'!D30+'สาย 7'!D30+'สาย 8'!D30+'สาย 9'!D30+'สาย 10'!D30+'สาย 11'!D30+'สาย 12'!D30</f>
        <v>500</v>
      </c>
      <c r="E30" s="103">
        <f>'สาย 1'!E30+'สาย 2'!E30+'สาย 3'!E30+'สาย 4'!E30+'สาย 5'!E30+'สาย 6'!E30+'สาย 7'!E30+'สาย 8'!E30+'สาย 9'!E30+'สาย 10'!E30+'สาย 11'!E30+'สาย 12'!E30</f>
        <v>550</v>
      </c>
      <c r="F30" s="103">
        <f>'สาย 1'!F30+'สาย 2'!F30+'สาย 3'!F30+'สาย 4'!F30+'สาย 5'!F30+'สาย 6'!F30+'สาย 7'!F30+'สาย 8'!F30+'สาย 9'!F30+'สาย 10'!F30+'สาย 11'!F30+'สาย 12'!F30</f>
        <v>550</v>
      </c>
      <c r="G30" s="103">
        <f>'สาย 1'!G30+'สาย 2'!G30+'สาย 3'!G30+'สาย 4'!G30+'สาย 5'!G30+'สาย 6'!G30+'สาย 7'!G30+'สาย 8'!G30+'สาย 9'!G30+'สาย 10'!G30+'สาย 11'!G30+'สาย 12'!G30</f>
        <v>0</v>
      </c>
      <c r="H30" s="103">
        <f>'สาย 1'!H30+'สาย 2'!H30+'สาย 3'!H30+'สาย 4'!H30+'สาย 5'!H30+'สาย 6'!H30+'สาย 7'!H30+'สาย 8'!H30+'สาย 9'!H30+'สาย 10'!H30+'สาย 11'!H30+'สาย 12'!H30</f>
        <v>0</v>
      </c>
      <c r="I30" s="103">
        <f>'สาย 1'!I30+'สาย 2'!I30+'สาย 3'!I30+'สาย 4'!I30+'สาย 5'!I30+'สาย 6'!I30+'สาย 7'!I30+'สาย 8'!I30+'สาย 9'!I30+'สาย 10'!I30+'สาย 11'!I30+'สาย 12'!I30</f>
        <v>0</v>
      </c>
      <c r="J30" s="103">
        <f>'สาย 1'!J30+'สาย 2'!J30+'สาย 3'!J30+'สาย 4'!J30+'สาย 5'!J30+'สาย 6'!J30+'สาย 7'!J30+'สาย 8'!J30+'สาย 9'!J30+'สาย 10'!J30+'สาย 11'!J30+'สาย 12'!J30</f>
        <v>0</v>
      </c>
      <c r="K30" s="103">
        <f>'สาย 1'!K30+'สาย 2'!K30+'สาย 3'!K30+'สาย 4'!K30+'สาย 5'!K30+'สาย 6'!K30+'สาย 7'!K30+'สาย 8'!K30+'สาย 9'!K30+'สาย 10'!K30+'สาย 11'!K30+'สาย 12'!K30</f>
        <v>0</v>
      </c>
      <c r="L30" s="103">
        <f>'สาย 1'!L30+'สาย 2'!L30+'สาย 3'!L30+'สาย 4'!L30+'สาย 5'!L30+'สาย 6'!L30+'สาย 7'!L30+'สาย 8'!L30+'สาย 9'!L30+'สาย 10'!L30+'สาย 11'!L30+'สาย 12'!L30</f>
        <v>0</v>
      </c>
      <c r="M30" s="103">
        <f>'สาย 1'!M30+'สาย 2'!M30+'สาย 3'!M30+'สาย 4'!M30+'สาย 5'!M30+'สาย 6'!M30+'สาย 7'!M30+'สาย 8'!M30+'สาย 9'!M30+'สาย 10'!M30+'สาย 11'!M30+'สาย 12'!M30</f>
        <v>0</v>
      </c>
      <c r="N30" s="103">
        <f>'สาย 1'!N30+'สาย 2'!N30+'สาย 3'!N30+'สาย 4'!N30+'สาย 5'!N30+'สาย 6'!N30+'สาย 7'!N30+'สาย 8'!N30+'สาย 9'!N30+'สาย 10'!N30+'สาย 11'!N30+'สาย 12'!N30</f>
        <v>0</v>
      </c>
      <c r="O30" s="103">
        <f>'สาย 1'!O30+'สาย 2'!O30+'สาย 3'!O30+'สาย 4'!O30+'สาย 5'!O30+'สาย 6'!O30+'สาย 7'!O30+'สาย 8'!O30+'สาย 9'!O30+'สาย 10'!O30+'สาย 11'!O30+'สาย 12'!O30</f>
        <v>0</v>
      </c>
      <c r="P30" s="103">
        <f>'สาย 1'!P30+'สาย 2'!P30+'สาย 3'!P30+'สาย 4'!P30+'สาย 5'!P30+'สาย 6'!P30+'สาย 7'!P30+'สาย 8'!P30+'สาย 9'!P30+'สาย 10'!P30+'สาย 11'!P30+'สาย 12'!P30</f>
        <v>0</v>
      </c>
      <c r="Q30" s="103">
        <f>'สาย 1'!Q30+'สาย 2'!Q30+'สาย 3'!Q30+'สาย 4'!Q30+'สาย 5'!Q30+'สาย 6'!Q30+'สาย 7'!Q30+'สาย 8'!Q30+'สาย 9'!Q30+'สาย 10'!Q30+'สาย 11'!Q30+'สาย 12'!Q30</f>
        <v>0</v>
      </c>
      <c r="R30" s="103">
        <f>'สาย 1'!R30+'สาย 2'!R30+'สาย 3'!R30+'สาย 4'!R30+'สาย 5'!R30+'สาย 6'!R30+'สาย 7'!R30+'สาย 8'!R30+'สาย 9'!R30+'สาย 10'!R30+'สาย 11'!R30+'สาย 12'!R30</f>
        <v>0</v>
      </c>
      <c r="S30" s="103">
        <f>'สาย 1'!S30+'สาย 2'!S30+'สาย 3'!S30+'สาย 4'!S30+'สาย 5'!S30+'สาย 6'!S30+'สาย 7'!S30+'สาย 8'!S30+'สาย 9'!S30+'สาย 10'!S30+'สาย 11'!S30+'สาย 12'!S30</f>
        <v>0</v>
      </c>
      <c r="T30" s="103">
        <f>'สาย 1'!T30+'สาย 2'!T30+'สาย 3'!T30+'สาย 4'!T30+'สาย 5'!T30+'สาย 6'!T30+'สาย 7'!T30+'สาย 8'!T30+'สาย 9'!T30+'สาย 10'!T30+'สาย 11'!T30+'สาย 12'!T30</f>
        <v>0</v>
      </c>
      <c r="U30" s="103">
        <f>'สาย 1'!U30+'สาย 2'!U30+'สาย 3'!U30+'สาย 4'!U30+'สาย 5'!U30+'สาย 6'!U30+'สาย 7'!U30+'สาย 8'!U30+'สาย 9'!U30+'สาย 10'!U30+'สาย 11'!U30+'สาย 12'!U30</f>
        <v>0</v>
      </c>
      <c r="V30" s="103">
        <f>'สาย 1'!V30+'สาย 2'!V30+'สาย 3'!V30+'สาย 4'!V30+'สาย 5'!V30+'สาย 6'!V30+'สาย 7'!V30+'สาย 8'!V30+'สาย 9'!V30+'สาย 10'!V30+'สาย 11'!V30+'สาย 12'!V30</f>
        <v>0</v>
      </c>
      <c r="W30" s="103">
        <f>'สาย 1'!W30+'สาย 2'!W30+'สาย 3'!W30+'สาย 4'!W30+'สาย 5'!W30+'สาย 6'!W30+'สาย 7'!W30+'สาย 8'!W30+'สาย 9'!W30+'สาย 10'!W30+'สาย 11'!W30+'สาย 12'!W30</f>
        <v>0</v>
      </c>
      <c r="X30" s="103">
        <f>'สาย 1'!X30+'สาย 2'!X30+'สาย 3'!X30+'สาย 4'!X30+'สาย 5'!X30+'สาย 6'!X30+'สาย 7'!X30+'สาย 8'!X30+'สาย 9'!X30+'สาย 10'!X30+'สาย 11'!X30+'สาย 12'!X30</f>
        <v>0</v>
      </c>
      <c r="Y30" s="103">
        <f>'สาย 1'!Y30+'สาย 2'!Y30+'สาย 3'!Y30+'สาย 4'!Y30+'สาย 5'!Y30+'สาย 6'!Y30+'สาย 7'!Y30+'สาย 8'!Y30+'สาย 9'!Y30+'สาย 10'!Y30+'สาย 11'!Y30+'สาย 12'!Y30</f>
        <v>0</v>
      </c>
      <c r="Z30" s="103">
        <f>'สาย 1'!Z30+'สาย 2'!Z30+'สาย 3'!Z30+'สาย 4'!Z30+'สาย 5'!Z30+'สาย 6'!Z30+'สาย 7'!Z30+'สาย 8'!Z30+'สาย 9'!Z30+'สาย 10'!Z30+'สาย 11'!Z30+'สาย 12'!Z30</f>
        <v>0</v>
      </c>
      <c r="AA30" s="103">
        <f>'สาย 1'!AA30+'สาย 2'!AA30+'สาย 3'!AA30+'สาย 4'!AA30+'สาย 5'!AA30+'สาย 6'!AA30+'สาย 7'!AA30+'สาย 8'!AA30+'สาย 9'!AA30+'สาย 10'!AA30+'สาย 11'!AA30+'สาย 12'!AA30</f>
        <v>0</v>
      </c>
      <c r="AB30" s="103">
        <f>'สาย 1'!AB30+'สาย 2'!AB30+'สาย 3'!AB30+'สาย 4'!AB30+'สาย 5'!AB30+'สาย 6'!AB30+'สาย 7'!AB30+'สาย 8'!AB30+'สาย 9'!AB30+'สาย 10'!AB30+'สาย 11'!AB30+'สาย 12'!AB30</f>
        <v>0</v>
      </c>
      <c r="AC30" s="103">
        <f>'สาย 1'!AC30+'สาย 2'!AC30+'สาย 3'!AC30+'สาย 4'!AC30+'สาย 5'!AC30+'สาย 6'!AC30+'สาย 7'!AC30+'สาย 8'!AC30+'สาย 9'!AC30+'สาย 10'!AC30+'สาย 11'!AC30+'สาย 12'!AC30</f>
        <v>0</v>
      </c>
      <c r="AD30" s="103">
        <f>'สาย 1'!AD30+'สาย 2'!AD30+'สาย 3'!AD30+'สาย 4'!AD30+'สาย 5'!AD30+'สาย 6'!AD30+'สาย 7'!AD30+'สาย 8'!AD30+'สาย 9'!AD30+'สาย 10'!AD30+'สาย 11'!AD30+'สาย 12'!AD30</f>
        <v>0</v>
      </c>
      <c r="AE30" s="103">
        <f>'สาย 1'!AE30+'สาย 2'!AE30+'สาย 3'!AE30+'สาย 4'!AE30+'สาย 5'!AE30+'สาย 6'!AE30+'สาย 7'!AE30+'สาย 8'!AE30+'สาย 9'!AE30+'สาย 10'!AE30+'สาย 11'!AE30+'สาย 12'!AE30</f>
        <v>0</v>
      </c>
      <c r="AF30" s="103">
        <f>'สาย 1'!AF30+'สาย 2'!AF30+'สาย 3'!AF30+'สาย 4'!AF30+'สาย 5'!AF30+'สาย 6'!AF30+'สาย 7'!AF30+'สาย 8'!AF30+'สาย 9'!AF30+'สาย 10'!AF30+'สาย 11'!AF30+'สาย 12'!AF30</f>
        <v>0</v>
      </c>
      <c r="AG30" s="103">
        <f>'สาย 1'!AG30+'สาย 2'!AG30+'สาย 3'!AG30+'สาย 4'!AG30+'สาย 5'!AG30+'สาย 6'!AG30+'สาย 7'!AG30+'สาย 8'!AG30+'สาย 9'!AG30+'สาย 10'!AG30+'สาย 11'!AG30+'สาย 12'!AG30</f>
        <v>0</v>
      </c>
      <c r="AH30" s="103">
        <f>'สาย 1'!AH30+'สาย 2'!AH30+'สาย 3'!AH30+'สาย 4'!AH30+'สาย 5'!AH30+'สาย 6'!AH30+'สาย 7'!AH30+'สาย 8'!AH30+'สาย 9'!AH30+'สาย 10'!AH30+'สาย 11'!AH30+'สาย 12'!AH30</f>
        <v>0</v>
      </c>
      <c r="AI30" s="93">
        <f>SUM(D30:AH30)</f>
        <v>1600</v>
      </c>
      <c r="AJ30" s="541">
        <f>AI33</f>
        <v>0.11625000000000001</v>
      </c>
    </row>
    <row r="31" spans="1:36" ht="20.399999999999999">
      <c r="A31" s="529"/>
      <c r="B31" s="546"/>
      <c r="C31" s="91" t="s">
        <v>89</v>
      </c>
      <c r="D31" s="174">
        <f>'สาย 1'!D31+'สาย 2'!D31+'สาย 3'!D31+'สาย 4'!D31+'สาย 5'!D31+'สาย 6'!D31+'สาย 7'!D31+'สาย 8'!D31+'สาย 9'!D31+'สาย 10'!D31+'สาย 11'!D31+'สาย 12'!D31</f>
        <v>48</v>
      </c>
      <c r="E31" s="174">
        <f>'สาย 1'!E31+'สาย 2'!E31+'สาย 3'!E31+'สาย 4'!E31+'สาย 5'!E31+'สาย 6'!E31+'สาย 7'!E31+'สาย 8'!E31+'สาย 9'!E31+'สาย 10'!E31+'สาย 11'!E31+'สาย 12'!E31</f>
        <v>73</v>
      </c>
      <c r="F31" s="174">
        <f>'สาย 1'!F31+'สาย 2'!F31+'สาย 3'!F31+'สาย 4'!F31+'สาย 5'!F31+'สาย 6'!F31+'สาย 7'!F31+'สาย 8'!F31+'สาย 9'!F31+'สาย 10'!F31+'สาย 11'!F31+'สาย 12'!F31</f>
        <v>65</v>
      </c>
      <c r="G31" s="174">
        <f>'สาย 1'!G31+'สาย 2'!G31+'สาย 3'!G31+'สาย 4'!G31+'สาย 5'!G31+'สาย 6'!G31+'สาย 7'!G31+'สาย 8'!G31+'สาย 9'!G31+'สาย 10'!G31+'สาย 11'!G31+'สาย 12'!G31</f>
        <v>0</v>
      </c>
      <c r="H31" s="174">
        <f>'สาย 1'!H31+'สาย 2'!H31+'สาย 3'!H31+'สาย 4'!H31+'สาย 5'!H31+'สาย 6'!H31+'สาย 7'!H31+'สาย 8'!H31+'สาย 9'!H31+'สาย 10'!H31+'สาย 11'!H31+'สาย 12'!H31</f>
        <v>0</v>
      </c>
      <c r="I31" s="174">
        <f>'สาย 1'!I31+'สาย 2'!I31+'สาย 3'!I31+'สาย 4'!I31+'สาย 5'!I31+'สาย 6'!I31+'สาย 7'!I31+'สาย 8'!I31+'สาย 9'!I31+'สาย 10'!I31+'สาย 11'!I31+'สาย 12'!I31</f>
        <v>0</v>
      </c>
      <c r="J31" s="174">
        <f>'สาย 1'!J31+'สาย 2'!J31+'สาย 3'!J31+'สาย 4'!J31+'สาย 5'!J31+'สาย 6'!J31+'สาย 7'!J31+'สาย 8'!J31+'สาย 9'!J31+'สาย 10'!J31+'สาย 11'!J31+'สาย 12'!J31</f>
        <v>0</v>
      </c>
      <c r="K31" s="174">
        <f>'สาย 1'!K31+'สาย 2'!K31+'สาย 3'!K31+'สาย 4'!K31+'สาย 5'!K31+'สาย 6'!K31+'สาย 7'!K31+'สาย 8'!K31+'สาย 9'!K31+'สาย 10'!K31+'สาย 11'!K31+'สาย 12'!K31</f>
        <v>0</v>
      </c>
      <c r="L31" s="174">
        <f>'สาย 1'!L31+'สาย 2'!L31+'สาย 3'!L31+'สาย 4'!L31+'สาย 5'!L31+'สาย 6'!L31+'สาย 7'!L31+'สาย 8'!L31+'สาย 9'!L31+'สาย 10'!L31+'สาย 11'!L31+'สาย 12'!L31</f>
        <v>0</v>
      </c>
      <c r="M31" s="174">
        <f>'สาย 1'!M31+'สาย 2'!M31+'สาย 3'!M31+'สาย 4'!M31+'สาย 5'!M31+'สาย 6'!M31+'สาย 7'!M31+'สาย 8'!M31+'สาย 9'!M31+'สาย 10'!M31+'สาย 11'!M31+'สาย 12'!M31</f>
        <v>0</v>
      </c>
      <c r="N31" s="174">
        <f>'สาย 1'!N31+'สาย 2'!N31+'สาย 3'!N31+'สาย 4'!N31+'สาย 5'!N31+'สาย 6'!N31+'สาย 7'!N31+'สาย 8'!N31+'สาย 9'!N31+'สาย 10'!N31+'สาย 11'!N31+'สาย 12'!N31</f>
        <v>0</v>
      </c>
      <c r="O31" s="174">
        <f>'สาย 1'!O31+'สาย 2'!O31+'สาย 3'!O31+'สาย 4'!O31+'สาย 5'!O31+'สาย 6'!O31+'สาย 7'!O31+'สาย 8'!O31+'สาย 9'!O31+'สาย 10'!O31+'สาย 11'!O31+'สาย 12'!O31</f>
        <v>0</v>
      </c>
      <c r="P31" s="174">
        <f>'สาย 1'!P31+'สาย 2'!P31+'สาย 3'!P31+'สาย 4'!P31+'สาย 5'!P31+'สาย 6'!P31+'สาย 7'!P31+'สาย 8'!P31+'สาย 9'!P31+'สาย 10'!P31+'สาย 11'!P31+'สาย 12'!P31</f>
        <v>0</v>
      </c>
      <c r="Q31" s="174">
        <f>'สาย 1'!Q31+'สาย 2'!Q31+'สาย 3'!Q31+'สาย 4'!Q31+'สาย 5'!Q31+'สาย 6'!Q31+'สาย 7'!Q31+'สาย 8'!Q31+'สาย 9'!Q31+'สาย 10'!Q31+'สาย 11'!Q31+'สาย 12'!Q31</f>
        <v>0</v>
      </c>
      <c r="R31" s="174">
        <f>'สาย 1'!R31+'สาย 2'!R31+'สาย 3'!R31+'สาย 4'!R31+'สาย 5'!R31+'สาย 6'!R31+'สาย 7'!R31+'สาย 8'!R31+'สาย 9'!R31+'สาย 10'!R31+'สาย 11'!R31+'สาย 12'!R31</f>
        <v>0</v>
      </c>
      <c r="S31" s="174">
        <f>'สาย 1'!S31+'สาย 2'!S31+'สาย 3'!S31+'สาย 4'!S31+'สาย 5'!S31+'สาย 6'!S31+'สาย 7'!S31+'สาย 8'!S31+'สาย 9'!S31+'สาย 10'!S31+'สาย 11'!S31+'สาย 12'!S31</f>
        <v>0</v>
      </c>
      <c r="T31" s="174">
        <f>'สาย 1'!T31+'สาย 2'!T31+'สาย 3'!T31+'สาย 4'!T31+'สาย 5'!T31+'สาย 6'!T31+'สาย 7'!T31+'สาย 8'!T31+'สาย 9'!T31+'สาย 10'!T31+'สาย 11'!T31+'สาย 12'!T31</f>
        <v>0</v>
      </c>
      <c r="U31" s="174">
        <f>'สาย 1'!U31+'สาย 2'!U31+'สาย 3'!U31+'สาย 4'!U31+'สาย 5'!U31+'สาย 6'!U31+'สาย 7'!U31+'สาย 8'!U31+'สาย 9'!U31+'สาย 10'!U31+'สาย 11'!U31+'สาย 12'!U31</f>
        <v>0</v>
      </c>
      <c r="V31" s="174">
        <f>'สาย 1'!V31+'สาย 2'!V31+'สาย 3'!V31+'สาย 4'!V31+'สาย 5'!V31+'สาย 6'!V31+'สาย 7'!V31+'สาย 8'!V31+'สาย 9'!V31+'สาย 10'!V31+'สาย 11'!V31+'สาย 12'!V31</f>
        <v>0</v>
      </c>
      <c r="W31" s="174">
        <f>'สาย 1'!W31+'สาย 2'!W31+'สาย 3'!W31+'สาย 4'!W31+'สาย 5'!W31+'สาย 6'!W31+'สาย 7'!W31+'สาย 8'!W31+'สาย 9'!W31+'สาย 10'!W31+'สาย 11'!W31+'สาย 12'!W31</f>
        <v>0</v>
      </c>
      <c r="X31" s="174">
        <f>'สาย 1'!X31+'สาย 2'!X31+'สาย 3'!X31+'สาย 4'!X31+'สาย 5'!X31+'สาย 6'!X31+'สาย 7'!X31+'สาย 8'!X31+'สาย 9'!X31+'สาย 10'!X31+'สาย 11'!X31+'สาย 12'!X31</f>
        <v>0</v>
      </c>
      <c r="Y31" s="174">
        <f>'สาย 1'!Y31+'สาย 2'!Y31+'สาย 3'!Y31+'สาย 4'!Y31+'สาย 5'!Y31+'สาย 6'!Y31+'สาย 7'!Y31+'สาย 8'!Y31+'สาย 9'!Y31+'สาย 10'!Y31+'สาย 11'!Y31+'สาย 12'!Y31</f>
        <v>0</v>
      </c>
      <c r="Z31" s="174">
        <f>'สาย 1'!Z31+'สาย 2'!Z31+'สาย 3'!Z31+'สาย 4'!Z31+'สาย 5'!Z31+'สาย 6'!Z31+'สาย 7'!Z31+'สาย 8'!Z31+'สาย 9'!Z31+'สาย 10'!Z31+'สาย 11'!Z31+'สาย 12'!Z31</f>
        <v>0</v>
      </c>
      <c r="AA31" s="174">
        <f>'สาย 1'!AA31+'สาย 2'!AA31+'สาย 3'!AA31+'สาย 4'!AA31+'สาย 5'!AA31+'สาย 6'!AA31+'สาย 7'!AA31+'สาย 8'!AA31+'สาย 9'!AA31+'สาย 10'!AA31+'สาย 11'!AA31+'สาย 12'!AA31</f>
        <v>0</v>
      </c>
      <c r="AB31" s="174">
        <f>'สาย 1'!AB31+'สาย 2'!AB31+'สาย 3'!AB31+'สาย 4'!AB31+'สาย 5'!AB31+'สาย 6'!AB31+'สาย 7'!AB31+'สาย 8'!AB31+'สาย 9'!AB31+'สาย 10'!AB31+'สาย 11'!AB31+'สาย 12'!AB31</f>
        <v>0</v>
      </c>
      <c r="AC31" s="174">
        <f>'สาย 1'!AC31+'สาย 2'!AC31+'สาย 3'!AC31+'สาย 4'!AC31+'สาย 5'!AC31+'สาย 6'!AC31+'สาย 7'!AC31+'สาย 8'!AC31+'สาย 9'!AC31+'สาย 10'!AC31+'สาย 11'!AC31+'สาย 12'!AC31</f>
        <v>0</v>
      </c>
      <c r="AD31" s="174">
        <f>'สาย 1'!AD31+'สาย 2'!AD31+'สาย 3'!AD31+'สาย 4'!AD31+'สาย 5'!AD31+'สาย 6'!AD31+'สาย 7'!AD31+'สาย 8'!AD31+'สาย 9'!AD31+'สาย 10'!AD31+'สาย 11'!AD31+'สาย 12'!AD31</f>
        <v>0</v>
      </c>
      <c r="AE31" s="174">
        <f>'สาย 1'!AE31+'สาย 2'!AE31+'สาย 3'!AE31+'สาย 4'!AE31+'สาย 5'!AE31+'สาย 6'!AE31+'สาย 7'!AE31+'สาย 8'!AE31+'สาย 9'!AE31+'สาย 10'!AE31+'สาย 11'!AE31+'สาย 12'!AE31</f>
        <v>0</v>
      </c>
      <c r="AF31" s="174">
        <f>'สาย 1'!AF31+'สาย 2'!AF31+'สาย 3'!AF31+'สาย 4'!AF31+'สาย 5'!AF31+'สาย 6'!AF31+'สาย 7'!AF31+'สาย 8'!AF31+'สาย 9'!AF31+'สาย 10'!AF31+'สาย 11'!AF31+'สาย 12'!AF31</f>
        <v>0</v>
      </c>
      <c r="AG31" s="174">
        <f>'สาย 1'!AG31+'สาย 2'!AG31+'สาย 3'!AG31+'สาย 4'!AG31+'สาย 5'!AG31+'สาย 6'!AG31+'สาย 7'!AG31+'สาย 8'!AG31+'สาย 9'!AG31+'สาย 10'!AG31+'สาย 11'!AG31+'สาย 12'!AG31</f>
        <v>0</v>
      </c>
      <c r="AH31" s="174">
        <f>'สาย 1'!AH31+'สาย 2'!AH31+'สาย 3'!AH31+'สาย 4'!AH31+'สาย 5'!AH31+'สาย 6'!AH31+'สาย 7'!AH31+'สาย 8'!AH31+'สาย 9'!AH31+'สาย 10'!AH31+'สาย 11'!AH31+'สาย 12'!AH31</f>
        <v>0</v>
      </c>
      <c r="AI31" s="161">
        <f t="shared" ref="AI31:AI32" si="138">SUM(D31:AH31)</f>
        <v>186</v>
      </c>
      <c r="AJ31" s="541"/>
    </row>
    <row r="32" spans="1:36" ht="20.399999999999999">
      <c r="A32" s="529"/>
      <c r="B32" s="546"/>
      <c r="C32" s="94" t="s">
        <v>90</v>
      </c>
      <c r="D32" s="142">
        <f>'สาย 1'!D32+'สาย 2'!D32+'สาย 3'!D32+'สาย 4'!D32+'สาย 5'!D32+'สาย 6'!D32+'สาย 7'!D32+'สาย 8'!D32+'สาย 9'!D32+'สาย 10'!D32+'สาย 11'!D32+'สาย 12'!D32</f>
        <v>0</v>
      </c>
      <c r="E32" s="142">
        <f>'สาย 1'!E32+'สาย 2'!E32+'สาย 3'!E32+'สาย 4'!E32+'สาย 5'!E32+'สาย 6'!E32+'สาย 7'!E32+'สาย 8'!E32+'สาย 9'!E32+'สาย 10'!E32+'สาย 11'!E32+'สาย 12'!E32</f>
        <v>0</v>
      </c>
      <c r="F32" s="142">
        <f>'สาย 1'!F32+'สาย 2'!F32+'สาย 3'!F32+'สาย 4'!F32+'สาย 5'!F32+'สาย 6'!F32+'สาย 7'!F32+'สาย 8'!F32+'สาย 9'!F32+'สาย 10'!F32+'สาย 11'!F32+'สาย 12'!F32</f>
        <v>0</v>
      </c>
      <c r="G32" s="142">
        <f>'สาย 1'!G32+'สาย 2'!G32+'สาย 3'!G32+'สาย 4'!G32+'สาย 5'!G32+'สาย 6'!G32+'สาย 7'!G32+'สาย 8'!G32+'สาย 9'!G32+'สาย 10'!G32+'สาย 11'!G32+'สาย 12'!G32</f>
        <v>0</v>
      </c>
      <c r="H32" s="142">
        <f>'สาย 1'!H32+'สาย 2'!H32+'สาย 3'!H32+'สาย 4'!H32+'สาย 5'!H32+'สาย 6'!H32+'สาย 7'!H32+'สาย 8'!H32+'สาย 9'!H32+'สาย 10'!H32+'สาย 11'!H32+'สาย 12'!H32</f>
        <v>0</v>
      </c>
      <c r="I32" s="142">
        <f>'สาย 1'!I32+'สาย 2'!I32+'สาย 3'!I32+'สาย 4'!I32+'สาย 5'!I32+'สาย 6'!I32+'สาย 7'!I32+'สาย 8'!I32+'สาย 9'!I32+'สาย 10'!I32+'สาย 11'!I32+'สาย 12'!I32</f>
        <v>0</v>
      </c>
      <c r="J32" s="142">
        <f>'สาย 1'!J32+'สาย 2'!J32+'สาย 3'!J32+'สาย 4'!J32+'สาย 5'!J32+'สาย 6'!J32+'สาย 7'!J32+'สาย 8'!J32+'สาย 9'!J32+'สาย 10'!J32+'สาย 11'!J32+'สาย 12'!J32</f>
        <v>0</v>
      </c>
      <c r="K32" s="142">
        <f>'สาย 1'!K32+'สาย 2'!K32+'สาย 3'!K32+'สาย 4'!K32+'สาย 5'!K32+'สาย 6'!K32+'สาย 7'!K32+'สาย 8'!K32+'สาย 9'!K32+'สาย 10'!K32+'สาย 11'!K32+'สาย 12'!K32</f>
        <v>0</v>
      </c>
      <c r="L32" s="142">
        <f>'สาย 1'!L32+'สาย 2'!L32+'สาย 3'!L32+'สาย 4'!L32+'สาย 5'!L32+'สาย 6'!L32+'สาย 7'!L32+'สาย 8'!L32+'สาย 9'!L32+'สาย 10'!L32+'สาย 11'!L32+'สาย 12'!L32</f>
        <v>0</v>
      </c>
      <c r="M32" s="142">
        <f>'สาย 1'!M32+'สาย 2'!M32+'สาย 3'!M32+'สาย 4'!M32+'สาย 5'!M32+'สาย 6'!M32+'สาย 7'!M32+'สาย 8'!M32+'สาย 9'!M32+'สาย 10'!M32+'สาย 11'!M32+'สาย 12'!M32</f>
        <v>0</v>
      </c>
      <c r="N32" s="142">
        <f>'สาย 1'!N32+'สาย 2'!N32+'สาย 3'!N32+'สาย 4'!N32+'สาย 5'!N32+'สาย 6'!N32+'สาย 7'!N32+'สาย 8'!N32+'สาย 9'!N32+'สาย 10'!N32+'สาย 11'!N32+'สาย 12'!N32</f>
        <v>0</v>
      </c>
      <c r="O32" s="142">
        <f>'สาย 1'!O32+'สาย 2'!O32+'สาย 3'!O32+'สาย 4'!O32+'สาย 5'!O32+'สาย 6'!O32+'สาย 7'!O32+'สาย 8'!O32+'สาย 9'!O32+'สาย 10'!O32+'สาย 11'!O32+'สาย 12'!O32</f>
        <v>0</v>
      </c>
      <c r="P32" s="142">
        <f>'สาย 1'!P32+'สาย 2'!P32+'สาย 3'!P32+'สาย 4'!P32+'สาย 5'!P32+'สาย 6'!P32+'สาย 7'!P32+'สาย 8'!P32+'สาย 9'!P32+'สาย 10'!P32+'สาย 11'!P32+'สาย 12'!P32</f>
        <v>0</v>
      </c>
      <c r="Q32" s="142">
        <f>'สาย 1'!Q32+'สาย 2'!Q32+'สาย 3'!Q32+'สาย 4'!Q32+'สาย 5'!Q32+'สาย 6'!Q32+'สาย 7'!Q32+'สาย 8'!Q32+'สาย 9'!Q32+'สาย 10'!Q32+'สาย 11'!Q32+'สาย 12'!Q32</f>
        <v>0</v>
      </c>
      <c r="R32" s="142">
        <f>'สาย 1'!R32+'สาย 2'!R32+'สาย 3'!R32+'สาย 4'!R32+'สาย 5'!R32+'สาย 6'!R32+'สาย 7'!R32+'สาย 8'!R32+'สาย 9'!R32+'สาย 10'!R32+'สาย 11'!R32+'สาย 12'!R32</f>
        <v>0</v>
      </c>
      <c r="S32" s="142">
        <f>'สาย 1'!S32+'สาย 2'!S32+'สาย 3'!S32+'สาย 4'!S32+'สาย 5'!S32+'สาย 6'!S32+'สาย 7'!S32+'สาย 8'!S32+'สาย 9'!S32+'สาย 10'!S32+'สาย 11'!S32+'สาย 12'!S32</f>
        <v>0</v>
      </c>
      <c r="T32" s="142">
        <f>'สาย 1'!T32+'สาย 2'!T32+'สาย 3'!T32+'สาย 4'!T32+'สาย 5'!T32+'สาย 6'!T32+'สาย 7'!T32+'สาย 8'!T32+'สาย 9'!T32+'สาย 10'!T32+'สาย 11'!T32+'สาย 12'!T32</f>
        <v>0</v>
      </c>
      <c r="U32" s="142">
        <f>'สาย 1'!U32+'สาย 2'!U32+'สาย 3'!U32+'สาย 4'!U32+'สาย 5'!U32+'สาย 6'!U32+'สาย 7'!U32+'สาย 8'!U32+'สาย 9'!U32+'สาย 10'!U32+'สาย 11'!U32+'สาย 12'!U32</f>
        <v>0</v>
      </c>
      <c r="V32" s="142">
        <f>'สาย 1'!V32+'สาย 2'!V32+'สาย 3'!V32+'สาย 4'!V32+'สาย 5'!V32+'สาย 6'!V32+'สาย 7'!V32+'สาย 8'!V32+'สาย 9'!V32+'สาย 10'!V32+'สาย 11'!V32+'สาย 12'!V32</f>
        <v>0</v>
      </c>
      <c r="W32" s="142">
        <f>'สาย 1'!W32+'สาย 2'!W32+'สาย 3'!W32+'สาย 4'!W32+'สาย 5'!W32+'สาย 6'!W32+'สาย 7'!W32+'สาย 8'!W32+'สาย 9'!W32+'สาย 10'!W32+'สาย 11'!W32+'สาย 12'!W32</f>
        <v>0</v>
      </c>
      <c r="X32" s="142">
        <f>'สาย 1'!X32+'สาย 2'!X32+'สาย 3'!X32+'สาย 4'!X32+'สาย 5'!X32+'สาย 6'!X32+'สาย 7'!X32+'สาย 8'!X32+'สาย 9'!X32+'สาย 10'!X32+'สาย 11'!X32+'สาย 12'!X32</f>
        <v>0</v>
      </c>
      <c r="Y32" s="142">
        <f>'สาย 1'!Y32+'สาย 2'!Y32+'สาย 3'!Y32+'สาย 4'!Y32+'สาย 5'!Y32+'สาย 6'!Y32+'สาย 7'!Y32+'สาย 8'!Y32+'สาย 9'!Y32+'สาย 10'!Y32+'สาย 11'!Y32+'สาย 12'!Y32</f>
        <v>0</v>
      </c>
      <c r="Z32" s="142">
        <f>'สาย 1'!Z32+'สาย 2'!Z32+'สาย 3'!Z32+'สาย 4'!Z32+'สาย 5'!Z32+'สาย 6'!Z32+'สาย 7'!Z32+'สาย 8'!Z32+'สาย 9'!Z32+'สาย 10'!Z32+'สาย 11'!Z32+'สาย 12'!Z32</f>
        <v>0</v>
      </c>
      <c r="AA32" s="142">
        <f>'สาย 1'!AA32+'สาย 2'!AA32+'สาย 3'!AA32+'สาย 4'!AA32+'สาย 5'!AA32+'สาย 6'!AA32+'สาย 7'!AA32+'สาย 8'!AA32+'สาย 9'!AA32+'สาย 10'!AA32+'สาย 11'!AA32+'สาย 12'!AA32</f>
        <v>0</v>
      </c>
      <c r="AB32" s="142">
        <f>'สาย 1'!AB32+'สาย 2'!AB32+'สาย 3'!AB32+'สาย 4'!AB32+'สาย 5'!AB32+'สาย 6'!AB32+'สาย 7'!AB32+'สาย 8'!AB32+'สาย 9'!AB32+'สาย 10'!AB32+'สาย 11'!AB32+'สาย 12'!AB32</f>
        <v>0</v>
      </c>
      <c r="AC32" s="142">
        <f>'สาย 1'!AC32+'สาย 2'!AC32+'สาย 3'!AC32+'สาย 4'!AC32+'สาย 5'!AC32+'สาย 6'!AC32+'สาย 7'!AC32+'สาย 8'!AC32+'สาย 9'!AC32+'สาย 10'!AC32+'สาย 11'!AC32+'สาย 12'!AC32</f>
        <v>0</v>
      </c>
      <c r="AD32" s="142">
        <f>'สาย 1'!AD32+'สาย 2'!AD32+'สาย 3'!AD32+'สาย 4'!AD32+'สาย 5'!AD32+'สาย 6'!AD32+'สาย 7'!AD32+'สาย 8'!AD32+'สาย 9'!AD32+'สาย 10'!AD32+'สาย 11'!AD32+'สาย 12'!AD32</f>
        <v>0</v>
      </c>
      <c r="AE32" s="142">
        <f>'สาย 1'!AE32+'สาย 2'!AE32+'สาย 3'!AE32+'สาย 4'!AE32+'สาย 5'!AE32+'สาย 6'!AE32+'สาย 7'!AE32+'สาย 8'!AE32+'สาย 9'!AE32+'สาย 10'!AE32+'สาย 11'!AE32+'สาย 12'!AE32</f>
        <v>0</v>
      </c>
      <c r="AF32" s="142">
        <f>'สาย 1'!AF32+'สาย 2'!AF32+'สาย 3'!AF32+'สาย 4'!AF32+'สาย 5'!AF32+'สาย 6'!AF32+'สาย 7'!AF32+'สาย 8'!AF32+'สาย 9'!AF32+'สาย 10'!AF32+'สาย 11'!AF32+'สาย 12'!AF32</f>
        <v>0</v>
      </c>
      <c r="AG32" s="142">
        <f>'สาย 1'!AG32+'สาย 2'!AG32+'สาย 3'!AG32+'สาย 4'!AG32+'สาย 5'!AG32+'สาย 6'!AG32+'สาย 7'!AG32+'สาย 8'!AG32+'สาย 9'!AG32+'สาย 10'!AG32+'สาย 11'!AG32+'สาย 12'!AG32</f>
        <v>0</v>
      </c>
      <c r="AH32" s="142">
        <f>'สาย 1'!AH32+'สาย 2'!AH32+'สาย 3'!AH32+'สาย 4'!AH32+'สาย 5'!AH32+'สาย 6'!AH32+'สาย 7'!AH32+'สาย 8'!AH32+'สาย 9'!AH32+'สาย 10'!AH32+'สาย 11'!AH32+'สาย 12'!AH32</f>
        <v>0</v>
      </c>
      <c r="AI32" s="87">
        <f t="shared" si="138"/>
        <v>0</v>
      </c>
      <c r="AJ32" s="541"/>
    </row>
    <row r="33" spans="1:36" ht="21" thickBot="1">
      <c r="A33" s="530"/>
      <c r="B33" s="547"/>
      <c r="C33" s="96" t="s">
        <v>91</v>
      </c>
      <c r="D33" s="97">
        <f t="shared" ref="D33" si="139">(D31+D32)/D30</f>
        <v>9.6000000000000002E-2</v>
      </c>
      <c r="E33" s="97">
        <f t="shared" ref="E33" si="140">(E31+E32)/E30</f>
        <v>0.13272727272727272</v>
      </c>
      <c r="F33" s="97">
        <f t="shared" ref="F33" si="141">(F31+F32)/F30</f>
        <v>0.11818181818181818</v>
      </c>
      <c r="G33" s="97" t="e">
        <f t="shared" ref="G33" si="142">(G31+G32)/G30</f>
        <v>#DIV/0!</v>
      </c>
      <c r="H33" s="97" t="e">
        <f t="shared" ref="H33" si="143">(H31+H32)/H30</f>
        <v>#DIV/0!</v>
      </c>
      <c r="I33" s="97" t="e">
        <f t="shared" ref="I33" si="144">(I31+I32)/I30</f>
        <v>#DIV/0!</v>
      </c>
      <c r="J33" s="97" t="e">
        <f t="shared" ref="J33" si="145">(J31+J32)/J30</f>
        <v>#DIV/0!</v>
      </c>
      <c r="K33" s="97" t="e">
        <f t="shared" ref="K33" si="146">(K31+K32)/K30</f>
        <v>#DIV/0!</v>
      </c>
      <c r="L33" s="97" t="e">
        <f t="shared" ref="L33" si="147">(L31+L32)/L30</f>
        <v>#DIV/0!</v>
      </c>
      <c r="M33" s="97" t="e">
        <f t="shared" ref="M33" si="148">(M31+M32)/M30</f>
        <v>#DIV/0!</v>
      </c>
      <c r="N33" s="97" t="e">
        <f t="shared" ref="N33" si="149">(N31+N32)/N30</f>
        <v>#DIV/0!</v>
      </c>
      <c r="O33" s="97" t="e">
        <f t="shared" ref="O33" si="150">(O31+O32)/O30</f>
        <v>#DIV/0!</v>
      </c>
      <c r="P33" s="97" t="e">
        <f t="shared" ref="P33" si="151">(P31+P32)/P30</f>
        <v>#DIV/0!</v>
      </c>
      <c r="Q33" s="97" t="e">
        <f t="shared" ref="Q33" si="152">(Q31+Q32)/Q30</f>
        <v>#DIV/0!</v>
      </c>
      <c r="R33" s="97" t="e">
        <f t="shared" ref="R33" si="153">(R31+R32)/R30</f>
        <v>#DIV/0!</v>
      </c>
      <c r="S33" s="97" t="e">
        <f t="shared" ref="S33" si="154">(S31+S32)/S30</f>
        <v>#DIV/0!</v>
      </c>
      <c r="T33" s="97" t="e">
        <f t="shared" ref="T33" si="155">(T31+T32)/T30</f>
        <v>#DIV/0!</v>
      </c>
      <c r="U33" s="97" t="e">
        <f t="shared" ref="U33" si="156">(U31+U32)/U30</f>
        <v>#DIV/0!</v>
      </c>
      <c r="V33" s="97" t="e">
        <f t="shared" ref="V33" si="157">(V31+V32)/V30</f>
        <v>#DIV/0!</v>
      </c>
      <c r="W33" s="97" t="e">
        <f t="shared" ref="W33" si="158">(W31+W32)/W30</f>
        <v>#DIV/0!</v>
      </c>
      <c r="X33" s="97" t="e">
        <f t="shared" ref="X33" si="159">(X31+X32)/X30</f>
        <v>#DIV/0!</v>
      </c>
      <c r="Y33" s="97" t="e">
        <f t="shared" ref="Y33" si="160">(Y31+Y32)/Y30</f>
        <v>#DIV/0!</v>
      </c>
      <c r="Z33" s="97" t="e">
        <f t="shared" ref="Z33" si="161">(Z31+Z32)/Z30</f>
        <v>#DIV/0!</v>
      </c>
      <c r="AA33" s="97" t="e">
        <f t="shared" ref="AA33" si="162">(AA31+AA32)/AA30</f>
        <v>#DIV/0!</v>
      </c>
      <c r="AB33" s="97" t="e">
        <f t="shared" ref="AB33" si="163">(AB31+AB32)/AB30</f>
        <v>#DIV/0!</v>
      </c>
      <c r="AC33" s="97" t="e">
        <f t="shared" ref="AC33" si="164">(AC31+AC32)/AC30</f>
        <v>#DIV/0!</v>
      </c>
      <c r="AD33" s="97" t="e">
        <f t="shared" ref="AD33" si="165">(AD31+AD32)/AD30</f>
        <v>#DIV/0!</v>
      </c>
      <c r="AE33" s="97" t="e">
        <f t="shared" ref="AE33" si="166">(AE31+AE32)/AE30</f>
        <v>#DIV/0!</v>
      </c>
      <c r="AF33" s="97" t="e">
        <f t="shared" ref="AF33" si="167">(AF31+AF32)/AF30</f>
        <v>#DIV/0!</v>
      </c>
      <c r="AG33" s="97" t="e">
        <f t="shared" ref="AG33" si="168">(AG31+AG32)/AG30</f>
        <v>#DIV/0!</v>
      </c>
      <c r="AH33" s="97" t="e">
        <f t="shared" ref="AH33" si="169">(AH31+AH32)/AH30</f>
        <v>#DIV/0!</v>
      </c>
      <c r="AI33" s="97">
        <f t="shared" ref="AI33" si="170">(AI31+AI32)/AI30</f>
        <v>0.11625000000000001</v>
      </c>
      <c r="AJ33" s="542"/>
    </row>
    <row r="34" spans="1:36" ht="20.399999999999999">
      <c r="A34" s="528" t="s">
        <v>8</v>
      </c>
      <c r="B34" s="548" t="s">
        <v>32</v>
      </c>
      <c r="C34" s="86" t="s">
        <v>42</v>
      </c>
      <c r="D34" s="103">
        <f>'สาย 1'!D34+'สาย 2'!D34+'สาย 3'!D34+'สาย 4'!D34+'สาย 5'!D34+'สาย 6'!D34+'สาย 7'!D34+'สาย 8'!D34+'สาย 9'!D34+'สาย 10'!D34+'สาย 11'!D34+'สาย 12'!D34</f>
        <v>850</v>
      </c>
      <c r="E34" s="103">
        <f>'สาย 1'!E34+'สาย 2'!E34+'สาย 3'!E34+'สาย 4'!E34+'สาย 5'!E34+'สาย 6'!E34+'สาย 7'!E34+'สาย 8'!E34+'สาย 9'!E34+'สาย 10'!E34+'สาย 11'!E34+'สาย 12'!E34</f>
        <v>900</v>
      </c>
      <c r="F34" s="103">
        <f>'สาย 1'!F34+'สาย 2'!F34+'สาย 3'!F34+'สาย 4'!F34+'สาย 5'!F34+'สาย 6'!F34+'สาย 7'!F34+'สาย 8'!F34+'สาย 9'!F34+'สาย 10'!F34+'สาย 11'!F34+'สาย 12'!F34</f>
        <v>1000</v>
      </c>
      <c r="G34" s="103">
        <f>'สาย 1'!G34+'สาย 2'!G34+'สาย 3'!G34+'สาย 4'!G34+'สาย 5'!G34+'สาย 6'!G34+'สาย 7'!G34+'สาย 8'!G34+'สาย 9'!G34+'สาย 10'!G34+'สาย 11'!G34+'สาย 12'!G34</f>
        <v>0</v>
      </c>
      <c r="H34" s="103">
        <f>'สาย 1'!H34+'สาย 2'!H34+'สาย 3'!H34+'สาย 4'!H34+'สาย 5'!H34+'สาย 6'!H34+'สาย 7'!H34+'สาย 8'!H34+'สาย 9'!H34+'สาย 10'!H34+'สาย 11'!H34+'สาย 12'!H34</f>
        <v>0</v>
      </c>
      <c r="I34" s="103">
        <f>'สาย 1'!I34+'สาย 2'!I34+'สาย 3'!I34+'สาย 4'!I34+'สาย 5'!I34+'สาย 6'!I34+'สาย 7'!I34+'สาย 8'!I34+'สาย 9'!I34+'สาย 10'!I34+'สาย 11'!I34+'สาย 12'!I34</f>
        <v>0</v>
      </c>
      <c r="J34" s="103">
        <f>'สาย 1'!J34+'สาย 2'!J34+'สาย 3'!J34+'สาย 4'!J34+'สาย 5'!J34+'สาย 6'!J34+'สาย 7'!J34+'สาย 8'!J34+'สาย 9'!J34+'สาย 10'!J34+'สาย 11'!J34+'สาย 12'!J34</f>
        <v>0</v>
      </c>
      <c r="K34" s="103">
        <f>'สาย 1'!K34+'สาย 2'!K34+'สาย 3'!K34+'สาย 4'!K34+'สาย 5'!K34+'สาย 6'!K34+'สาย 7'!K34+'สาย 8'!K34+'สาย 9'!K34+'สาย 10'!K34+'สาย 11'!K34+'สาย 12'!K34</f>
        <v>0</v>
      </c>
      <c r="L34" s="103">
        <f>'สาย 1'!L34+'สาย 2'!L34+'สาย 3'!L34+'สาย 4'!L34+'สาย 5'!L34+'สาย 6'!L34+'สาย 7'!L34+'สาย 8'!L34+'สาย 9'!L34+'สาย 10'!L34+'สาย 11'!L34+'สาย 12'!L34</f>
        <v>0</v>
      </c>
      <c r="M34" s="103">
        <f>'สาย 1'!M34+'สาย 2'!M34+'สาย 3'!M34+'สาย 4'!M34+'สาย 5'!M34+'สาย 6'!M34+'สาย 7'!M34+'สาย 8'!M34+'สาย 9'!M34+'สาย 10'!M34+'สาย 11'!M34+'สาย 12'!M34</f>
        <v>0</v>
      </c>
      <c r="N34" s="103">
        <f>'สาย 1'!N34+'สาย 2'!N34+'สาย 3'!N34+'สาย 4'!N34+'สาย 5'!N34+'สาย 6'!N34+'สาย 7'!N34+'สาย 8'!N34+'สาย 9'!N34+'สาย 10'!N34+'สาย 11'!N34+'สาย 12'!N34</f>
        <v>0</v>
      </c>
      <c r="O34" s="103">
        <f>'สาย 1'!O34+'สาย 2'!O34+'สาย 3'!O34+'สาย 4'!O34+'สาย 5'!O34+'สาย 6'!O34+'สาย 7'!O34+'สาย 8'!O34+'สาย 9'!O34+'สาย 10'!O34+'สาย 11'!O34+'สาย 12'!O34</f>
        <v>0</v>
      </c>
      <c r="P34" s="103">
        <f>'สาย 1'!P34+'สาย 2'!P34+'สาย 3'!P34+'สาย 4'!P34+'สาย 5'!P34+'สาย 6'!P34+'สาย 7'!P34+'สาย 8'!P34+'สาย 9'!P34+'สาย 10'!P34+'สาย 11'!P34+'สาย 12'!P34</f>
        <v>0</v>
      </c>
      <c r="Q34" s="103">
        <f>'สาย 1'!Q34+'สาย 2'!Q34+'สาย 3'!Q34+'สาย 4'!Q34+'สาย 5'!Q34+'สาย 6'!Q34+'สาย 7'!Q34+'สาย 8'!Q34+'สาย 9'!Q34+'สาย 10'!Q34+'สาย 11'!Q34+'สาย 12'!Q34</f>
        <v>0</v>
      </c>
      <c r="R34" s="103">
        <f>'สาย 1'!R34+'สาย 2'!R34+'สาย 3'!R34+'สาย 4'!R34+'สาย 5'!R34+'สาย 6'!R34+'สาย 7'!R34+'สาย 8'!R34+'สาย 9'!R34+'สาย 10'!R34+'สาย 11'!R34+'สาย 12'!R34</f>
        <v>0</v>
      </c>
      <c r="S34" s="103">
        <f>'สาย 1'!S34+'สาย 2'!S34+'สาย 3'!S34+'สาย 4'!S34+'สาย 5'!S34+'สาย 6'!S34+'สาย 7'!S34+'สาย 8'!S34+'สาย 9'!S34+'สาย 10'!S34+'สาย 11'!S34+'สาย 12'!S34</f>
        <v>0</v>
      </c>
      <c r="T34" s="103">
        <f>'สาย 1'!T34+'สาย 2'!T34+'สาย 3'!T34+'สาย 4'!T34+'สาย 5'!T34+'สาย 6'!T34+'สาย 7'!T34+'สาย 8'!T34+'สาย 9'!T34+'สาย 10'!T34+'สาย 11'!T34+'สาย 12'!T34</f>
        <v>0</v>
      </c>
      <c r="U34" s="103">
        <f>'สาย 1'!U34+'สาย 2'!U34+'สาย 3'!U34+'สาย 4'!U34+'สาย 5'!U34+'สาย 6'!U34+'สาย 7'!U34+'สาย 8'!U34+'สาย 9'!U34+'สาย 10'!U34+'สาย 11'!U34+'สาย 12'!U34</f>
        <v>0</v>
      </c>
      <c r="V34" s="103">
        <f>'สาย 1'!V34+'สาย 2'!V34+'สาย 3'!V34+'สาย 4'!V34+'สาย 5'!V34+'สาย 6'!V34+'สาย 7'!V34+'สาย 8'!V34+'สาย 9'!V34+'สาย 10'!V34+'สาย 11'!V34+'สาย 12'!V34</f>
        <v>0</v>
      </c>
      <c r="W34" s="103">
        <f>'สาย 1'!W34+'สาย 2'!W34+'สาย 3'!W34+'สาย 4'!W34+'สาย 5'!W34+'สาย 6'!W34+'สาย 7'!W34+'สาย 8'!W34+'สาย 9'!W34+'สาย 10'!W34+'สาย 11'!W34+'สาย 12'!W34</f>
        <v>0</v>
      </c>
      <c r="X34" s="103">
        <f>'สาย 1'!X34+'สาย 2'!X34+'สาย 3'!X34+'สาย 4'!X34+'สาย 5'!X34+'สาย 6'!X34+'สาย 7'!X34+'สาย 8'!X34+'สาย 9'!X34+'สาย 10'!X34+'สาย 11'!X34+'สาย 12'!X34</f>
        <v>0</v>
      </c>
      <c r="Y34" s="103">
        <f>'สาย 1'!Y34+'สาย 2'!Y34+'สาย 3'!Y34+'สาย 4'!Y34+'สาย 5'!Y34+'สาย 6'!Y34+'สาย 7'!Y34+'สาย 8'!Y34+'สาย 9'!Y34+'สาย 10'!Y34+'สาย 11'!Y34+'สาย 12'!Y34</f>
        <v>0</v>
      </c>
      <c r="Z34" s="103">
        <f>'สาย 1'!Z34+'สาย 2'!Z34+'สาย 3'!Z34+'สาย 4'!Z34+'สาย 5'!Z34+'สาย 6'!Z34+'สาย 7'!Z34+'สาย 8'!Z34+'สาย 9'!Z34+'สาย 10'!Z34+'สาย 11'!Z34+'สาย 12'!Z34</f>
        <v>0</v>
      </c>
      <c r="AA34" s="103">
        <f>'สาย 1'!AA34+'สาย 2'!AA34+'สาย 3'!AA34+'สาย 4'!AA34+'สาย 5'!AA34+'สาย 6'!AA34+'สาย 7'!AA34+'สาย 8'!AA34+'สาย 9'!AA34+'สาย 10'!AA34+'สาย 11'!AA34+'สาย 12'!AA34</f>
        <v>0</v>
      </c>
      <c r="AB34" s="103">
        <f>'สาย 1'!AB34+'สาย 2'!AB34+'สาย 3'!AB34+'สาย 4'!AB34+'สาย 5'!AB34+'สาย 6'!AB34+'สาย 7'!AB34+'สาย 8'!AB34+'สาย 9'!AB34+'สาย 10'!AB34+'สาย 11'!AB34+'สาย 12'!AB34</f>
        <v>0</v>
      </c>
      <c r="AC34" s="103">
        <f>'สาย 1'!AC34+'สาย 2'!AC34+'สาย 3'!AC34+'สาย 4'!AC34+'สาย 5'!AC34+'สาย 6'!AC34+'สาย 7'!AC34+'สาย 8'!AC34+'สาย 9'!AC34+'สาย 10'!AC34+'สาย 11'!AC34+'สาย 12'!AC34</f>
        <v>0</v>
      </c>
      <c r="AD34" s="103">
        <f>'สาย 1'!AD34+'สาย 2'!AD34+'สาย 3'!AD34+'สาย 4'!AD34+'สาย 5'!AD34+'สาย 6'!AD34+'สาย 7'!AD34+'สาย 8'!AD34+'สาย 9'!AD34+'สาย 10'!AD34+'สาย 11'!AD34+'สาย 12'!AD34</f>
        <v>0</v>
      </c>
      <c r="AE34" s="103">
        <f>'สาย 1'!AE34+'สาย 2'!AE34+'สาย 3'!AE34+'สาย 4'!AE34+'สาย 5'!AE34+'สาย 6'!AE34+'สาย 7'!AE34+'สาย 8'!AE34+'สาย 9'!AE34+'สาย 10'!AE34+'สาย 11'!AE34+'สาย 12'!AE34</f>
        <v>0</v>
      </c>
      <c r="AF34" s="103">
        <f>'สาย 1'!AF34+'สาย 2'!AF34+'สาย 3'!AF34+'สาย 4'!AF34+'สาย 5'!AF34+'สาย 6'!AF34+'สาย 7'!AF34+'สาย 8'!AF34+'สาย 9'!AF34+'สาย 10'!AF34+'สาย 11'!AF34+'สาย 12'!AF34</f>
        <v>0</v>
      </c>
      <c r="AG34" s="103">
        <f>'สาย 1'!AG34+'สาย 2'!AG34+'สาย 3'!AG34+'สาย 4'!AG34+'สาย 5'!AG34+'สาย 6'!AG34+'สาย 7'!AG34+'สาย 8'!AG34+'สาย 9'!AG34+'สาย 10'!AG34+'สาย 11'!AG34+'สาย 12'!AG34</f>
        <v>0</v>
      </c>
      <c r="AH34" s="103">
        <f>'สาย 1'!AH34+'สาย 2'!AH34+'สาย 3'!AH34+'สาย 4'!AH34+'สาย 5'!AH34+'สาย 6'!AH34+'สาย 7'!AH34+'สาย 8'!AH34+'สาย 9'!AH34+'สาย 10'!AH34+'สาย 11'!AH34+'สาย 12'!AH34</f>
        <v>0</v>
      </c>
      <c r="AI34" s="93">
        <f>SUM(D34:AH34)</f>
        <v>2750</v>
      </c>
      <c r="AJ34" s="541">
        <f>AI37</f>
        <v>0.10290909090909091</v>
      </c>
    </row>
    <row r="35" spans="1:36" ht="20.399999999999999">
      <c r="A35" s="529"/>
      <c r="B35" s="546"/>
      <c r="C35" s="91" t="s">
        <v>89</v>
      </c>
      <c r="D35" s="174">
        <f>'สาย 1'!D35+'สาย 2'!D35+'สาย 3'!D35+'สาย 4'!D35+'สาย 5'!D35+'สาย 6'!D35+'สาย 7'!D35+'สาย 8'!D35+'สาย 9'!D35+'สาย 10'!D35+'สาย 11'!D35+'สาย 12'!D35</f>
        <v>87</v>
      </c>
      <c r="E35" s="174">
        <f>'สาย 1'!E35+'สาย 2'!E35+'สาย 3'!E35+'สาย 4'!E35+'สาย 5'!E35+'สาย 6'!E35+'สาย 7'!E35+'สาย 8'!E35+'สาย 9'!E35+'สาย 10'!E35+'สาย 11'!E35+'สาย 12'!E35</f>
        <v>91</v>
      </c>
      <c r="F35" s="174">
        <f>'สาย 1'!F35+'สาย 2'!F35+'สาย 3'!F35+'สาย 4'!F35+'สาย 5'!F35+'สาย 6'!F35+'สาย 7'!F35+'สาย 8'!F35+'สาย 9'!F35+'สาย 10'!F35+'สาย 11'!F35+'สาย 12'!F35</f>
        <v>105</v>
      </c>
      <c r="G35" s="174">
        <f>'สาย 1'!G35+'สาย 2'!G35+'สาย 3'!G35+'สาย 4'!G35+'สาย 5'!G35+'สาย 6'!G35+'สาย 7'!G35+'สาย 8'!G35+'สาย 9'!G35+'สาย 10'!G35+'สาย 11'!G35+'สาย 12'!G35</f>
        <v>0</v>
      </c>
      <c r="H35" s="174">
        <f>'สาย 1'!H35+'สาย 2'!H35+'สาย 3'!H35+'สาย 4'!H35+'สาย 5'!H35+'สาย 6'!H35+'สาย 7'!H35+'สาย 8'!H35+'สาย 9'!H35+'สาย 10'!H35+'สาย 11'!H35+'สาย 12'!H35</f>
        <v>0</v>
      </c>
      <c r="I35" s="174">
        <f>'สาย 1'!I35+'สาย 2'!I35+'สาย 3'!I35+'สาย 4'!I35+'สาย 5'!I35+'สาย 6'!I35+'สาย 7'!I35+'สาย 8'!I35+'สาย 9'!I35+'สาย 10'!I35+'สาย 11'!I35+'สาย 12'!I35</f>
        <v>0</v>
      </c>
      <c r="J35" s="174">
        <f>'สาย 1'!J35+'สาย 2'!J35+'สาย 3'!J35+'สาย 4'!J35+'สาย 5'!J35+'สาย 6'!J35+'สาย 7'!J35+'สาย 8'!J35+'สาย 9'!J35+'สาย 10'!J35+'สาย 11'!J35+'สาย 12'!J35</f>
        <v>0</v>
      </c>
      <c r="K35" s="174">
        <f>'สาย 1'!K35+'สาย 2'!K35+'สาย 3'!K35+'สาย 4'!K35+'สาย 5'!K35+'สาย 6'!K35+'สาย 7'!K35+'สาย 8'!K35+'สาย 9'!K35+'สาย 10'!K35+'สาย 11'!K35+'สาย 12'!K35</f>
        <v>0</v>
      </c>
      <c r="L35" s="174">
        <f>'สาย 1'!L35+'สาย 2'!L35+'สาย 3'!L35+'สาย 4'!L35+'สาย 5'!L35+'สาย 6'!L35+'สาย 7'!L35+'สาย 8'!L35+'สาย 9'!L35+'สาย 10'!L35+'สาย 11'!L35+'สาย 12'!L35</f>
        <v>0</v>
      </c>
      <c r="M35" s="174">
        <f>'สาย 1'!M35+'สาย 2'!M35+'สาย 3'!M35+'สาย 4'!M35+'สาย 5'!M35+'สาย 6'!M35+'สาย 7'!M35+'สาย 8'!M35+'สาย 9'!M35+'สาย 10'!M35+'สาย 11'!M35+'สาย 12'!M35</f>
        <v>0</v>
      </c>
      <c r="N35" s="174">
        <f>'สาย 1'!N35+'สาย 2'!N35+'สาย 3'!N35+'สาย 4'!N35+'สาย 5'!N35+'สาย 6'!N35+'สาย 7'!N35+'สาย 8'!N35+'สาย 9'!N35+'สาย 10'!N35+'สาย 11'!N35+'สาย 12'!N35</f>
        <v>0</v>
      </c>
      <c r="O35" s="174">
        <f>'สาย 1'!O35+'สาย 2'!O35+'สาย 3'!O35+'สาย 4'!O35+'สาย 5'!O35+'สาย 6'!O35+'สาย 7'!O35+'สาย 8'!O35+'สาย 9'!O35+'สาย 10'!O35+'สาย 11'!O35+'สาย 12'!O35</f>
        <v>0</v>
      </c>
      <c r="P35" s="174">
        <f>'สาย 1'!P35+'สาย 2'!P35+'สาย 3'!P35+'สาย 4'!P35+'สาย 5'!P35+'สาย 6'!P35+'สาย 7'!P35+'สาย 8'!P35+'สาย 9'!P35+'สาย 10'!P35+'สาย 11'!P35+'สาย 12'!P35</f>
        <v>0</v>
      </c>
      <c r="Q35" s="174">
        <f>'สาย 1'!Q35+'สาย 2'!Q35+'สาย 3'!Q35+'สาย 4'!Q35+'สาย 5'!Q35+'สาย 6'!Q35+'สาย 7'!Q35+'สาย 8'!Q35+'สาย 9'!Q35+'สาย 10'!Q35+'สาย 11'!Q35+'สาย 12'!Q35</f>
        <v>0</v>
      </c>
      <c r="R35" s="174">
        <f>'สาย 1'!R35+'สาย 2'!R35+'สาย 3'!R35+'สาย 4'!R35+'สาย 5'!R35+'สาย 6'!R35+'สาย 7'!R35+'สาย 8'!R35+'สาย 9'!R35+'สาย 10'!R35+'สาย 11'!R35+'สาย 12'!R35</f>
        <v>0</v>
      </c>
      <c r="S35" s="174">
        <f>'สาย 1'!S35+'สาย 2'!S35+'สาย 3'!S35+'สาย 4'!S35+'สาย 5'!S35+'สาย 6'!S35+'สาย 7'!S35+'สาย 8'!S35+'สาย 9'!S35+'สาย 10'!S35+'สาย 11'!S35+'สาย 12'!S35</f>
        <v>0</v>
      </c>
      <c r="T35" s="174">
        <f>'สาย 1'!T35+'สาย 2'!T35+'สาย 3'!T35+'สาย 4'!T35+'สาย 5'!T35+'สาย 6'!T35+'สาย 7'!T35+'สาย 8'!T35+'สาย 9'!T35+'สาย 10'!T35+'สาย 11'!T35+'สาย 12'!T35</f>
        <v>0</v>
      </c>
      <c r="U35" s="174">
        <f>'สาย 1'!U35+'สาย 2'!U35+'สาย 3'!U35+'สาย 4'!U35+'สาย 5'!U35+'สาย 6'!U35+'สาย 7'!U35+'สาย 8'!U35+'สาย 9'!U35+'สาย 10'!U35+'สาย 11'!U35+'สาย 12'!U35</f>
        <v>0</v>
      </c>
      <c r="V35" s="174">
        <f>'สาย 1'!V35+'สาย 2'!V35+'สาย 3'!V35+'สาย 4'!V35+'สาย 5'!V35+'สาย 6'!V35+'สาย 7'!V35+'สาย 8'!V35+'สาย 9'!V35+'สาย 10'!V35+'สาย 11'!V35+'สาย 12'!V35</f>
        <v>0</v>
      </c>
      <c r="W35" s="174">
        <f>'สาย 1'!W35+'สาย 2'!W35+'สาย 3'!W35+'สาย 4'!W35+'สาย 5'!W35+'สาย 6'!W35+'สาย 7'!W35+'สาย 8'!W35+'สาย 9'!W35+'สาย 10'!W35+'สาย 11'!W35+'สาย 12'!W35</f>
        <v>0</v>
      </c>
      <c r="X35" s="174">
        <f>'สาย 1'!X35+'สาย 2'!X35+'สาย 3'!X35+'สาย 4'!X35+'สาย 5'!X35+'สาย 6'!X35+'สาย 7'!X35+'สาย 8'!X35+'สาย 9'!X35+'สาย 10'!X35+'สาย 11'!X35+'สาย 12'!X35</f>
        <v>0</v>
      </c>
      <c r="Y35" s="174">
        <f>'สาย 1'!Y35+'สาย 2'!Y35+'สาย 3'!Y35+'สาย 4'!Y35+'สาย 5'!Y35+'สาย 6'!Y35+'สาย 7'!Y35+'สาย 8'!Y35+'สาย 9'!Y35+'สาย 10'!Y35+'สาย 11'!Y35+'สาย 12'!Y35</f>
        <v>0</v>
      </c>
      <c r="Z35" s="174">
        <f>'สาย 1'!Z35+'สาย 2'!Z35+'สาย 3'!Z35+'สาย 4'!Z35+'สาย 5'!Z35+'สาย 6'!Z35+'สาย 7'!Z35+'สาย 8'!Z35+'สาย 9'!Z35+'สาย 10'!Z35+'สาย 11'!Z35+'สาย 12'!Z35</f>
        <v>0</v>
      </c>
      <c r="AA35" s="174">
        <f>'สาย 1'!AA35+'สาย 2'!AA35+'สาย 3'!AA35+'สาย 4'!AA35+'สาย 5'!AA35+'สาย 6'!AA35+'สาย 7'!AA35+'สาย 8'!AA35+'สาย 9'!AA35+'สาย 10'!AA35+'สาย 11'!AA35+'สาย 12'!AA35</f>
        <v>0</v>
      </c>
      <c r="AB35" s="174">
        <f>'สาย 1'!AB35+'สาย 2'!AB35+'สาย 3'!AB35+'สาย 4'!AB35+'สาย 5'!AB35+'สาย 6'!AB35+'สาย 7'!AB35+'สาย 8'!AB35+'สาย 9'!AB35+'สาย 10'!AB35+'สาย 11'!AB35+'สาย 12'!AB35</f>
        <v>0</v>
      </c>
      <c r="AC35" s="174">
        <f>'สาย 1'!AC35+'สาย 2'!AC35+'สาย 3'!AC35+'สาย 4'!AC35+'สาย 5'!AC35+'สาย 6'!AC35+'สาย 7'!AC35+'สาย 8'!AC35+'สาย 9'!AC35+'สาย 10'!AC35+'สาย 11'!AC35+'สาย 12'!AC35</f>
        <v>0</v>
      </c>
      <c r="AD35" s="174">
        <f>'สาย 1'!AD35+'สาย 2'!AD35+'สาย 3'!AD35+'สาย 4'!AD35+'สาย 5'!AD35+'สาย 6'!AD35+'สาย 7'!AD35+'สาย 8'!AD35+'สาย 9'!AD35+'สาย 10'!AD35+'สาย 11'!AD35+'สาย 12'!AD35</f>
        <v>0</v>
      </c>
      <c r="AE35" s="174">
        <f>'สาย 1'!AE35+'สาย 2'!AE35+'สาย 3'!AE35+'สาย 4'!AE35+'สาย 5'!AE35+'สาย 6'!AE35+'สาย 7'!AE35+'สาย 8'!AE35+'สาย 9'!AE35+'สาย 10'!AE35+'สาย 11'!AE35+'สาย 12'!AE35</f>
        <v>0</v>
      </c>
      <c r="AF35" s="174">
        <f>'สาย 1'!AF35+'สาย 2'!AF35+'สาย 3'!AF35+'สาย 4'!AF35+'สาย 5'!AF35+'สาย 6'!AF35+'สาย 7'!AF35+'สาย 8'!AF35+'สาย 9'!AF35+'สาย 10'!AF35+'สาย 11'!AF35+'สาย 12'!AF35</f>
        <v>0</v>
      </c>
      <c r="AG35" s="174">
        <f>'สาย 1'!AG35+'สาย 2'!AG35+'สาย 3'!AG35+'สาย 4'!AG35+'สาย 5'!AG35+'สาย 6'!AG35+'สาย 7'!AG35+'สาย 8'!AG35+'สาย 9'!AG35+'สาย 10'!AG35+'สาย 11'!AG35+'สาย 12'!AG35</f>
        <v>0</v>
      </c>
      <c r="AH35" s="174">
        <f>'สาย 1'!AH35+'สาย 2'!AH35+'สาย 3'!AH35+'สาย 4'!AH35+'สาย 5'!AH35+'สาย 6'!AH35+'สาย 7'!AH35+'สาย 8'!AH35+'สาย 9'!AH35+'สาย 10'!AH35+'สาย 11'!AH35+'สาย 12'!AH35</f>
        <v>0</v>
      </c>
      <c r="AI35" s="161">
        <f t="shared" ref="AI35:AI36" si="171">SUM(D35:AH35)</f>
        <v>283</v>
      </c>
      <c r="AJ35" s="541"/>
    </row>
    <row r="36" spans="1:36" ht="20.399999999999999">
      <c r="A36" s="529"/>
      <c r="B36" s="546"/>
      <c r="C36" s="94" t="s">
        <v>90</v>
      </c>
      <c r="D36" s="142">
        <f>'สาย 1'!D36+'สาย 2'!D36+'สาย 3'!D36+'สาย 4'!D36+'สาย 5'!D36+'สาย 6'!D36+'สาย 7'!D36+'สาย 8'!D36+'สาย 9'!D36+'สาย 10'!D36+'สาย 11'!D36+'สาย 12'!D36</f>
        <v>0</v>
      </c>
      <c r="E36" s="142">
        <f>'สาย 1'!E36+'สาย 2'!E36+'สาย 3'!E36+'สาย 4'!E36+'สาย 5'!E36+'สาย 6'!E36+'สาย 7'!E36+'สาย 8'!E36+'สาย 9'!E36+'สาย 10'!E36+'สาย 11'!E36+'สาย 12'!E36</f>
        <v>0</v>
      </c>
      <c r="F36" s="142">
        <f>'สาย 1'!F36+'สาย 2'!F36+'สาย 3'!F36+'สาย 4'!F36+'สาย 5'!F36+'สาย 6'!F36+'สาย 7'!F36+'สาย 8'!F36+'สาย 9'!F36+'สาย 10'!F36+'สาย 11'!F36+'สาย 12'!F36</f>
        <v>0</v>
      </c>
      <c r="G36" s="142">
        <f>'สาย 1'!G36+'สาย 2'!G36+'สาย 3'!G36+'สาย 4'!G36+'สาย 5'!G36+'สาย 6'!G36+'สาย 7'!G36+'สาย 8'!G36+'สาย 9'!G36+'สาย 10'!G36+'สาย 11'!G36+'สาย 12'!G36</f>
        <v>0</v>
      </c>
      <c r="H36" s="142">
        <f>'สาย 1'!H36+'สาย 2'!H36+'สาย 3'!H36+'สาย 4'!H36+'สาย 5'!H36+'สาย 6'!H36+'สาย 7'!H36+'สาย 8'!H36+'สาย 9'!H36+'สาย 10'!H36+'สาย 11'!H36+'สาย 12'!H36</f>
        <v>0</v>
      </c>
      <c r="I36" s="142">
        <f>'สาย 1'!I36+'สาย 2'!I36+'สาย 3'!I36+'สาย 4'!I36+'สาย 5'!I36+'สาย 6'!I36+'สาย 7'!I36+'สาย 8'!I36+'สาย 9'!I36+'สาย 10'!I36+'สาย 11'!I36+'สาย 12'!I36</f>
        <v>0</v>
      </c>
      <c r="J36" s="142">
        <f>'สาย 1'!J36+'สาย 2'!J36+'สาย 3'!J36+'สาย 4'!J36+'สาย 5'!J36+'สาย 6'!J36+'สาย 7'!J36+'สาย 8'!J36+'สาย 9'!J36+'สาย 10'!J36+'สาย 11'!J36+'สาย 12'!J36</f>
        <v>0</v>
      </c>
      <c r="K36" s="142">
        <f>'สาย 1'!K36+'สาย 2'!K36+'สาย 3'!K36+'สาย 4'!K36+'สาย 5'!K36+'สาย 6'!K36+'สาย 7'!K36+'สาย 8'!K36+'สาย 9'!K36+'สาย 10'!K36+'สาย 11'!K36+'สาย 12'!K36</f>
        <v>0</v>
      </c>
      <c r="L36" s="142">
        <f>'สาย 1'!L36+'สาย 2'!L36+'สาย 3'!L36+'สาย 4'!L36+'สาย 5'!L36+'สาย 6'!L36+'สาย 7'!L36+'สาย 8'!L36+'สาย 9'!L36+'สาย 10'!L36+'สาย 11'!L36+'สาย 12'!L36</f>
        <v>0</v>
      </c>
      <c r="M36" s="142">
        <f>'สาย 1'!M36+'สาย 2'!M36+'สาย 3'!M36+'สาย 4'!M36+'สาย 5'!M36+'สาย 6'!M36+'สาย 7'!M36+'สาย 8'!M36+'สาย 9'!M36+'สาย 10'!M36+'สาย 11'!M36+'สาย 12'!M36</f>
        <v>0</v>
      </c>
      <c r="N36" s="142">
        <f>'สาย 1'!N36+'สาย 2'!N36+'สาย 3'!N36+'สาย 4'!N36+'สาย 5'!N36+'สาย 6'!N36+'สาย 7'!N36+'สาย 8'!N36+'สาย 9'!N36+'สาย 10'!N36+'สาย 11'!N36+'สาย 12'!N36</f>
        <v>0</v>
      </c>
      <c r="O36" s="142">
        <f>'สาย 1'!O36+'สาย 2'!O36+'สาย 3'!O36+'สาย 4'!O36+'สาย 5'!O36+'สาย 6'!O36+'สาย 7'!O36+'สาย 8'!O36+'สาย 9'!O36+'สาย 10'!O36+'สาย 11'!O36+'สาย 12'!O36</f>
        <v>0</v>
      </c>
      <c r="P36" s="142">
        <f>'สาย 1'!P36+'สาย 2'!P36+'สาย 3'!P36+'สาย 4'!P36+'สาย 5'!P36+'สาย 6'!P36+'สาย 7'!P36+'สาย 8'!P36+'สาย 9'!P36+'สาย 10'!P36+'สาย 11'!P36+'สาย 12'!P36</f>
        <v>0</v>
      </c>
      <c r="Q36" s="142">
        <f>'สาย 1'!Q36+'สาย 2'!Q36+'สาย 3'!Q36+'สาย 4'!Q36+'สาย 5'!Q36+'สาย 6'!Q36+'สาย 7'!Q36+'สาย 8'!Q36+'สาย 9'!Q36+'สาย 10'!Q36+'สาย 11'!Q36+'สาย 12'!Q36</f>
        <v>0</v>
      </c>
      <c r="R36" s="142">
        <f>'สาย 1'!R36+'สาย 2'!R36+'สาย 3'!R36+'สาย 4'!R36+'สาย 5'!R36+'สาย 6'!R36+'สาย 7'!R36+'สาย 8'!R36+'สาย 9'!R36+'สาย 10'!R36+'สาย 11'!R36+'สาย 12'!R36</f>
        <v>0</v>
      </c>
      <c r="S36" s="142">
        <f>'สาย 1'!S36+'สาย 2'!S36+'สาย 3'!S36+'สาย 4'!S36+'สาย 5'!S36+'สาย 6'!S36+'สาย 7'!S36+'สาย 8'!S36+'สาย 9'!S36+'สาย 10'!S36+'สาย 11'!S36+'สาย 12'!S36</f>
        <v>0</v>
      </c>
      <c r="T36" s="142">
        <f>'สาย 1'!T36+'สาย 2'!T36+'สาย 3'!T36+'สาย 4'!T36+'สาย 5'!T36+'สาย 6'!T36+'สาย 7'!T36+'สาย 8'!T36+'สาย 9'!T36+'สาย 10'!T36+'สาย 11'!T36+'สาย 12'!T36</f>
        <v>0</v>
      </c>
      <c r="U36" s="142">
        <f>'สาย 1'!U36+'สาย 2'!U36+'สาย 3'!U36+'สาย 4'!U36+'สาย 5'!U36+'สาย 6'!U36+'สาย 7'!U36+'สาย 8'!U36+'สาย 9'!U36+'สาย 10'!U36+'สาย 11'!U36+'สาย 12'!U36</f>
        <v>0</v>
      </c>
      <c r="V36" s="142">
        <f>'สาย 1'!V36+'สาย 2'!V36+'สาย 3'!V36+'สาย 4'!V36+'สาย 5'!V36+'สาย 6'!V36+'สาย 7'!V36+'สาย 8'!V36+'สาย 9'!V36+'สาย 10'!V36+'สาย 11'!V36+'สาย 12'!V36</f>
        <v>0</v>
      </c>
      <c r="W36" s="142">
        <f>'สาย 1'!W36+'สาย 2'!W36+'สาย 3'!W36+'สาย 4'!W36+'สาย 5'!W36+'สาย 6'!W36+'สาย 7'!W36+'สาย 8'!W36+'สาย 9'!W36+'สาย 10'!W36+'สาย 11'!W36+'สาย 12'!W36</f>
        <v>0</v>
      </c>
      <c r="X36" s="142">
        <f>'สาย 1'!X36+'สาย 2'!X36+'สาย 3'!X36+'สาย 4'!X36+'สาย 5'!X36+'สาย 6'!X36+'สาย 7'!X36+'สาย 8'!X36+'สาย 9'!X36+'สาย 10'!X36+'สาย 11'!X36+'สาย 12'!X36</f>
        <v>0</v>
      </c>
      <c r="Y36" s="142">
        <f>'สาย 1'!Y36+'สาย 2'!Y36+'สาย 3'!Y36+'สาย 4'!Y36+'สาย 5'!Y36+'สาย 6'!Y36+'สาย 7'!Y36+'สาย 8'!Y36+'สาย 9'!Y36+'สาย 10'!Y36+'สาย 11'!Y36+'สาย 12'!Y36</f>
        <v>0</v>
      </c>
      <c r="Z36" s="142">
        <f>'สาย 1'!Z36+'สาย 2'!Z36+'สาย 3'!Z36+'สาย 4'!Z36+'สาย 5'!Z36+'สาย 6'!Z36+'สาย 7'!Z36+'สาย 8'!Z36+'สาย 9'!Z36+'สาย 10'!Z36+'สาย 11'!Z36+'สาย 12'!Z36</f>
        <v>0</v>
      </c>
      <c r="AA36" s="142">
        <f>'สาย 1'!AA36+'สาย 2'!AA36+'สาย 3'!AA36+'สาย 4'!AA36+'สาย 5'!AA36+'สาย 6'!AA36+'สาย 7'!AA36+'สาย 8'!AA36+'สาย 9'!AA36+'สาย 10'!AA36+'สาย 11'!AA36+'สาย 12'!AA36</f>
        <v>0</v>
      </c>
      <c r="AB36" s="142">
        <f>'สาย 1'!AB36+'สาย 2'!AB36+'สาย 3'!AB36+'สาย 4'!AB36+'สาย 5'!AB36+'สาย 6'!AB36+'สาย 7'!AB36+'สาย 8'!AB36+'สาย 9'!AB36+'สาย 10'!AB36+'สาย 11'!AB36+'สาย 12'!AB36</f>
        <v>0</v>
      </c>
      <c r="AC36" s="142">
        <f>'สาย 1'!AC36+'สาย 2'!AC36+'สาย 3'!AC36+'สาย 4'!AC36+'สาย 5'!AC36+'สาย 6'!AC36+'สาย 7'!AC36+'สาย 8'!AC36+'สาย 9'!AC36+'สาย 10'!AC36+'สาย 11'!AC36+'สาย 12'!AC36</f>
        <v>0</v>
      </c>
      <c r="AD36" s="142">
        <f>'สาย 1'!AD36+'สาย 2'!AD36+'สาย 3'!AD36+'สาย 4'!AD36+'สาย 5'!AD36+'สาย 6'!AD36+'สาย 7'!AD36+'สาย 8'!AD36+'สาย 9'!AD36+'สาย 10'!AD36+'สาย 11'!AD36+'สาย 12'!AD36</f>
        <v>0</v>
      </c>
      <c r="AE36" s="142">
        <f>'สาย 1'!AE36+'สาย 2'!AE36+'สาย 3'!AE36+'สาย 4'!AE36+'สาย 5'!AE36+'สาย 6'!AE36+'สาย 7'!AE36+'สาย 8'!AE36+'สาย 9'!AE36+'สาย 10'!AE36+'สาย 11'!AE36+'สาย 12'!AE36</f>
        <v>0</v>
      </c>
      <c r="AF36" s="142">
        <f>'สาย 1'!AF36+'สาย 2'!AF36+'สาย 3'!AF36+'สาย 4'!AF36+'สาย 5'!AF36+'สาย 6'!AF36+'สาย 7'!AF36+'สาย 8'!AF36+'สาย 9'!AF36+'สาย 10'!AF36+'สาย 11'!AF36+'สาย 12'!AF36</f>
        <v>0</v>
      </c>
      <c r="AG36" s="142">
        <f>'สาย 1'!AG36+'สาย 2'!AG36+'สาย 3'!AG36+'สาย 4'!AG36+'สาย 5'!AG36+'สาย 6'!AG36+'สาย 7'!AG36+'สาย 8'!AG36+'สาย 9'!AG36+'สาย 10'!AG36+'สาย 11'!AG36+'สาย 12'!AG36</f>
        <v>0</v>
      </c>
      <c r="AH36" s="142">
        <f>'สาย 1'!AH36+'สาย 2'!AH36+'สาย 3'!AH36+'สาย 4'!AH36+'สาย 5'!AH36+'สาย 6'!AH36+'สาย 7'!AH36+'สาย 8'!AH36+'สาย 9'!AH36+'สาย 10'!AH36+'สาย 11'!AH36+'สาย 12'!AH36</f>
        <v>0</v>
      </c>
      <c r="AI36" s="87">
        <f t="shared" si="171"/>
        <v>0</v>
      </c>
      <c r="AJ36" s="541"/>
    </row>
    <row r="37" spans="1:36" ht="21" thickBot="1">
      <c r="A37" s="530"/>
      <c r="B37" s="547"/>
      <c r="C37" s="96" t="s">
        <v>91</v>
      </c>
      <c r="D37" s="97">
        <f t="shared" ref="D37" si="172">(D35+D36)/D34</f>
        <v>0.10235294117647059</v>
      </c>
      <c r="E37" s="97">
        <f t="shared" ref="E37" si="173">(E35+E36)/E34</f>
        <v>0.10111111111111111</v>
      </c>
      <c r="F37" s="97">
        <f t="shared" ref="F37" si="174">(F35+F36)/F34</f>
        <v>0.105</v>
      </c>
      <c r="G37" s="97" t="e">
        <f t="shared" ref="G37" si="175">(G35+G36)/G34</f>
        <v>#DIV/0!</v>
      </c>
      <c r="H37" s="97" t="e">
        <f t="shared" ref="H37" si="176">(H35+H36)/H34</f>
        <v>#DIV/0!</v>
      </c>
      <c r="I37" s="97" t="e">
        <f t="shared" ref="I37" si="177">(I35+I36)/I34</f>
        <v>#DIV/0!</v>
      </c>
      <c r="J37" s="97" t="e">
        <f t="shared" ref="J37" si="178">(J35+J36)/J34</f>
        <v>#DIV/0!</v>
      </c>
      <c r="K37" s="97" t="e">
        <f t="shared" ref="K37" si="179">(K35+K36)/K34</f>
        <v>#DIV/0!</v>
      </c>
      <c r="L37" s="97" t="e">
        <f t="shared" ref="L37" si="180">(L35+L36)/L34</f>
        <v>#DIV/0!</v>
      </c>
      <c r="M37" s="97" t="e">
        <f t="shared" ref="M37" si="181">(M35+M36)/M34</f>
        <v>#DIV/0!</v>
      </c>
      <c r="N37" s="97" t="e">
        <f t="shared" ref="N37" si="182">(N35+N36)/N34</f>
        <v>#DIV/0!</v>
      </c>
      <c r="O37" s="97" t="e">
        <f t="shared" ref="O37" si="183">(O35+O36)/O34</f>
        <v>#DIV/0!</v>
      </c>
      <c r="P37" s="97" t="e">
        <f t="shared" ref="P37" si="184">(P35+P36)/P34</f>
        <v>#DIV/0!</v>
      </c>
      <c r="Q37" s="97" t="e">
        <f t="shared" ref="Q37" si="185">(Q35+Q36)/Q34</f>
        <v>#DIV/0!</v>
      </c>
      <c r="R37" s="97" t="e">
        <f t="shared" ref="R37" si="186">(R35+R36)/R34</f>
        <v>#DIV/0!</v>
      </c>
      <c r="S37" s="97" t="e">
        <f t="shared" ref="S37" si="187">(S35+S36)/S34</f>
        <v>#DIV/0!</v>
      </c>
      <c r="T37" s="97" t="e">
        <f t="shared" ref="T37" si="188">(T35+T36)/T34</f>
        <v>#DIV/0!</v>
      </c>
      <c r="U37" s="97" t="e">
        <f t="shared" ref="U37" si="189">(U35+U36)/U34</f>
        <v>#DIV/0!</v>
      </c>
      <c r="V37" s="97" t="e">
        <f t="shared" ref="V37" si="190">(V35+V36)/V34</f>
        <v>#DIV/0!</v>
      </c>
      <c r="W37" s="97" t="e">
        <f t="shared" ref="W37" si="191">(W35+W36)/W34</f>
        <v>#DIV/0!</v>
      </c>
      <c r="X37" s="97" t="e">
        <f t="shared" ref="X37" si="192">(X35+X36)/X34</f>
        <v>#DIV/0!</v>
      </c>
      <c r="Y37" s="97" t="e">
        <f t="shared" ref="Y37" si="193">(Y35+Y36)/Y34</f>
        <v>#DIV/0!</v>
      </c>
      <c r="Z37" s="97" t="e">
        <f t="shared" ref="Z37" si="194">(Z35+Z36)/Z34</f>
        <v>#DIV/0!</v>
      </c>
      <c r="AA37" s="97" t="e">
        <f t="shared" ref="AA37" si="195">(AA35+AA36)/AA34</f>
        <v>#DIV/0!</v>
      </c>
      <c r="AB37" s="97" t="e">
        <f t="shared" ref="AB37" si="196">(AB35+AB36)/AB34</f>
        <v>#DIV/0!</v>
      </c>
      <c r="AC37" s="97" t="e">
        <f t="shared" ref="AC37" si="197">(AC35+AC36)/AC34</f>
        <v>#DIV/0!</v>
      </c>
      <c r="AD37" s="97" t="e">
        <f t="shared" ref="AD37" si="198">(AD35+AD36)/AD34</f>
        <v>#DIV/0!</v>
      </c>
      <c r="AE37" s="97" t="e">
        <f t="shared" ref="AE37" si="199">(AE35+AE36)/AE34</f>
        <v>#DIV/0!</v>
      </c>
      <c r="AF37" s="97" t="e">
        <f t="shared" ref="AF37" si="200">(AF35+AF36)/AF34</f>
        <v>#DIV/0!</v>
      </c>
      <c r="AG37" s="97" t="e">
        <f t="shared" ref="AG37" si="201">(AG35+AG36)/AG34</f>
        <v>#DIV/0!</v>
      </c>
      <c r="AH37" s="97" t="e">
        <f t="shared" ref="AH37" si="202">(AH35+AH36)/AH34</f>
        <v>#DIV/0!</v>
      </c>
      <c r="AI37" s="97">
        <f t="shared" ref="AI37" si="203">(AI35+AI36)/AI34</f>
        <v>0.10290909090909091</v>
      </c>
      <c r="AJ37" s="542"/>
    </row>
    <row r="38" spans="1:36" ht="20.399999999999999">
      <c r="A38" s="528" t="s">
        <v>9</v>
      </c>
      <c r="B38" s="548" t="s">
        <v>33</v>
      </c>
      <c r="C38" s="86" t="s">
        <v>42</v>
      </c>
      <c r="D38" s="103">
        <f>'สาย 1'!D38+'สาย 2'!D38+'สาย 3'!D38+'สาย 4'!D38+'สาย 5'!D38+'สาย 6'!D38+'สาย 7'!D38+'สาย 8'!D38+'สาย 9'!D38+'สาย 10'!D38+'สาย 11'!D38+'สาย 12'!D38</f>
        <v>400</v>
      </c>
      <c r="E38" s="103">
        <f>'สาย 1'!E38+'สาย 2'!E38+'สาย 3'!E38+'สาย 4'!E38+'สาย 5'!E38+'สาย 6'!E38+'สาย 7'!E38+'สาย 8'!E38+'สาย 9'!E38+'สาย 10'!E38+'สาย 11'!E38+'สาย 12'!E38</f>
        <v>400</v>
      </c>
      <c r="F38" s="103">
        <f>'สาย 1'!F38+'สาย 2'!F38+'สาย 3'!F38+'สาย 4'!F38+'สาย 5'!F38+'สาย 6'!F38+'สาย 7'!F38+'สาย 8'!F38+'สาย 9'!F38+'สาย 10'!F38+'สาย 11'!F38+'สาย 12'!F38</f>
        <v>400</v>
      </c>
      <c r="G38" s="103">
        <f>'สาย 1'!G38+'สาย 2'!G38+'สาย 3'!G38+'สาย 4'!G38+'สาย 5'!G38+'สาย 6'!G38+'สาย 7'!G38+'สาย 8'!G38+'สาย 9'!G38+'สาย 10'!G38+'สาย 11'!G38+'สาย 12'!G38</f>
        <v>0</v>
      </c>
      <c r="H38" s="103">
        <f>'สาย 1'!H38+'สาย 2'!H38+'สาย 3'!H38+'สาย 4'!H38+'สาย 5'!H38+'สาย 6'!H38+'สาย 7'!H38+'สาย 8'!H38+'สาย 9'!H38+'สาย 10'!H38+'สาย 11'!H38+'สาย 12'!H38</f>
        <v>0</v>
      </c>
      <c r="I38" s="103">
        <f>'สาย 1'!I38+'สาย 2'!I38+'สาย 3'!I38+'สาย 4'!I38+'สาย 5'!I38+'สาย 6'!I38+'สาย 7'!I38+'สาย 8'!I38+'สาย 9'!I38+'สาย 10'!I38+'สาย 11'!I38+'สาย 12'!I38</f>
        <v>0</v>
      </c>
      <c r="J38" s="103">
        <f>'สาย 1'!J38+'สาย 2'!J38+'สาย 3'!J38+'สาย 4'!J38+'สาย 5'!J38+'สาย 6'!J38+'สาย 7'!J38+'สาย 8'!J38+'สาย 9'!J38+'สาย 10'!J38+'สาย 11'!J38+'สาย 12'!J38</f>
        <v>0</v>
      </c>
      <c r="K38" s="103">
        <f>'สาย 1'!K38+'สาย 2'!K38+'สาย 3'!K38+'สาย 4'!K38+'สาย 5'!K38+'สาย 6'!K38+'สาย 7'!K38+'สาย 8'!K38+'สาย 9'!K38+'สาย 10'!K38+'สาย 11'!K38+'สาย 12'!K38</f>
        <v>0</v>
      </c>
      <c r="L38" s="103">
        <f>'สาย 1'!L38+'สาย 2'!L38+'สาย 3'!L38+'สาย 4'!L38+'สาย 5'!L38+'สาย 6'!L38+'สาย 7'!L38+'สาย 8'!L38+'สาย 9'!L38+'สาย 10'!L38+'สาย 11'!L38+'สาย 12'!L38</f>
        <v>0</v>
      </c>
      <c r="M38" s="103">
        <f>'สาย 1'!M38+'สาย 2'!M38+'สาย 3'!M38+'สาย 4'!M38+'สาย 5'!M38+'สาย 6'!M38+'สาย 7'!M38+'สาย 8'!M38+'สาย 9'!M38+'สาย 10'!M38+'สาย 11'!M38+'สาย 12'!M38</f>
        <v>0</v>
      </c>
      <c r="N38" s="103">
        <f>'สาย 1'!N38+'สาย 2'!N38+'สาย 3'!N38+'สาย 4'!N38+'สาย 5'!N38+'สาย 6'!N38+'สาย 7'!N38+'สาย 8'!N38+'สาย 9'!N38+'สาย 10'!N38+'สาย 11'!N38+'สาย 12'!N38</f>
        <v>0</v>
      </c>
      <c r="O38" s="103">
        <f>'สาย 1'!O38+'สาย 2'!O38+'สาย 3'!O38+'สาย 4'!O38+'สาย 5'!O38+'สาย 6'!O38+'สาย 7'!O38+'สาย 8'!O38+'สาย 9'!O38+'สาย 10'!O38+'สาย 11'!O38+'สาย 12'!O38</f>
        <v>0</v>
      </c>
      <c r="P38" s="103">
        <f>'สาย 1'!P38+'สาย 2'!P38+'สาย 3'!P38+'สาย 4'!P38+'สาย 5'!P38+'สาย 6'!P38+'สาย 7'!P38+'สาย 8'!P38+'สาย 9'!P38+'สาย 10'!P38+'สาย 11'!P38+'สาย 12'!P38</f>
        <v>0</v>
      </c>
      <c r="Q38" s="103">
        <f>'สาย 1'!Q38+'สาย 2'!Q38+'สาย 3'!Q38+'สาย 4'!Q38+'สาย 5'!Q38+'สาย 6'!Q38+'สาย 7'!Q38+'สาย 8'!Q38+'สาย 9'!Q38+'สาย 10'!Q38+'สาย 11'!Q38+'สาย 12'!Q38</f>
        <v>0</v>
      </c>
      <c r="R38" s="103">
        <f>'สาย 1'!R38+'สาย 2'!R38+'สาย 3'!R38+'สาย 4'!R38+'สาย 5'!R38+'สาย 6'!R38+'สาย 7'!R38+'สาย 8'!R38+'สาย 9'!R38+'สาย 10'!R38+'สาย 11'!R38+'สาย 12'!R38</f>
        <v>0</v>
      </c>
      <c r="S38" s="103">
        <f>'สาย 1'!S38+'สาย 2'!S38+'สาย 3'!S38+'สาย 4'!S38+'สาย 5'!S38+'สาย 6'!S38+'สาย 7'!S38+'สาย 8'!S38+'สาย 9'!S38+'สาย 10'!S38+'สาย 11'!S38+'สาย 12'!S38</f>
        <v>0</v>
      </c>
      <c r="T38" s="103">
        <f>'สาย 1'!T38+'สาย 2'!T38+'สาย 3'!T38+'สาย 4'!T38+'สาย 5'!T38+'สาย 6'!T38+'สาย 7'!T38+'สาย 8'!T38+'สาย 9'!T38+'สาย 10'!T38+'สาย 11'!T38+'สาย 12'!T38</f>
        <v>0</v>
      </c>
      <c r="U38" s="103">
        <f>'สาย 1'!U38+'สาย 2'!U38+'สาย 3'!U38+'สาย 4'!U38+'สาย 5'!U38+'สาย 6'!U38+'สาย 7'!U38+'สาย 8'!U38+'สาย 9'!U38+'สาย 10'!U38+'สาย 11'!U38+'สาย 12'!U38</f>
        <v>0</v>
      </c>
      <c r="V38" s="103">
        <f>'สาย 1'!V38+'สาย 2'!V38+'สาย 3'!V38+'สาย 4'!V38+'สาย 5'!V38+'สาย 6'!V38+'สาย 7'!V38+'สาย 8'!V38+'สาย 9'!V38+'สาย 10'!V38+'สาย 11'!V38+'สาย 12'!V38</f>
        <v>0</v>
      </c>
      <c r="W38" s="103">
        <f>'สาย 1'!W38+'สาย 2'!W38+'สาย 3'!W38+'สาย 4'!W38+'สาย 5'!W38+'สาย 6'!W38+'สาย 7'!W38+'สาย 8'!W38+'สาย 9'!W38+'สาย 10'!W38+'สาย 11'!W38+'สาย 12'!W38</f>
        <v>0</v>
      </c>
      <c r="X38" s="103">
        <f>'สาย 1'!X38+'สาย 2'!X38+'สาย 3'!X38+'สาย 4'!X38+'สาย 5'!X38+'สาย 6'!X38+'สาย 7'!X38+'สาย 8'!X38+'สาย 9'!X38+'สาย 10'!X38+'สาย 11'!X38+'สาย 12'!X38</f>
        <v>0</v>
      </c>
      <c r="Y38" s="103">
        <f>'สาย 1'!Y38+'สาย 2'!Y38+'สาย 3'!Y38+'สาย 4'!Y38+'สาย 5'!Y38+'สาย 6'!Y38+'สาย 7'!Y38+'สาย 8'!Y38+'สาย 9'!Y38+'สาย 10'!Y38+'สาย 11'!Y38+'สาย 12'!Y38</f>
        <v>0</v>
      </c>
      <c r="Z38" s="103">
        <f>'สาย 1'!Z38+'สาย 2'!Z38+'สาย 3'!Z38+'สาย 4'!Z38+'สาย 5'!Z38+'สาย 6'!Z38+'สาย 7'!Z38+'สาย 8'!Z38+'สาย 9'!Z38+'สาย 10'!Z38+'สาย 11'!Z38+'สาย 12'!Z38</f>
        <v>0</v>
      </c>
      <c r="AA38" s="103">
        <f>'สาย 1'!AA38+'สาย 2'!AA38+'สาย 3'!AA38+'สาย 4'!AA38+'สาย 5'!AA38+'สาย 6'!AA38+'สาย 7'!AA38+'สาย 8'!AA38+'สาย 9'!AA38+'สาย 10'!AA38+'สาย 11'!AA38+'สาย 12'!AA38</f>
        <v>0</v>
      </c>
      <c r="AB38" s="103">
        <f>'สาย 1'!AB38+'สาย 2'!AB38+'สาย 3'!AB38+'สาย 4'!AB38+'สาย 5'!AB38+'สาย 6'!AB38+'สาย 7'!AB38+'สาย 8'!AB38+'สาย 9'!AB38+'สาย 10'!AB38+'สาย 11'!AB38+'สาย 12'!AB38</f>
        <v>0</v>
      </c>
      <c r="AC38" s="103">
        <f>'สาย 1'!AC38+'สาย 2'!AC38+'สาย 3'!AC38+'สาย 4'!AC38+'สาย 5'!AC38+'สาย 6'!AC38+'สาย 7'!AC38+'สาย 8'!AC38+'สาย 9'!AC38+'สาย 10'!AC38+'สาย 11'!AC38+'สาย 12'!AC38</f>
        <v>0</v>
      </c>
      <c r="AD38" s="103">
        <f>'สาย 1'!AD38+'สาย 2'!AD38+'สาย 3'!AD38+'สาย 4'!AD38+'สาย 5'!AD38+'สาย 6'!AD38+'สาย 7'!AD38+'สาย 8'!AD38+'สาย 9'!AD38+'สาย 10'!AD38+'สาย 11'!AD38+'สาย 12'!AD38</f>
        <v>0</v>
      </c>
      <c r="AE38" s="103">
        <f>'สาย 1'!AE38+'สาย 2'!AE38+'สาย 3'!AE38+'สาย 4'!AE38+'สาย 5'!AE38+'สาย 6'!AE38+'สาย 7'!AE38+'สาย 8'!AE38+'สาย 9'!AE38+'สาย 10'!AE38+'สาย 11'!AE38+'สาย 12'!AE38</f>
        <v>0</v>
      </c>
      <c r="AF38" s="103">
        <f>'สาย 1'!AF38+'สาย 2'!AF38+'สาย 3'!AF38+'สาย 4'!AF38+'สาย 5'!AF38+'สาย 6'!AF38+'สาย 7'!AF38+'สาย 8'!AF38+'สาย 9'!AF38+'สาย 10'!AF38+'สาย 11'!AF38+'สาย 12'!AF38</f>
        <v>0</v>
      </c>
      <c r="AG38" s="103">
        <f>'สาย 1'!AG38+'สาย 2'!AG38+'สาย 3'!AG38+'สาย 4'!AG38+'สาย 5'!AG38+'สาย 6'!AG38+'สาย 7'!AG38+'สาย 8'!AG38+'สาย 9'!AG38+'สาย 10'!AG38+'สาย 11'!AG38+'สาย 12'!AG38</f>
        <v>0</v>
      </c>
      <c r="AH38" s="103">
        <f>'สาย 1'!AH38+'สาย 2'!AH38+'สาย 3'!AH38+'สาย 4'!AH38+'สาย 5'!AH38+'สาย 6'!AH38+'สาย 7'!AH38+'สาย 8'!AH38+'สาย 9'!AH38+'สาย 10'!AH38+'สาย 11'!AH38+'สาย 12'!AH38</f>
        <v>0</v>
      </c>
      <c r="AI38" s="93">
        <f>SUM(D38:AH38)</f>
        <v>1200</v>
      </c>
      <c r="AJ38" s="541">
        <f>AI41</f>
        <v>0.13416666666666666</v>
      </c>
    </row>
    <row r="39" spans="1:36" ht="20.399999999999999">
      <c r="A39" s="529"/>
      <c r="B39" s="546"/>
      <c r="C39" s="91" t="s">
        <v>89</v>
      </c>
      <c r="D39" s="174">
        <f>'สาย 1'!D39+'สาย 2'!D39+'สาย 3'!D39+'สาย 4'!D39+'สาย 5'!D39+'สาย 6'!D39+'สาย 7'!D39+'สาย 8'!D39+'สาย 9'!D39+'สาย 10'!D39+'สาย 11'!D39+'สาย 12'!D39</f>
        <v>48</v>
      </c>
      <c r="E39" s="174">
        <f>'สาย 1'!E39+'สาย 2'!E39+'สาย 3'!E39+'สาย 4'!E39+'สาย 5'!E39+'สาย 6'!E39+'สาย 7'!E39+'สาย 8'!E39+'สาย 9'!E39+'สาย 10'!E39+'สาย 11'!E39+'สาย 12'!E39</f>
        <v>51</v>
      </c>
      <c r="F39" s="174">
        <f>'สาย 1'!F39+'สาย 2'!F39+'สาย 3'!F39+'สาย 4'!F39+'สาย 5'!F39+'สาย 6'!F39+'สาย 7'!F39+'สาย 8'!F39+'สาย 9'!F39+'สาย 10'!F39+'สาย 11'!F39+'สาย 12'!F39</f>
        <v>62</v>
      </c>
      <c r="G39" s="174">
        <f>'สาย 1'!G39+'สาย 2'!G39+'สาย 3'!G39+'สาย 4'!G39+'สาย 5'!G39+'สาย 6'!G39+'สาย 7'!G39+'สาย 8'!G39+'สาย 9'!G39+'สาย 10'!G39+'สาย 11'!G39+'สาย 12'!G39</f>
        <v>0</v>
      </c>
      <c r="H39" s="174">
        <f>'สาย 1'!H39+'สาย 2'!H39+'สาย 3'!H39+'สาย 4'!H39+'สาย 5'!H39+'สาย 6'!H39+'สาย 7'!H39+'สาย 8'!H39+'สาย 9'!H39+'สาย 10'!H39+'สาย 11'!H39+'สาย 12'!H39</f>
        <v>0</v>
      </c>
      <c r="I39" s="174">
        <f>'สาย 1'!I39+'สาย 2'!I39+'สาย 3'!I39+'สาย 4'!I39+'สาย 5'!I39+'สาย 6'!I39+'สาย 7'!I39+'สาย 8'!I39+'สาย 9'!I39+'สาย 10'!I39+'สาย 11'!I39+'สาย 12'!I39</f>
        <v>0</v>
      </c>
      <c r="J39" s="174">
        <f>'สาย 1'!J39+'สาย 2'!J39+'สาย 3'!J39+'สาย 4'!J39+'สาย 5'!J39+'สาย 6'!J39+'สาย 7'!J39+'สาย 8'!J39+'สาย 9'!J39+'สาย 10'!J39+'สาย 11'!J39+'สาย 12'!J39</f>
        <v>0</v>
      </c>
      <c r="K39" s="174">
        <f>'สาย 1'!K39+'สาย 2'!K39+'สาย 3'!K39+'สาย 4'!K39+'สาย 5'!K39+'สาย 6'!K39+'สาย 7'!K39+'สาย 8'!K39+'สาย 9'!K39+'สาย 10'!K39+'สาย 11'!K39+'สาย 12'!K39</f>
        <v>0</v>
      </c>
      <c r="L39" s="174">
        <f>'สาย 1'!L39+'สาย 2'!L39+'สาย 3'!L39+'สาย 4'!L39+'สาย 5'!L39+'สาย 6'!L39+'สาย 7'!L39+'สาย 8'!L39+'สาย 9'!L39+'สาย 10'!L39+'สาย 11'!L39+'สาย 12'!L39</f>
        <v>0</v>
      </c>
      <c r="M39" s="174">
        <f>'สาย 1'!M39+'สาย 2'!M39+'สาย 3'!M39+'สาย 4'!M39+'สาย 5'!M39+'สาย 6'!M39+'สาย 7'!M39+'สาย 8'!M39+'สาย 9'!M39+'สาย 10'!M39+'สาย 11'!M39+'สาย 12'!M39</f>
        <v>0</v>
      </c>
      <c r="N39" s="174">
        <f>'สาย 1'!N39+'สาย 2'!N39+'สาย 3'!N39+'สาย 4'!N39+'สาย 5'!N39+'สาย 6'!N39+'สาย 7'!N39+'สาย 8'!N39+'สาย 9'!N39+'สาย 10'!N39+'สาย 11'!N39+'สาย 12'!N39</f>
        <v>0</v>
      </c>
      <c r="O39" s="174">
        <f>'สาย 1'!O39+'สาย 2'!O39+'สาย 3'!O39+'สาย 4'!O39+'สาย 5'!O39+'สาย 6'!O39+'สาย 7'!O39+'สาย 8'!O39+'สาย 9'!O39+'สาย 10'!O39+'สาย 11'!O39+'สาย 12'!O39</f>
        <v>0</v>
      </c>
      <c r="P39" s="174">
        <f>'สาย 1'!P39+'สาย 2'!P39+'สาย 3'!P39+'สาย 4'!P39+'สาย 5'!P39+'สาย 6'!P39+'สาย 7'!P39+'สาย 8'!P39+'สาย 9'!P39+'สาย 10'!P39+'สาย 11'!P39+'สาย 12'!P39</f>
        <v>0</v>
      </c>
      <c r="Q39" s="174">
        <f>'สาย 1'!Q39+'สาย 2'!Q39+'สาย 3'!Q39+'สาย 4'!Q39+'สาย 5'!Q39+'สาย 6'!Q39+'สาย 7'!Q39+'สาย 8'!Q39+'สาย 9'!Q39+'สาย 10'!Q39+'สาย 11'!Q39+'สาย 12'!Q39</f>
        <v>0</v>
      </c>
      <c r="R39" s="174">
        <f>'สาย 1'!R39+'สาย 2'!R39+'สาย 3'!R39+'สาย 4'!R39+'สาย 5'!R39+'สาย 6'!R39+'สาย 7'!R39+'สาย 8'!R39+'สาย 9'!R39+'สาย 10'!R39+'สาย 11'!R39+'สาย 12'!R39</f>
        <v>0</v>
      </c>
      <c r="S39" s="174">
        <f>'สาย 1'!S39+'สาย 2'!S39+'สาย 3'!S39+'สาย 4'!S39+'สาย 5'!S39+'สาย 6'!S39+'สาย 7'!S39+'สาย 8'!S39+'สาย 9'!S39+'สาย 10'!S39+'สาย 11'!S39+'สาย 12'!S39</f>
        <v>0</v>
      </c>
      <c r="T39" s="174">
        <f>'สาย 1'!T39+'สาย 2'!T39+'สาย 3'!T39+'สาย 4'!T39+'สาย 5'!T39+'สาย 6'!T39+'สาย 7'!T39+'สาย 8'!T39+'สาย 9'!T39+'สาย 10'!T39+'สาย 11'!T39+'สาย 12'!T39</f>
        <v>0</v>
      </c>
      <c r="U39" s="174">
        <f>'สาย 1'!U39+'สาย 2'!U39+'สาย 3'!U39+'สาย 4'!U39+'สาย 5'!U39+'สาย 6'!U39+'สาย 7'!U39+'สาย 8'!U39+'สาย 9'!U39+'สาย 10'!U39+'สาย 11'!U39+'สาย 12'!U39</f>
        <v>0</v>
      </c>
      <c r="V39" s="174">
        <f>'สาย 1'!V39+'สาย 2'!V39+'สาย 3'!V39+'สาย 4'!V39+'สาย 5'!V39+'สาย 6'!V39+'สาย 7'!V39+'สาย 8'!V39+'สาย 9'!V39+'สาย 10'!V39+'สาย 11'!V39+'สาย 12'!V39</f>
        <v>0</v>
      </c>
      <c r="W39" s="174">
        <f>'สาย 1'!W39+'สาย 2'!W39+'สาย 3'!W39+'สาย 4'!W39+'สาย 5'!W39+'สาย 6'!W39+'สาย 7'!W39+'สาย 8'!W39+'สาย 9'!W39+'สาย 10'!W39+'สาย 11'!W39+'สาย 12'!W39</f>
        <v>0</v>
      </c>
      <c r="X39" s="174">
        <f>'สาย 1'!X39+'สาย 2'!X39+'สาย 3'!X39+'สาย 4'!X39+'สาย 5'!X39+'สาย 6'!X39+'สาย 7'!X39+'สาย 8'!X39+'สาย 9'!X39+'สาย 10'!X39+'สาย 11'!X39+'สาย 12'!X39</f>
        <v>0</v>
      </c>
      <c r="Y39" s="174">
        <f>'สาย 1'!Y39+'สาย 2'!Y39+'สาย 3'!Y39+'สาย 4'!Y39+'สาย 5'!Y39+'สาย 6'!Y39+'สาย 7'!Y39+'สาย 8'!Y39+'สาย 9'!Y39+'สาย 10'!Y39+'สาย 11'!Y39+'สาย 12'!Y39</f>
        <v>0</v>
      </c>
      <c r="Z39" s="174">
        <f>'สาย 1'!Z39+'สาย 2'!Z39+'สาย 3'!Z39+'สาย 4'!Z39+'สาย 5'!Z39+'สาย 6'!Z39+'สาย 7'!Z39+'สาย 8'!Z39+'สาย 9'!Z39+'สาย 10'!Z39+'สาย 11'!Z39+'สาย 12'!Z39</f>
        <v>0</v>
      </c>
      <c r="AA39" s="174">
        <f>'สาย 1'!AA39+'สาย 2'!AA39+'สาย 3'!AA39+'สาย 4'!AA39+'สาย 5'!AA39+'สาย 6'!AA39+'สาย 7'!AA39+'สาย 8'!AA39+'สาย 9'!AA39+'สาย 10'!AA39+'สาย 11'!AA39+'สาย 12'!AA39</f>
        <v>0</v>
      </c>
      <c r="AB39" s="174">
        <f>'สาย 1'!AB39+'สาย 2'!AB39+'สาย 3'!AB39+'สาย 4'!AB39+'สาย 5'!AB39+'สาย 6'!AB39+'สาย 7'!AB39+'สาย 8'!AB39+'สาย 9'!AB39+'สาย 10'!AB39+'สาย 11'!AB39+'สาย 12'!AB39</f>
        <v>0</v>
      </c>
      <c r="AC39" s="174">
        <f>'สาย 1'!AC39+'สาย 2'!AC39+'สาย 3'!AC39+'สาย 4'!AC39+'สาย 5'!AC39+'สาย 6'!AC39+'สาย 7'!AC39+'สาย 8'!AC39+'สาย 9'!AC39+'สาย 10'!AC39+'สาย 11'!AC39+'สาย 12'!AC39</f>
        <v>0</v>
      </c>
      <c r="AD39" s="174">
        <f>'สาย 1'!AD39+'สาย 2'!AD39+'สาย 3'!AD39+'สาย 4'!AD39+'สาย 5'!AD39+'สาย 6'!AD39+'สาย 7'!AD39+'สาย 8'!AD39+'สาย 9'!AD39+'สาย 10'!AD39+'สาย 11'!AD39+'สาย 12'!AD39</f>
        <v>0</v>
      </c>
      <c r="AE39" s="174">
        <f>'สาย 1'!AE39+'สาย 2'!AE39+'สาย 3'!AE39+'สาย 4'!AE39+'สาย 5'!AE39+'สาย 6'!AE39+'สาย 7'!AE39+'สาย 8'!AE39+'สาย 9'!AE39+'สาย 10'!AE39+'สาย 11'!AE39+'สาย 12'!AE39</f>
        <v>0</v>
      </c>
      <c r="AF39" s="174">
        <f>'สาย 1'!AF39+'สาย 2'!AF39+'สาย 3'!AF39+'สาย 4'!AF39+'สาย 5'!AF39+'สาย 6'!AF39+'สาย 7'!AF39+'สาย 8'!AF39+'สาย 9'!AF39+'สาย 10'!AF39+'สาย 11'!AF39+'สาย 12'!AF39</f>
        <v>0</v>
      </c>
      <c r="AG39" s="174">
        <f>'สาย 1'!AG39+'สาย 2'!AG39+'สาย 3'!AG39+'สาย 4'!AG39+'สาย 5'!AG39+'สาย 6'!AG39+'สาย 7'!AG39+'สาย 8'!AG39+'สาย 9'!AG39+'สาย 10'!AG39+'สาย 11'!AG39+'สาย 12'!AG39</f>
        <v>0</v>
      </c>
      <c r="AH39" s="174">
        <f>'สาย 1'!AH39+'สาย 2'!AH39+'สาย 3'!AH39+'สาย 4'!AH39+'สาย 5'!AH39+'สาย 6'!AH39+'สาย 7'!AH39+'สาย 8'!AH39+'สาย 9'!AH39+'สาย 10'!AH39+'สาย 11'!AH39+'สาย 12'!AH39</f>
        <v>0</v>
      </c>
      <c r="AI39" s="161">
        <f t="shared" ref="AI39:AI40" si="204">SUM(D39:AH39)</f>
        <v>161</v>
      </c>
      <c r="AJ39" s="541"/>
    </row>
    <row r="40" spans="1:36" ht="20.399999999999999">
      <c r="A40" s="529"/>
      <c r="B40" s="546"/>
      <c r="C40" s="94" t="s">
        <v>90</v>
      </c>
      <c r="D40" s="142">
        <f>'สาย 1'!D40+'สาย 2'!D40+'สาย 3'!D40+'สาย 4'!D40+'สาย 5'!D40+'สาย 6'!D40+'สาย 7'!D40+'สาย 8'!D40+'สาย 9'!D40+'สาย 10'!D40+'สาย 11'!D40+'สาย 12'!D40</f>
        <v>0</v>
      </c>
      <c r="E40" s="142">
        <f>'สาย 1'!E40+'สาย 2'!E40+'สาย 3'!E40+'สาย 4'!E40+'สาย 5'!E40+'สาย 6'!E40+'สาย 7'!E40+'สาย 8'!E40+'สาย 9'!E40+'สาย 10'!E40+'สาย 11'!E40+'สาย 12'!E40</f>
        <v>0</v>
      </c>
      <c r="F40" s="142">
        <f>'สาย 1'!F40+'สาย 2'!F40+'สาย 3'!F40+'สาย 4'!F40+'สาย 5'!F40+'สาย 6'!F40+'สาย 7'!F40+'สาย 8'!F40+'สาย 9'!F40+'สาย 10'!F40+'สาย 11'!F40+'สาย 12'!F40</f>
        <v>0</v>
      </c>
      <c r="G40" s="142">
        <f>'สาย 1'!G40+'สาย 2'!G40+'สาย 3'!G40+'สาย 4'!G40+'สาย 5'!G40+'สาย 6'!G40+'สาย 7'!G40+'สาย 8'!G40+'สาย 9'!G40+'สาย 10'!G40+'สาย 11'!G40+'สาย 12'!G40</f>
        <v>0</v>
      </c>
      <c r="H40" s="142">
        <f>'สาย 1'!H40+'สาย 2'!H40+'สาย 3'!H40+'สาย 4'!H40+'สาย 5'!H40+'สาย 6'!H40+'สาย 7'!H40+'สาย 8'!H40+'สาย 9'!H40+'สาย 10'!H40+'สาย 11'!H40+'สาย 12'!H40</f>
        <v>0</v>
      </c>
      <c r="I40" s="142">
        <f>'สาย 1'!I40+'สาย 2'!I40+'สาย 3'!I40+'สาย 4'!I40+'สาย 5'!I40+'สาย 6'!I40+'สาย 7'!I40+'สาย 8'!I40+'สาย 9'!I40+'สาย 10'!I40+'สาย 11'!I40+'สาย 12'!I40</f>
        <v>0</v>
      </c>
      <c r="J40" s="142">
        <f>'สาย 1'!J40+'สาย 2'!J40+'สาย 3'!J40+'สาย 4'!J40+'สาย 5'!J40+'สาย 6'!J40+'สาย 7'!J40+'สาย 8'!J40+'สาย 9'!J40+'สาย 10'!J40+'สาย 11'!J40+'สาย 12'!J40</f>
        <v>0</v>
      </c>
      <c r="K40" s="142">
        <f>'สาย 1'!K40+'สาย 2'!K40+'สาย 3'!K40+'สาย 4'!K40+'สาย 5'!K40+'สาย 6'!K40+'สาย 7'!K40+'สาย 8'!K40+'สาย 9'!K40+'สาย 10'!K40+'สาย 11'!K40+'สาย 12'!K40</f>
        <v>0</v>
      </c>
      <c r="L40" s="142">
        <f>'สาย 1'!L40+'สาย 2'!L40+'สาย 3'!L40+'สาย 4'!L40+'สาย 5'!L40+'สาย 6'!L40+'สาย 7'!L40+'สาย 8'!L40+'สาย 9'!L40+'สาย 10'!L40+'สาย 11'!L40+'สาย 12'!L40</f>
        <v>0</v>
      </c>
      <c r="M40" s="142">
        <f>'สาย 1'!M40+'สาย 2'!M40+'สาย 3'!M40+'สาย 4'!M40+'สาย 5'!M40+'สาย 6'!M40+'สาย 7'!M40+'สาย 8'!M40+'สาย 9'!M40+'สาย 10'!M40+'สาย 11'!M40+'สาย 12'!M40</f>
        <v>0</v>
      </c>
      <c r="N40" s="142">
        <f>'สาย 1'!N40+'สาย 2'!N40+'สาย 3'!N40+'สาย 4'!N40+'สาย 5'!N40+'สาย 6'!N40+'สาย 7'!N40+'สาย 8'!N40+'สาย 9'!N40+'สาย 10'!N40+'สาย 11'!N40+'สาย 12'!N40</f>
        <v>0</v>
      </c>
      <c r="O40" s="142">
        <f>'สาย 1'!O40+'สาย 2'!O40+'สาย 3'!O40+'สาย 4'!O40+'สาย 5'!O40+'สาย 6'!O40+'สาย 7'!O40+'สาย 8'!O40+'สาย 9'!O40+'สาย 10'!O40+'สาย 11'!O40+'สาย 12'!O40</f>
        <v>0</v>
      </c>
      <c r="P40" s="142">
        <f>'สาย 1'!P40+'สาย 2'!P40+'สาย 3'!P40+'สาย 4'!P40+'สาย 5'!P40+'สาย 6'!P40+'สาย 7'!P40+'สาย 8'!P40+'สาย 9'!P40+'สาย 10'!P40+'สาย 11'!P40+'สาย 12'!P40</f>
        <v>0</v>
      </c>
      <c r="Q40" s="142">
        <f>'สาย 1'!Q40+'สาย 2'!Q40+'สาย 3'!Q40+'สาย 4'!Q40+'สาย 5'!Q40+'สาย 6'!Q40+'สาย 7'!Q40+'สาย 8'!Q40+'สาย 9'!Q40+'สาย 10'!Q40+'สาย 11'!Q40+'สาย 12'!Q40</f>
        <v>0</v>
      </c>
      <c r="R40" s="142">
        <f>'สาย 1'!R40+'สาย 2'!R40+'สาย 3'!R40+'สาย 4'!R40+'สาย 5'!R40+'สาย 6'!R40+'สาย 7'!R40+'สาย 8'!R40+'สาย 9'!R40+'สาย 10'!R40+'สาย 11'!R40+'สาย 12'!R40</f>
        <v>0</v>
      </c>
      <c r="S40" s="142">
        <f>'สาย 1'!S40+'สาย 2'!S40+'สาย 3'!S40+'สาย 4'!S40+'สาย 5'!S40+'สาย 6'!S40+'สาย 7'!S40+'สาย 8'!S40+'สาย 9'!S40+'สาย 10'!S40+'สาย 11'!S40+'สาย 12'!S40</f>
        <v>0</v>
      </c>
      <c r="T40" s="142">
        <f>'สาย 1'!T40+'สาย 2'!T40+'สาย 3'!T40+'สาย 4'!T40+'สาย 5'!T40+'สาย 6'!T40+'สาย 7'!T40+'สาย 8'!T40+'สาย 9'!T40+'สาย 10'!T40+'สาย 11'!T40+'สาย 12'!T40</f>
        <v>0</v>
      </c>
      <c r="U40" s="142">
        <f>'สาย 1'!U40+'สาย 2'!U40+'สาย 3'!U40+'สาย 4'!U40+'สาย 5'!U40+'สาย 6'!U40+'สาย 7'!U40+'สาย 8'!U40+'สาย 9'!U40+'สาย 10'!U40+'สาย 11'!U40+'สาย 12'!U40</f>
        <v>0</v>
      </c>
      <c r="V40" s="142">
        <f>'สาย 1'!V40+'สาย 2'!V40+'สาย 3'!V40+'สาย 4'!V40+'สาย 5'!V40+'สาย 6'!V40+'สาย 7'!V40+'สาย 8'!V40+'สาย 9'!V40+'สาย 10'!V40+'สาย 11'!V40+'สาย 12'!V40</f>
        <v>0</v>
      </c>
      <c r="W40" s="142">
        <f>'สาย 1'!W40+'สาย 2'!W40+'สาย 3'!W40+'สาย 4'!W40+'สาย 5'!W40+'สาย 6'!W40+'สาย 7'!W40+'สาย 8'!W40+'สาย 9'!W40+'สาย 10'!W40+'สาย 11'!W40+'สาย 12'!W40</f>
        <v>0</v>
      </c>
      <c r="X40" s="142">
        <f>'สาย 1'!X40+'สาย 2'!X40+'สาย 3'!X40+'สาย 4'!X40+'สาย 5'!X40+'สาย 6'!X40+'สาย 7'!X40+'สาย 8'!X40+'สาย 9'!X40+'สาย 10'!X40+'สาย 11'!X40+'สาย 12'!X40</f>
        <v>0</v>
      </c>
      <c r="Y40" s="142">
        <f>'สาย 1'!Y40+'สาย 2'!Y40+'สาย 3'!Y40+'สาย 4'!Y40+'สาย 5'!Y40+'สาย 6'!Y40+'สาย 7'!Y40+'สาย 8'!Y40+'สาย 9'!Y40+'สาย 10'!Y40+'สาย 11'!Y40+'สาย 12'!Y40</f>
        <v>0</v>
      </c>
      <c r="Z40" s="142">
        <f>'สาย 1'!Z40+'สาย 2'!Z40+'สาย 3'!Z40+'สาย 4'!Z40+'สาย 5'!Z40+'สาย 6'!Z40+'สาย 7'!Z40+'สาย 8'!Z40+'สาย 9'!Z40+'สาย 10'!Z40+'สาย 11'!Z40+'สาย 12'!Z40</f>
        <v>0</v>
      </c>
      <c r="AA40" s="142">
        <f>'สาย 1'!AA40+'สาย 2'!AA40+'สาย 3'!AA40+'สาย 4'!AA40+'สาย 5'!AA40+'สาย 6'!AA40+'สาย 7'!AA40+'สาย 8'!AA40+'สาย 9'!AA40+'สาย 10'!AA40+'สาย 11'!AA40+'สาย 12'!AA40</f>
        <v>0</v>
      </c>
      <c r="AB40" s="142">
        <f>'สาย 1'!AB40+'สาย 2'!AB40+'สาย 3'!AB40+'สาย 4'!AB40+'สาย 5'!AB40+'สาย 6'!AB40+'สาย 7'!AB40+'สาย 8'!AB40+'สาย 9'!AB40+'สาย 10'!AB40+'สาย 11'!AB40+'สาย 12'!AB40</f>
        <v>0</v>
      </c>
      <c r="AC40" s="142">
        <f>'สาย 1'!AC40+'สาย 2'!AC40+'สาย 3'!AC40+'สาย 4'!AC40+'สาย 5'!AC40+'สาย 6'!AC40+'สาย 7'!AC40+'สาย 8'!AC40+'สาย 9'!AC40+'สาย 10'!AC40+'สาย 11'!AC40+'สาย 12'!AC40</f>
        <v>0</v>
      </c>
      <c r="AD40" s="142">
        <f>'สาย 1'!AD40+'สาย 2'!AD40+'สาย 3'!AD40+'สาย 4'!AD40+'สาย 5'!AD40+'สาย 6'!AD40+'สาย 7'!AD40+'สาย 8'!AD40+'สาย 9'!AD40+'สาย 10'!AD40+'สาย 11'!AD40+'สาย 12'!AD40</f>
        <v>0</v>
      </c>
      <c r="AE40" s="142">
        <f>'สาย 1'!AE40+'สาย 2'!AE40+'สาย 3'!AE40+'สาย 4'!AE40+'สาย 5'!AE40+'สาย 6'!AE40+'สาย 7'!AE40+'สาย 8'!AE40+'สาย 9'!AE40+'สาย 10'!AE40+'สาย 11'!AE40+'สาย 12'!AE40</f>
        <v>0</v>
      </c>
      <c r="AF40" s="142">
        <f>'สาย 1'!AF40+'สาย 2'!AF40+'สาย 3'!AF40+'สาย 4'!AF40+'สาย 5'!AF40+'สาย 6'!AF40+'สาย 7'!AF40+'สาย 8'!AF40+'สาย 9'!AF40+'สาย 10'!AF40+'สาย 11'!AF40+'สาย 12'!AF40</f>
        <v>0</v>
      </c>
      <c r="AG40" s="142">
        <f>'สาย 1'!AG40+'สาย 2'!AG40+'สาย 3'!AG40+'สาย 4'!AG40+'สาย 5'!AG40+'สาย 6'!AG40+'สาย 7'!AG40+'สาย 8'!AG40+'สาย 9'!AG40+'สาย 10'!AG40+'สาย 11'!AG40+'สาย 12'!AG40</f>
        <v>0</v>
      </c>
      <c r="AH40" s="142">
        <f>'สาย 1'!AH40+'สาย 2'!AH40+'สาย 3'!AH40+'สาย 4'!AH40+'สาย 5'!AH40+'สาย 6'!AH40+'สาย 7'!AH40+'สาย 8'!AH40+'สาย 9'!AH40+'สาย 10'!AH40+'สาย 11'!AH40+'สาย 12'!AH40</f>
        <v>0</v>
      </c>
      <c r="AI40" s="87">
        <f t="shared" si="204"/>
        <v>0</v>
      </c>
      <c r="AJ40" s="541"/>
    </row>
    <row r="41" spans="1:36" ht="21" thickBot="1">
      <c r="A41" s="530"/>
      <c r="B41" s="547"/>
      <c r="C41" s="96" t="s">
        <v>91</v>
      </c>
      <c r="D41" s="97">
        <f t="shared" ref="D41" si="205">(D39+D40)/D38</f>
        <v>0.12</v>
      </c>
      <c r="E41" s="97">
        <f t="shared" ref="E41" si="206">(E39+E40)/E38</f>
        <v>0.1275</v>
      </c>
      <c r="F41" s="97">
        <f t="shared" ref="F41" si="207">(F39+F40)/F38</f>
        <v>0.155</v>
      </c>
      <c r="G41" s="97" t="e">
        <f t="shared" ref="G41" si="208">(G39+G40)/G38</f>
        <v>#DIV/0!</v>
      </c>
      <c r="H41" s="97" t="e">
        <f t="shared" ref="H41" si="209">(H39+H40)/H38</f>
        <v>#DIV/0!</v>
      </c>
      <c r="I41" s="97" t="e">
        <f t="shared" ref="I41" si="210">(I39+I40)/I38</f>
        <v>#DIV/0!</v>
      </c>
      <c r="J41" s="97" t="e">
        <f t="shared" ref="J41" si="211">(J39+J40)/J38</f>
        <v>#DIV/0!</v>
      </c>
      <c r="K41" s="97" t="e">
        <f t="shared" ref="K41" si="212">(K39+K40)/K38</f>
        <v>#DIV/0!</v>
      </c>
      <c r="L41" s="97" t="e">
        <f t="shared" ref="L41" si="213">(L39+L40)/L38</f>
        <v>#DIV/0!</v>
      </c>
      <c r="M41" s="97" t="e">
        <f t="shared" ref="M41" si="214">(M39+M40)/M38</f>
        <v>#DIV/0!</v>
      </c>
      <c r="N41" s="97" t="e">
        <f t="shared" ref="N41" si="215">(N39+N40)/N38</f>
        <v>#DIV/0!</v>
      </c>
      <c r="O41" s="97" t="e">
        <f t="shared" ref="O41" si="216">(O39+O40)/O38</f>
        <v>#DIV/0!</v>
      </c>
      <c r="P41" s="97" t="e">
        <f t="shared" ref="P41" si="217">(P39+P40)/P38</f>
        <v>#DIV/0!</v>
      </c>
      <c r="Q41" s="97" t="e">
        <f t="shared" ref="Q41" si="218">(Q39+Q40)/Q38</f>
        <v>#DIV/0!</v>
      </c>
      <c r="R41" s="97" t="e">
        <f t="shared" ref="R41" si="219">(R39+R40)/R38</f>
        <v>#DIV/0!</v>
      </c>
      <c r="S41" s="97" t="e">
        <f t="shared" ref="S41" si="220">(S39+S40)/S38</f>
        <v>#DIV/0!</v>
      </c>
      <c r="T41" s="97" t="e">
        <f t="shared" ref="T41" si="221">(T39+T40)/T38</f>
        <v>#DIV/0!</v>
      </c>
      <c r="U41" s="97" t="e">
        <f t="shared" ref="U41" si="222">(U39+U40)/U38</f>
        <v>#DIV/0!</v>
      </c>
      <c r="V41" s="97" t="e">
        <f t="shared" ref="V41" si="223">(V39+V40)/V38</f>
        <v>#DIV/0!</v>
      </c>
      <c r="W41" s="97" t="e">
        <f t="shared" ref="W41" si="224">(W39+W40)/W38</f>
        <v>#DIV/0!</v>
      </c>
      <c r="X41" s="97" t="e">
        <f t="shared" ref="X41" si="225">(X39+X40)/X38</f>
        <v>#DIV/0!</v>
      </c>
      <c r="Y41" s="97" t="e">
        <f t="shared" ref="Y41" si="226">(Y39+Y40)/Y38</f>
        <v>#DIV/0!</v>
      </c>
      <c r="Z41" s="97" t="e">
        <f t="shared" ref="Z41" si="227">(Z39+Z40)/Z38</f>
        <v>#DIV/0!</v>
      </c>
      <c r="AA41" s="97" t="e">
        <f t="shared" ref="AA41" si="228">(AA39+AA40)/AA38</f>
        <v>#DIV/0!</v>
      </c>
      <c r="AB41" s="97" t="e">
        <f t="shared" ref="AB41" si="229">(AB39+AB40)/AB38</f>
        <v>#DIV/0!</v>
      </c>
      <c r="AC41" s="97" t="e">
        <f t="shared" ref="AC41" si="230">(AC39+AC40)/AC38</f>
        <v>#DIV/0!</v>
      </c>
      <c r="AD41" s="97" t="e">
        <f t="shared" ref="AD41" si="231">(AD39+AD40)/AD38</f>
        <v>#DIV/0!</v>
      </c>
      <c r="AE41" s="97" t="e">
        <f t="shared" ref="AE41" si="232">(AE39+AE40)/AE38</f>
        <v>#DIV/0!</v>
      </c>
      <c r="AF41" s="97" t="e">
        <f t="shared" ref="AF41" si="233">(AF39+AF40)/AF38</f>
        <v>#DIV/0!</v>
      </c>
      <c r="AG41" s="97" t="e">
        <f t="shared" ref="AG41" si="234">(AG39+AG40)/AG38</f>
        <v>#DIV/0!</v>
      </c>
      <c r="AH41" s="97" t="e">
        <f t="shared" ref="AH41" si="235">(AH39+AH40)/AH38</f>
        <v>#DIV/0!</v>
      </c>
      <c r="AI41" s="97">
        <f t="shared" ref="AI41" si="236">(AI39+AI40)/AI38</f>
        <v>0.13416666666666666</v>
      </c>
      <c r="AJ41" s="542"/>
    </row>
    <row r="42" spans="1:36" ht="20.399999999999999">
      <c r="A42" s="528" t="s">
        <v>10</v>
      </c>
      <c r="B42" s="548" t="s">
        <v>34</v>
      </c>
      <c r="C42" s="86" t="s">
        <v>42</v>
      </c>
      <c r="D42" s="103">
        <f>'สาย 1'!D42+'สาย 2'!D42+'สาย 3'!D42+'สาย 4'!D42+'สาย 5'!D42+'สาย 6'!D42+'สาย 7'!D42+'สาย 8'!D42+'สาย 9'!D42+'สาย 10'!D42+'สาย 11'!D42+'สาย 12'!D42</f>
        <v>400</v>
      </c>
      <c r="E42" s="103">
        <f>'สาย 1'!E42+'สาย 2'!E42+'สาย 3'!E42+'สาย 4'!E42+'สาย 5'!E42+'สาย 6'!E42+'สาย 7'!E42+'สาย 8'!E42+'สาย 9'!E42+'สาย 10'!E42+'สาย 11'!E42+'สาย 12'!E42</f>
        <v>400</v>
      </c>
      <c r="F42" s="103">
        <f>'สาย 1'!F42+'สาย 2'!F42+'สาย 3'!F42+'สาย 4'!F42+'สาย 5'!F42+'สาย 6'!F42+'สาย 7'!F42+'สาย 8'!F42+'สาย 9'!F42+'สาย 10'!F42+'สาย 11'!F42+'สาย 12'!F42</f>
        <v>440</v>
      </c>
      <c r="G42" s="103">
        <f>'สาย 1'!G42+'สาย 2'!G42+'สาย 3'!G42+'สาย 4'!G42+'สาย 5'!G42+'สาย 6'!G42+'สาย 7'!G42+'สาย 8'!G42+'สาย 9'!G42+'สาย 10'!G42+'สาย 11'!G42+'สาย 12'!G42</f>
        <v>0</v>
      </c>
      <c r="H42" s="103">
        <f>'สาย 1'!H42+'สาย 2'!H42+'สาย 3'!H42+'สาย 4'!H42+'สาย 5'!H42+'สาย 6'!H42+'สาย 7'!H42+'สาย 8'!H42+'สาย 9'!H42+'สาย 10'!H42+'สาย 11'!H42+'สาย 12'!H42</f>
        <v>0</v>
      </c>
      <c r="I42" s="103">
        <f>'สาย 1'!I42+'สาย 2'!I42+'สาย 3'!I42+'สาย 4'!I42+'สาย 5'!I42+'สาย 6'!I42+'สาย 7'!I42+'สาย 8'!I42+'สาย 9'!I42+'สาย 10'!I42+'สาย 11'!I42+'สาย 12'!I42</f>
        <v>0</v>
      </c>
      <c r="J42" s="103">
        <f>'สาย 1'!J42+'สาย 2'!J42+'สาย 3'!J42+'สาย 4'!J42+'สาย 5'!J42+'สาย 6'!J42+'สาย 7'!J42+'สาย 8'!J42+'สาย 9'!J42+'สาย 10'!J42+'สาย 11'!J42+'สาย 12'!J42</f>
        <v>0</v>
      </c>
      <c r="K42" s="103">
        <f>'สาย 1'!K42+'สาย 2'!K42+'สาย 3'!K42+'สาย 4'!K42+'สาย 5'!K42+'สาย 6'!K42+'สาย 7'!K42+'สาย 8'!K42+'สาย 9'!K42+'สาย 10'!K42+'สาย 11'!K42+'สาย 12'!K42</f>
        <v>0</v>
      </c>
      <c r="L42" s="103">
        <f>'สาย 1'!L42+'สาย 2'!L42+'สาย 3'!L42+'สาย 4'!L42+'สาย 5'!L42+'สาย 6'!L42+'สาย 7'!L42+'สาย 8'!L42+'สาย 9'!L42+'สาย 10'!L42+'สาย 11'!L42+'สาย 12'!L42</f>
        <v>0</v>
      </c>
      <c r="M42" s="103">
        <f>'สาย 1'!M42+'สาย 2'!M42+'สาย 3'!M42+'สาย 4'!M42+'สาย 5'!M42+'สาย 6'!M42+'สาย 7'!M42+'สาย 8'!M42+'สาย 9'!M42+'สาย 10'!M42+'สาย 11'!M42+'สาย 12'!M42</f>
        <v>0</v>
      </c>
      <c r="N42" s="103">
        <f>'สาย 1'!N42+'สาย 2'!N42+'สาย 3'!N42+'สาย 4'!N42+'สาย 5'!N42+'สาย 6'!N42+'สาย 7'!N42+'สาย 8'!N42+'สาย 9'!N42+'สาย 10'!N42+'สาย 11'!N42+'สาย 12'!N42</f>
        <v>0</v>
      </c>
      <c r="O42" s="103">
        <f>'สาย 1'!O42+'สาย 2'!O42+'สาย 3'!O42+'สาย 4'!O42+'สาย 5'!O42+'สาย 6'!O42+'สาย 7'!O42+'สาย 8'!O42+'สาย 9'!O42+'สาย 10'!O42+'สาย 11'!O42+'สาย 12'!O42</f>
        <v>0</v>
      </c>
      <c r="P42" s="103">
        <f>'สาย 1'!P42+'สาย 2'!P42+'สาย 3'!P42+'สาย 4'!P42+'สาย 5'!P42+'สาย 6'!P42+'สาย 7'!P42+'สาย 8'!P42+'สาย 9'!P42+'สาย 10'!P42+'สาย 11'!P42+'สาย 12'!P42</f>
        <v>0</v>
      </c>
      <c r="Q42" s="103">
        <f>'สาย 1'!Q42+'สาย 2'!Q42+'สาย 3'!Q42+'สาย 4'!Q42+'สาย 5'!Q42+'สาย 6'!Q42+'สาย 7'!Q42+'สาย 8'!Q42+'สาย 9'!Q42+'สาย 10'!Q42+'สาย 11'!Q42+'สาย 12'!Q42</f>
        <v>0</v>
      </c>
      <c r="R42" s="103">
        <f>'สาย 1'!R42+'สาย 2'!R42+'สาย 3'!R42+'สาย 4'!R42+'สาย 5'!R42+'สาย 6'!R42+'สาย 7'!R42+'สาย 8'!R42+'สาย 9'!R42+'สาย 10'!R42+'สาย 11'!R42+'สาย 12'!R42</f>
        <v>0</v>
      </c>
      <c r="S42" s="103">
        <f>'สาย 1'!S42+'สาย 2'!S42+'สาย 3'!S42+'สาย 4'!S42+'สาย 5'!S42+'สาย 6'!S42+'สาย 7'!S42+'สาย 8'!S42+'สาย 9'!S42+'สาย 10'!S42+'สาย 11'!S42+'สาย 12'!S42</f>
        <v>0</v>
      </c>
      <c r="T42" s="103">
        <f>'สาย 1'!T42+'สาย 2'!T42+'สาย 3'!T42+'สาย 4'!T42+'สาย 5'!T42+'สาย 6'!T42+'สาย 7'!T42+'สาย 8'!T42+'สาย 9'!T42+'สาย 10'!T42+'สาย 11'!T42+'สาย 12'!T42</f>
        <v>0</v>
      </c>
      <c r="U42" s="103">
        <f>'สาย 1'!U42+'สาย 2'!U42+'สาย 3'!U42+'สาย 4'!U42+'สาย 5'!U42+'สาย 6'!U42+'สาย 7'!U42+'สาย 8'!U42+'สาย 9'!U42+'สาย 10'!U42+'สาย 11'!U42+'สาย 12'!U42</f>
        <v>0</v>
      </c>
      <c r="V42" s="103">
        <f>'สาย 1'!V42+'สาย 2'!V42+'สาย 3'!V42+'สาย 4'!V42+'สาย 5'!V42+'สาย 6'!V42+'สาย 7'!V42+'สาย 8'!V42+'สาย 9'!V42+'สาย 10'!V42+'สาย 11'!V42+'สาย 12'!V42</f>
        <v>0</v>
      </c>
      <c r="W42" s="103">
        <f>'สาย 1'!W42+'สาย 2'!W42+'สาย 3'!W42+'สาย 4'!W42+'สาย 5'!W42+'สาย 6'!W42+'สาย 7'!W42+'สาย 8'!W42+'สาย 9'!W42+'สาย 10'!W42+'สาย 11'!W42+'สาย 12'!W42</f>
        <v>0</v>
      </c>
      <c r="X42" s="103">
        <f>'สาย 1'!X42+'สาย 2'!X42+'สาย 3'!X42+'สาย 4'!X42+'สาย 5'!X42+'สาย 6'!X42+'สาย 7'!X42+'สาย 8'!X42+'สาย 9'!X42+'สาย 10'!X42+'สาย 11'!X42+'สาย 12'!X42</f>
        <v>0</v>
      </c>
      <c r="Y42" s="103">
        <f>'สาย 1'!Y42+'สาย 2'!Y42+'สาย 3'!Y42+'สาย 4'!Y42+'สาย 5'!Y42+'สาย 6'!Y42+'สาย 7'!Y42+'สาย 8'!Y42+'สาย 9'!Y42+'สาย 10'!Y42+'สาย 11'!Y42+'สาย 12'!Y42</f>
        <v>0</v>
      </c>
      <c r="Z42" s="103">
        <f>'สาย 1'!Z42+'สาย 2'!Z42+'สาย 3'!Z42+'สาย 4'!Z42+'สาย 5'!Z42+'สาย 6'!Z42+'สาย 7'!Z42+'สาย 8'!Z42+'สาย 9'!Z42+'สาย 10'!Z42+'สาย 11'!Z42+'สาย 12'!Z42</f>
        <v>0</v>
      </c>
      <c r="AA42" s="103">
        <f>'สาย 1'!AA42+'สาย 2'!AA42+'สาย 3'!AA42+'สาย 4'!AA42+'สาย 5'!AA42+'สาย 6'!AA42+'สาย 7'!AA42+'สาย 8'!AA42+'สาย 9'!AA42+'สาย 10'!AA42+'สาย 11'!AA42+'สาย 12'!AA42</f>
        <v>0</v>
      </c>
      <c r="AB42" s="103">
        <f>'สาย 1'!AB42+'สาย 2'!AB42+'สาย 3'!AB42+'สาย 4'!AB42+'สาย 5'!AB42+'สาย 6'!AB42+'สาย 7'!AB42+'สาย 8'!AB42+'สาย 9'!AB42+'สาย 10'!AB42+'สาย 11'!AB42+'สาย 12'!AB42</f>
        <v>0</v>
      </c>
      <c r="AC42" s="103">
        <f>'สาย 1'!AC42+'สาย 2'!AC42+'สาย 3'!AC42+'สาย 4'!AC42+'สาย 5'!AC42+'สาย 6'!AC42+'สาย 7'!AC42+'สาย 8'!AC42+'สาย 9'!AC42+'สาย 10'!AC42+'สาย 11'!AC42+'สาย 12'!AC42</f>
        <v>0</v>
      </c>
      <c r="AD42" s="103">
        <f>'สาย 1'!AD42+'สาย 2'!AD42+'สาย 3'!AD42+'สาย 4'!AD42+'สาย 5'!AD42+'สาย 6'!AD42+'สาย 7'!AD42+'สาย 8'!AD42+'สาย 9'!AD42+'สาย 10'!AD42+'สาย 11'!AD42+'สาย 12'!AD42</f>
        <v>0</v>
      </c>
      <c r="AE42" s="103">
        <f>'สาย 1'!AE42+'สาย 2'!AE42+'สาย 3'!AE42+'สาย 4'!AE42+'สาย 5'!AE42+'สาย 6'!AE42+'สาย 7'!AE42+'สาย 8'!AE42+'สาย 9'!AE42+'สาย 10'!AE42+'สาย 11'!AE42+'สาย 12'!AE42</f>
        <v>0</v>
      </c>
      <c r="AF42" s="103">
        <f>'สาย 1'!AF42+'สาย 2'!AF42+'สาย 3'!AF42+'สาย 4'!AF42+'สาย 5'!AF42+'สาย 6'!AF42+'สาย 7'!AF42+'สาย 8'!AF42+'สาย 9'!AF42+'สาย 10'!AF42+'สาย 11'!AF42+'สาย 12'!AF42</f>
        <v>0</v>
      </c>
      <c r="AG42" s="103">
        <f>'สาย 1'!AG42+'สาย 2'!AG42+'สาย 3'!AG42+'สาย 4'!AG42+'สาย 5'!AG42+'สาย 6'!AG42+'สาย 7'!AG42+'สาย 8'!AG42+'สาย 9'!AG42+'สาย 10'!AG42+'สาย 11'!AG42+'สาย 12'!AG42</f>
        <v>0</v>
      </c>
      <c r="AH42" s="103">
        <f>'สาย 1'!AH42+'สาย 2'!AH42+'สาย 3'!AH42+'สาย 4'!AH42+'สาย 5'!AH42+'สาย 6'!AH42+'สาย 7'!AH42+'สาย 8'!AH42+'สาย 9'!AH42+'สาย 10'!AH42+'สาย 11'!AH42+'สาย 12'!AH42</f>
        <v>0</v>
      </c>
      <c r="AI42" s="93">
        <f>SUM(D42:AH42)</f>
        <v>1240</v>
      </c>
      <c r="AJ42" s="541">
        <f>AI45</f>
        <v>7.2580645161290328E-2</v>
      </c>
    </row>
    <row r="43" spans="1:36" ht="20.399999999999999">
      <c r="A43" s="529"/>
      <c r="B43" s="546"/>
      <c r="C43" s="91" t="s">
        <v>89</v>
      </c>
      <c r="D43" s="174">
        <f>'สาย 1'!D43+'สาย 2'!D43+'สาย 3'!D43+'สาย 4'!D43+'สาย 5'!D43+'สาย 6'!D43+'สาย 7'!D43+'สาย 8'!D43+'สาย 9'!D43+'สาย 10'!D43+'สาย 11'!D43+'สาย 12'!D43</f>
        <v>31</v>
      </c>
      <c r="E43" s="174">
        <f>'สาย 1'!E43+'สาย 2'!E43+'สาย 3'!E43+'สาย 4'!E43+'สาย 5'!E43+'สาย 6'!E43+'สาย 7'!E43+'สาย 8'!E43+'สาย 9'!E43+'สาย 10'!E43+'สาย 11'!E43+'สาย 12'!E43</f>
        <v>25</v>
      </c>
      <c r="F43" s="174">
        <f>'สาย 1'!F43+'สาย 2'!F43+'สาย 3'!F43+'สาย 4'!F43+'สาย 5'!F43+'สาย 6'!F43+'สาย 7'!F43+'สาย 8'!F43+'สาย 9'!F43+'สาย 10'!F43+'สาย 11'!F43+'สาย 12'!F43</f>
        <v>34</v>
      </c>
      <c r="G43" s="174">
        <f>'สาย 1'!G43+'สาย 2'!G43+'สาย 3'!G43+'สาย 4'!G43+'สาย 5'!G43+'สาย 6'!G43+'สาย 7'!G43+'สาย 8'!G43+'สาย 9'!G43+'สาย 10'!G43+'สาย 11'!G43+'สาย 12'!G43</f>
        <v>0</v>
      </c>
      <c r="H43" s="174">
        <f>'สาย 1'!H43+'สาย 2'!H43+'สาย 3'!H43+'สาย 4'!H43+'สาย 5'!H43+'สาย 6'!H43+'สาย 7'!H43+'สาย 8'!H43+'สาย 9'!H43+'สาย 10'!H43+'สาย 11'!H43+'สาย 12'!H43</f>
        <v>0</v>
      </c>
      <c r="I43" s="174">
        <f>'สาย 1'!I43+'สาย 2'!I43+'สาย 3'!I43+'สาย 4'!I43+'สาย 5'!I43+'สาย 6'!I43+'สาย 7'!I43+'สาย 8'!I43+'สาย 9'!I43+'สาย 10'!I43+'สาย 11'!I43+'สาย 12'!I43</f>
        <v>0</v>
      </c>
      <c r="J43" s="174">
        <f>'สาย 1'!J43+'สาย 2'!J43+'สาย 3'!J43+'สาย 4'!J43+'สาย 5'!J43+'สาย 6'!J43+'สาย 7'!J43+'สาย 8'!J43+'สาย 9'!J43+'สาย 10'!J43+'สาย 11'!J43+'สาย 12'!J43</f>
        <v>0</v>
      </c>
      <c r="K43" s="174">
        <f>'สาย 1'!K43+'สาย 2'!K43+'สาย 3'!K43+'สาย 4'!K43+'สาย 5'!K43+'สาย 6'!K43+'สาย 7'!K43+'สาย 8'!K43+'สาย 9'!K43+'สาย 10'!K43+'สาย 11'!K43+'สาย 12'!K43</f>
        <v>0</v>
      </c>
      <c r="L43" s="174">
        <f>'สาย 1'!L43+'สาย 2'!L43+'สาย 3'!L43+'สาย 4'!L43+'สาย 5'!L43+'สาย 6'!L43+'สาย 7'!L43+'สาย 8'!L43+'สาย 9'!L43+'สาย 10'!L43+'สาย 11'!L43+'สาย 12'!L43</f>
        <v>0</v>
      </c>
      <c r="M43" s="174">
        <f>'สาย 1'!M43+'สาย 2'!M43+'สาย 3'!M43+'สาย 4'!M43+'สาย 5'!M43+'สาย 6'!M43+'สาย 7'!M43+'สาย 8'!M43+'สาย 9'!M43+'สาย 10'!M43+'สาย 11'!M43+'สาย 12'!M43</f>
        <v>0</v>
      </c>
      <c r="N43" s="174">
        <f>'สาย 1'!N43+'สาย 2'!N43+'สาย 3'!N43+'สาย 4'!N43+'สาย 5'!N43+'สาย 6'!N43+'สาย 7'!N43+'สาย 8'!N43+'สาย 9'!N43+'สาย 10'!N43+'สาย 11'!N43+'สาย 12'!N43</f>
        <v>0</v>
      </c>
      <c r="O43" s="174">
        <f>'สาย 1'!O43+'สาย 2'!O43+'สาย 3'!O43+'สาย 4'!O43+'สาย 5'!O43+'สาย 6'!O43+'สาย 7'!O43+'สาย 8'!O43+'สาย 9'!O43+'สาย 10'!O43+'สาย 11'!O43+'สาย 12'!O43</f>
        <v>0</v>
      </c>
      <c r="P43" s="174">
        <f>'สาย 1'!P43+'สาย 2'!P43+'สาย 3'!P43+'สาย 4'!P43+'สาย 5'!P43+'สาย 6'!P43+'สาย 7'!P43+'สาย 8'!P43+'สาย 9'!P43+'สาย 10'!P43+'สาย 11'!P43+'สาย 12'!P43</f>
        <v>0</v>
      </c>
      <c r="Q43" s="174">
        <f>'สาย 1'!Q43+'สาย 2'!Q43+'สาย 3'!Q43+'สาย 4'!Q43+'สาย 5'!Q43+'สาย 6'!Q43+'สาย 7'!Q43+'สาย 8'!Q43+'สาย 9'!Q43+'สาย 10'!Q43+'สาย 11'!Q43+'สาย 12'!Q43</f>
        <v>0</v>
      </c>
      <c r="R43" s="174">
        <f>'สาย 1'!R43+'สาย 2'!R43+'สาย 3'!R43+'สาย 4'!R43+'สาย 5'!R43+'สาย 6'!R43+'สาย 7'!R43+'สาย 8'!R43+'สาย 9'!R43+'สาย 10'!R43+'สาย 11'!R43+'สาย 12'!R43</f>
        <v>0</v>
      </c>
      <c r="S43" s="174">
        <f>'สาย 1'!S43+'สาย 2'!S43+'สาย 3'!S43+'สาย 4'!S43+'สาย 5'!S43+'สาย 6'!S43+'สาย 7'!S43+'สาย 8'!S43+'สาย 9'!S43+'สาย 10'!S43+'สาย 11'!S43+'สาย 12'!S43</f>
        <v>0</v>
      </c>
      <c r="T43" s="174">
        <f>'สาย 1'!T43+'สาย 2'!T43+'สาย 3'!T43+'สาย 4'!T43+'สาย 5'!T43+'สาย 6'!T43+'สาย 7'!T43+'สาย 8'!T43+'สาย 9'!T43+'สาย 10'!T43+'สาย 11'!T43+'สาย 12'!T43</f>
        <v>0</v>
      </c>
      <c r="U43" s="174">
        <f>'สาย 1'!U43+'สาย 2'!U43+'สาย 3'!U43+'สาย 4'!U43+'สาย 5'!U43+'สาย 6'!U43+'สาย 7'!U43+'สาย 8'!U43+'สาย 9'!U43+'สาย 10'!U43+'สาย 11'!U43+'สาย 12'!U43</f>
        <v>0</v>
      </c>
      <c r="V43" s="174">
        <f>'สาย 1'!V43+'สาย 2'!V43+'สาย 3'!V43+'สาย 4'!V43+'สาย 5'!V43+'สาย 6'!V43+'สาย 7'!V43+'สาย 8'!V43+'สาย 9'!V43+'สาย 10'!V43+'สาย 11'!V43+'สาย 12'!V43</f>
        <v>0</v>
      </c>
      <c r="W43" s="174">
        <f>'สาย 1'!W43+'สาย 2'!W43+'สาย 3'!W43+'สาย 4'!W43+'สาย 5'!W43+'สาย 6'!W43+'สาย 7'!W43+'สาย 8'!W43+'สาย 9'!W43+'สาย 10'!W43+'สาย 11'!W43+'สาย 12'!W43</f>
        <v>0</v>
      </c>
      <c r="X43" s="174">
        <f>'สาย 1'!X43+'สาย 2'!X43+'สาย 3'!X43+'สาย 4'!X43+'สาย 5'!X43+'สาย 6'!X43+'สาย 7'!X43+'สาย 8'!X43+'สาย 9'!X43+'สาย 10'!X43+'สาย 11'!X43+'สาย 12'!X43</f>
        <v>0</v>
      </c>
      <c r="Y43" s="174">
        <f>'สาย 1'!Y43+'สาย 2'!Y43+'สาย 3'!Y43+'สาย 4'!Y43+'สาย 5'!Y43+'สาย 6'!Y43+'สาย 7'!Y43+'สาย 8'!Y43+'สาย 9'!Y43+'สาย 10'!Y43+'สาย 11'!Y43+'สาย 12'!Y43</f>
        <v>0</v>
      </c>
      <c r="Z43" s="174">
        <f>'สาย 1'!Z43+'สาย 2'!Z43+'สาย 3'!Z43+'สาย 4'!Z43+'สาย 5'!Z43+'สาย 6'!Z43+'สาย 7'!Z43+'สาย 8'!Z43+'สาย 9'!Z43+'สาย 10'!Z43+'สาย 11'!Z43+'สาย 12'!Z43</f>
        <v>0</v>
      </c>
      <c r="AA43" s="174">
        <f>'สาย 1'!AA43+'สาย 2'!AA43+'สาย 3'!AA43+'สาย 4'!AA43+'สาย 5'!AA43+'สาย 6'!AA43+'สาย 7'!AA43+'สาย 8'!AA43+'สาย 9'!AA43+'สาย 10'!AA43+'สาย 11'!AA43+'สาย 12'!AA43</f>
        <v>0</v>
      </c>
      <c r="AB43" s="174">
        <f>'สาย 1'!AB43+'สาย 2'!AB43+'สาย 3'!AB43+'สาย 4'!AB43+'สาย 5'!AB43+'สาย 6'!AB43+'สาย 7'!AB43+'สาย 8'!AB43+'สาย 9'!AB43+'สาย 10'!AB43+'สาย 11'!AB43+'สาย 12'!AB43</f>
        <v>0</v>
      </c>
      <c r="AC43" s="174">
        <f>'สาย 1'!AC43+'สาย 2'!AC43+'สาย 3'!AC43+'สาย 4'!AC43+'สาย 5'!AC43+'สาย 6'!AC43+'สาย 7'!AC43+'สาย 8'!AC43+'สาย 9'!AC43+'สาย 10'!AC43+'สาย 11'!AC43+'สาย 12'!AC43</f>
        <v>0</v>
      </c>
      <c r="AD43" s="174">
        <f>'สาย 1'!AD43+'สาย 2'!AD43+'สาย 3'!AD43+'สาย 4'!AD43+'สาย 5'!AD43+'สาย 6'!AD43+'สาย 7'!AD43+'สาย 8'!AD43+'สาย 9'!AD43+'สาย 10'!AD43+'สาย 11'!AD43+'สาย 12'!AD43</f>
        <v>0</v>
      </c>
      <c r="AE43" s="174">
        <f>'สาย 1'!AE43+'สาย 2'!AE43+'สาย 3'!AE43+'สาย 4'!AE43+'สาย 5'!AE43+'สาย 6'!AE43+'สาย 7'!AE43+'สาย 8'!AE43+'สาย 9'!AE43+'สาย 10'!AE43+'สาย 11'!AE43+'สาย 12'!AE43</f>
        <v>0</v>
      </c>
      <c r="AF43" s="174">
        <f>'สาย 1'!AF43+'สาย 2'!AF43+'สาย 3'!AF43+'สาย 4'!AF43+'สาย 5'!AF43+'สาย 6'!AF43+'สาย 7'!AF43+'สาย 8'!AF43+'สาย 9'!AF43+'สาย 10'!AF43+'สาย 11'!AF43+'สาย 12'!AF43</f>
        <v>0</v>
      </c>
      <c r="AG43" s="174">
        <f>'สาย 1'!AG43+'สาย 2'!AG43+'สาย 3'!AG43+'สาย 4'!AG43+'สาย 5'!AG43+'สาย 6'!AG43+'สาย 7'!AG43+'สาย 8'!AG43+'สาย 9'!AG43+'สาย 10'!AG43+'สาย 11'!AG43+'สาย 12'!AG43</f>
        <v>0</v>
      </c>
      <c r="AH43" s="174">
        <f>'สาย 1'!AH43+'สาย 2'!AH43+'สาย 3'!AH43+'สาย 4'!AH43+'สาย 5'!AH43+'สาย 6'!AH43+'สาย 7'!AH43+'สาย 8'!AH43+'สาย 9'!AH43+'สาย 10'!AH43+'สาย 11'!AH43+'สาย 12'!AH43</f>
        <v>0</v>
      </c>
      <c r="AI43" s="161">
        <f t="shared" ref="AI43:AI44" si="237">SUM(D43:AH43)</f>
        <v>90</v>
      </c>
      <c r="AJ43" s="541"/>
    </row>
    <row r="44" spans="1:36" ht="20.399999999999999">
      <c r="A44" s="529"/>
      <c r="B44" s="546"/>
      <c r="C44" s="94" t="s">
        <v>90</v>
      </c>
      <c r="D44" s="142">
        <f>'สาย 1'!D44+'สาย 2'!D44+'สาย 3'!D44+'สาย 4'!D44+'สาย 5'!D44+'สาย 6'!D44+'สาย 7'!D44+'สาย 8'!D44+'สาย 9'!D44+'สาย 10'!D44+'สาย 11'!D44+'สาย 12'!D44</f>
        <v>0</v>
      </c>
      <c r="E44" s="142">
        <f>'สาย 1'!E44+'สาย 2'!E44+'สาย 3'!E44+'สาย 4'!E44+'สาย 5'!E44+'สาย 6'!E44+'สาย 7'!E44+'สาย 8'!E44+'สาย 9'!E44+'สาย 10'!E44+'สาย 11'!E44+'สาย 12'!E44</f>
        <v>0</v>
      </c>
      <c r="F44" s="142">
        <f>'สาย 1'!F44+'สาย 2'!F44+'สาย 3'!F44+'สาย 4'!F44+'สาย 5'!F44+'สาย 6'!F44+'สาย 7'!F44+'สาย 8'!F44+'สาย 9'!F44+'สาย 10'!F44+'สาย 11'!F44+'สาย 12'!F44</f>
        <v>0</v>
      </c>
      <c r="G44" s="142">
        <f>'สาย 1'!G44+'สาย 2'!G44+'สาย 3'!G44+'สาย 4'!G44+'สาย 5'!G44+'สาย 6'!G44+'สาย 7'!G44+'สาย 8'!G44+'สาย 9'!G44+'สาย 10'!G44+'สาย 11'!G44+'สาย 12'!G44</f>
        <v>0</v>
      </c>
      <c r="H44" s="142">
        <f>'สาย 1'!H44+'สาย 2'!H44+'สาย 3'!H44+'สาย 4'!H44+'สาย 5'!H44+'สาย 6'!H44+'สาย 7'!H44+'สาย 8'!H44+'สาย 9'!H44+'สาย 10'!H44+'สาย 11'!H44+'สาย 12'!H44</f>
        <v>0</v>
      </c>
      <c r="I44" s="142">
        <f>'สาย 1'!I44+'สาย 2'!I44+'สาย 3'!I44+'สาย 4'!I44+'สาย 5'!I44+'สาย 6'!I44+'สาย 7'!I44+'สาย 8'!I44+'สาย 9'!I44+'สาย 10'!I44+'สาย 11'!I44+'สาย 12'!I44</f>
        <v>0</v>
      </c>
      <c r="J44" s="142">
        <f>'สาย 1'!J44+'สาย 2'!J44+'สาย 3'!J44+'สาย 4'!J44+'สาย 5'!J44+'สาย 6'!J44+'สาย 7'!J44+'สาย 8'!J44+'สาย 9'!J44+'สาย 10'!J44+'สาย 11'!J44+'สาย 12'!J44</f>
        <v>0</v>
      </c>
      <c r="K44" s="142">
        <f>'สาย 1'!K44+'สาย 2'!K44+'สาย 3'!K44+'สาย 4'!K44+'สาย 5'!K44+'สาย 6'!K44+'สาย 7'!K44+'สาย 8'!K44+'สาย 9'!K44+'สาย 10'!K44+'สาย 11'!K44+'สาย 12'!K44</f>
        <v>0</v>
      </c>
      <c r="L44" s="142">
        <f>'สาย 1'!L44+'สาย 2'!L44+'สาย 3'!L44+'สาย 4'!L44+'สาย 5'!L44+'สาย 6'!L44+'สาย 7'!L44+'สาย 8'!L44+'สาย 9'!L44+'สาย 10'!L44+'สาย 11'!L44+'สาย 12'!L44</f>
        <v>0</v>
      </c>
      <c r="M44" s="142">
        <f>'สาย 1'!M44+'สาย 2'!M44+'สาย 3'!M44+'สาย 4'!M44+'สาย 5'!M44+'สาย 6'!M44+'สาย 7'!M44+'สาย 8'!M44+'สาย 9'!M44+'สาย 10'!M44+'สาย 11'!M44+'สาย 12'!M44</f>
        <v>0</v>
      </c>
      <c r="N44" s="142">
        <f>'สาย 1'!N44+'สาย 2'!N44+'สาย 3'!N44+'สาย 4'!N44+'สาย 5'!N44+'สาย 6'!N44+'สาย 7'!N44+'สาย 8'!N44+'สาย 9'!N44+'สาย 10'!N44+'สาย 11'!N44+'สาย 12'!N44</f>
        <v>0</v>
      </c>
      <c r="O44" s="142">
        <f>'สาย 1'!O44+'สาย 2'!O44+'สาย 3'!O44+'สาย 4'!O44+'สาย 5'!O44+'สาย 6'!O44+'สาย 7'!O44+'สาย 8'!O44+'สาย 9'!O44+'สาย 10'!O44+'สาย 11'!O44+'สาย 12'!O44</f>
        <v>0</v>
      </c>
      <c r="P44" s="142">
        <f>'สาย 1'!P44+'สาย 2'!P44+'สาย 3'!P44+'สาย 4'!P44+'สาย 5'!P44+'สาย 6'!P44+'สาย 7'!P44+'สาย 8'!P44+'สาย 9'!P44+'สาย 10'!P44+'สาย 11'!P44+'สาย 12'!P44</f>
        <v>0</v>
      </c>
      <c r="Q44" s="142">
        <f>'สาย 1'!Q44+'สาย 2'!Q44+'สาย 3'!Q44+'สาย 4'!Q44+'สาย 5'!Q44+'สาย 6'!Q44+'สาย 7'!Q44+'สาย 8'!Q44+'สาย 9'!Q44+'สาย 10'!Q44+'สาย 11'!Q44+'สาย 12'!Q44</f>
        <v>0</v>
      </c>
      <c r="R44" s="142">
        <f>'สาย 1'!R44+'สาย 2'!R44+'สาย 3'!R44+'สาย 4'!R44+'สาย 5'!R44+'สาย 6'!R44+'สาย 7'!R44+'สาย 8'!R44+'สาย 9'!R44+'สาย 10'!R44+'สาย 11'!R44+'สาย 12'!R44</f>
        <v>0</v>
      </c>
      <c r="S44" s="142">
        <f>'สาย 1'!S44+'สาย 2'!S44+'สาย 3'!S44+'สาย 4'!S44+'สาย 5'!S44+'สาย 6'!S44+'สาย 7'!S44+'สาย 8'!S44+'สาย 9'!S44+'สาย 10'!S44+'สาย 11'!S44+'สาย 12'!S44</f>
        <v>0</v>
      </c>
      <c r="T44" s="142">
        <f>'สาย 1'!T44+'สาย 2'!T44+'สาย 3'!T44+'สาย 4'!T44+'สาย 5'!T44+'สาย 6'!T44+'สาย 7'!T44+'สาย 8'!T44+'สาย 9'!T44+'สาย 10'!T44+'สาย 11'!T44+'สาย 12'!T44</f>
        <v>0</v>
      </c>
      <c r="U44" s="142">
        <f>'สาย 1'!U44+'สาย 2'!U44+'สาย 3'!U44+'สาย 4'!U44+'สาย 5'!U44+'สาย 6'!U44+'สาย 7'!U44+'สาย 8'!U44+'สาย 9'!U44+'สาย 10'!U44+'สาย 11'!U44+'สาย 12'!U44</f>
        <v>0</v>
      </c>
      <c r="V44" s="142">
        <f>'สาย 1'!V44+'สาย 2'!V44+'สาย 3'!V44+'สาย 4'!V44+'สาย 5'!V44+'สาย 6'!V44+'สาย 7'!V44+'สาย 8'!V44+'สาย 9'!V44+'สาย 10'!V44+'สาย 11'!V44+'สาย 12'!V44</f>
        <v>0</v>
      </c>
      <c r="W44" s="142">
        <f>'สาย 1'!W44+'สาย 2'!W44+'สาย 3'!W44+'สาย 4'!W44+'สาย 5'!W44+'สาย 6'!W44+'สาย 7'!W44+'สาย 8'!W44+'สาย 9'!W44+'สาย 10'!W44+'สาย 11'!W44+'สาย 12'!W44</f>
        <v>0</v>
      </c>
      <c r="X44" s="142">
        <f>'สาย 1'!X44+'สาย 2'!X44+'สาย 3'!X44+'สาย 4'!X44+'สาย 5'!X44+'สาย 6'!X44+'สาย 7'!X44+'สาย 8'!X44+'สาย 9'!X44+'สาย 10'!X44+'สาย 11'!X44+'สาย 12'!X44</f>
        <v>0</v>
      </c>
      <c r="Y44" s="142">
        <f>'สาย 1'!Y44+'สาย 2'!Y44+'สาย 3'!Y44+'สาย 4'!Y44+'สาย 5'!Y44+'สาย 6'!Y44+'สาย 7'!Y44+'สาย 8'!Y44+'สาย 9'!Y44+'สาย 10'!Y44+'สาย 11'!Y44+'สาย 12'!Y44</f>
        <v>0</v>
      </c>
      <c r="Z44" s="142">
        <f>'สาย 1'!Z44+'สาย 2'!Z44+'สาย 3'!Z44+'สาย 4'!Z44+'สาย 5'!Z44+'สาย 6'!Z44+'สาย 7'!Z44+'สาย 8'!Z44+'สาย 9'!Z44+'สาย 10'!Z44+'สาย 11'!Z44+'สาย 12'!Z44</f>
        <v>0</v>
      </c>
      <c r="AA44" s="142">
        <f>'สาย 1'!AA44+'สาย 2'!AA44+'สาย 3'!AA44+'สาย 4'!AA44+'สาย 5'!AA44+'สาย 6'!AA44+'สาย 7'!AA44+'สาย 8'!AA44+'สาย 9'!AA44+'สาย 10'!AA44+'สาย 11'!AA44+'สาย 12'!AA44</f>
        <v>0</v>
      </c>
      <c r="AB44" s="142">
        <f>'สาย 1'!AB44+'สาย 2'!AB44+'สาย 3'!AB44+'สาย 4'!AB44+'สาย 5'!AB44+'สาย 6'!AB44+'สาย 7'!AB44+'สาย 8'!AB44+'สาย 9'!AB44+'สาย 10'!AB44+'สาย 11'!AB44+'สาย 12'!AB44</f>
        <v>0</v>
      </c>
      <c r="AC44" s="142">
        <f>'สาย 1'!AC44+'สาย 2'!AC44+'สาย 3'!AC44+'สาย 4'!AC44+'สาย 5'!AC44+'สาย 6'!AC44+'สาย 7'!AC44+'สาย 8'!AC44+'สาย 9'!AC44+'สาย 10'!AC44+'สาย 11'!AC44+'สาย 12'!AC44</f>
        <v>0</v>
      </c>
      <c r="AD44" s="142">
        <f>'สาย 1'!AD44+'สาย 2'!AD44+'สาย 3'!AD44+'สาย 4'!AD44+'สาย 5'!AD44+'สาย 6'!AD44+'สาย 7'!AD44+'สาย 8'!AD44+'สาย 9'!AD44+'สาย 10'!AD44+'สาย 11'!AD44+'สาย 12'!AD44</f>
        <v>0</v>
      </c>
      <c r="AE44" s="142">
        <f>'สาย 1'!AE44+'สาย 2'!AE44+'สาย 3'!AE44+'สาย 4'!AE44+'สาย 5'!AE44+'สาย 6'!AE44+'สาย 7'!AE44+'สาย 8'!AE44+'สาย 9'!AE44+'สาย 10'!AE44+'สาย 11'!AE44+'สาย 12'!AE44</f>
        <v>0</v>
      </c>
      <c r="AF44" s="142">
        <f>'สาย 1'!AF44+'สาย 2'!AF44+'สาย 3'!AF44+'สาย 4'!AF44+'สาย 5'!AF44+'สาย 6'!AF44+'สาย 7'!AF44+'สาย 8'!AF44+'สาย 9'!AF44+'สาย 10'!AF44+'สาย 11'!AF44+'สาย 12'!AF44</f>
        <v>0</v>
      </c>
      <c r="AG44" s="142">
        <f>'สาย 1'!AG44+'สาย 2'!AG44+'สาย 3'!AG44+'สาย 4'!AG44+'สาย 5'!AG44+'สาย 6'!AG44+'สาย 7'!AG44+'สาย 8'!AG44+'สาย 9'!AG44+'สาย 10'!AG44+'สาย 11'!AG44+'สาย 12'!AG44</f>
        <v>0</v>
      </c>
      <c r="AH44" s="142">
        <f>'สาย 1'!AH44+'สาย 2'!AH44+'สาย 3'!AH44+'สาย 4'!AH44+'สาย 5'!AH44+'สาย 6'!AH44+'สาย 7'!AH44+'สาย 8'!AH44+'สาย 9'!AH44+'สาย 10'!AH44+'สาย 11'!AH44+'สาย 12'!AH44</f>
        <v>0</v>
      </c>
      <c r="AI44" s="87">
        <f t="shared" si="237"/>
        <v>0</v>
      </c>
      <c r="AJ44" s="541"/>
    </row>
    <row r="45" spans="1:36" ht="21" thickBot="1">
      <c r="A45" s="530"/>
      <c r="B45" s="547"/>
      <c r="C45" s="96" t="s">
        <v>91</v>
      </c>
      <c r="D45" s="97">
        <f t="shared" ref="D45" si="238">(D43+D44)/D42</f>
        <v>7.7499999999999999E-2</v>
      </c>
      <c r="E45" s="97">
        <f t="shared" ref="E45" si="239">(E43+E44)/E42</f>
        <v>6.25E-2</v>
      </c>
      <c r="F45" s="97">
        <f t="shared" ref="F45" si="240">(F43+F44)/F42</f>
        <v>7.7272727272727271E-2</v>
      </c>
      <c r="G45" s="97" t="e">
        <f t="shared" ref="G45" si="241">(G43+G44)/G42</f>
        <v>#DIV/0!</v>
      </c>
      <c r="H45" s="97" t="e">
        <f t="shared" ref="H45" si="242">(H43+H44)/H42</f>
        <v>#DIV/0!</v>
      </c>
      <c r="I45" s="97" t="e">
        <f t="shared" ref="I45" si="243">(I43+I44)/I42</f>
        <v>#DIV/0!</v>
      </c>
      <c r="J45" s="97" t="e">
        <f t="shared" ref="J45" si="244">(J43+J44)/J42</f>
        <v>#DIV/0!</v>
      </c>
      <c r="K45" s="97" t="e">
        <f t="shared" ref="K45" si="245">(K43+K44)/K42</f>
        <v>#DIV/0!</v>
      </c>
      <c r="L45" s="97" t="e">
        <f t="shared" ref="L45" si="246">(L43+L44)/L42</f>
        <v>#DIV/0!</v>
      </c>
      <c r="M45" s="97" t="e">
        <f t="shared" ref="M45" si="247">(M43+M44)/M42</f>
        <v>#DIV/0!</v>
      </c>
      <c r="N45" s="97" t="e">
        <f t="shared" ref="N45" si="248">(N43+N44)/N42</f>
        <v>#DIV/0!</v>
      </c>
      <c r="O45" s="97" t="e">
        <f t="shared" ref="O45" si="249">(O43+O44)/O42</f>
        <v>#DIV/0!</v>
      </c>
      <c r="P45" s="97" t="e">
        <f t="shared" ref="P45" si="250">(P43+P44)/P42</f>
        <v>#DIV/0!</v>
      </c>
      <c r="Q45" s="97" t="e">
        <f t="shared" ref="Q45" si="251">(Q43+Q44)/Q42</f>
        <v>#DIV/0!</v>
      </c>
      <c r="R45" s="97" t="e">
        <f t="shared" ref="R45" si="252">(R43+R44)/R42</f>
        <v>#DIV/0!</v>
      </c>
      <c r="S45" s="97" t="e">
        <f t="shared" ref="S45" si="253">(S43+S44)/S42</f>
        <v>#DIV/0!</v>
      </c>
      <c r="T45" s="97" t="e">
        <f t="shared" ref="T45" si="254">(T43+T44)/T42</f>
        <v>#DIV/0!</v>
      </c>
      <c r="U45" s="97" t="e">
        <f t="shared" ref="U45" si="255">(U43+U44)/U42</f>
        <v>#DIV/0!</v>
      </c>
      <c r="V45" s="97" t="e">
        <f t="shared" ref="V45" si="256">(V43+V44)/V42</f>
        <v>#DIV/0!</v>
      </c>
      <c r="W45" s="97" t="e">
        <f t="shared" ref="W45" si="257">(W43+W44)/W42</f>
        <v>#DIV/0!</v>
      </c>
      <c r="X45" s="97" t="e">
        <f t="shared" ref="X45" si="258">(X43+X44)/X42</f>
        <v>#DIV/0!</v>
      </c>
      <c r="Y45" s="97" t="e">
        <f t="shared" ref="Y45" si="259">(Y43+Y44)/Y42</f>
        <v>#DIV/0!</v>
      </c>
      <c r="Z45" s="97" t="e">
        <f t="shared" ref="Z45" si="260">(Z43+Z44)/Z42</f>
        <v>#DIV/0!</v>
      </c>
      <c r="AA45" s="97" t="e">
        <f t="shared" ref="AA45" si="261">(AA43+AA44)/AA42</f>
        <v>#DIV/0!</v>
      </c>
      <c r="AB45" s="97" t="e">
        <f t="shared" ref="AB45" si="262">(AB43+AB44)/AB42</f>
        <v>#DIV/0!</v>
      </c>
      <c r="AC45" s="97" t="e">
        <f t="shared" ref="AC45" si="263">(AC43+AC44)/AC42</f>
        <v>#DIV/0!</v>
      </c>
      <c r="AD45" s="97" t="e">
        <f t="shared" ref="AD45" si="264">(AD43+AD44)/AD42</f>
        <v>#DIV/0!</v>
      </c>
      <c r="AE45" s="97" t="e">
        <f t="shared" ref="AE45" si="265">(AE43+AE44)/AE42</f>
        <v>#DIV/0!</v>
      </c>
      <c r="AF45" s="97" t="e">
        <f t="shared" ref="AF45" si="266">(AF43+AF44)/AF42</f>
        <v>#DIV/0!</v>
      </c>
      <c r="AG45" s="97" t="e">
        <f t="shared" ref="AG45" si="267">(AG43+AG44)/AG42</f>
        <v>#DIV/0!</v>
      </c>
      <c r="AH45" s="97" t="e">
        <f t="shared" ref="AH45" si="268">(AH43+AH44)/AH42</f>
        <v>#DIV/0!</v>
      </c>
      <c r="AI45" s="97">
        <f t="shared" ref="AI45" si="269">(AI43+AI44)/AI42</f>
        <v>7.2580645161290328E-2</v>
      </c>
      <c r="AJ45" s="542"/>
    </row>
    <row r="46" spans="1:36" ht="20.399999999999999">
      <c r="A46" s="528" t="s">
        <v>11</v>
      </c>
      <c r="B46" s="548" t="s">
        <v>35</v>
      </c>
      <c r="C46" s="86" t="s">
        <v>42</v>
      </c>
      <c r="D46" s="103">
        <f>'สาย 1'!D46+'สาย 2'!D46+'สาย 3'!D46+'สาย 4'!D46+'สาย 5'!D46+'สาย 6'!D46+'สาย 7'!D46+'สาย 8'!D46+'สาย 9'!D46+'สาย 10'!D46+'สาย 11'!D46+'สาย 12'!D46</f>
        <v>760</v>
      </c>
      <c r="E46" s="103">
        <f>'สาย 1'!E46+'สาย 2'!E46+'สาย 3'!E46+'สาย 4'!E46+'สาย 5'!E46+'สาย 6'!E46+'สาย 7'!E46+'สาย 8'!E46+'สาย 9'!E46+'สาย 10'!E46+'สาย 11'!E46+'สาย 12'!E46</f>
        <v>720</v>
      </c>
      <c r="F46" s="103">
        <f>'สาย 1'!F46+'สาย 2'!F46+'สาย 3'!F46+'สาย 4'!F46+'สาย 5'!F46+'สาย 6'!F46+'สาย 7'!F46+'สาย 8'!F46+'สาย 9'!F46+'สาย 10'!F46+'สาย 11'!F46+'สาย 12'!F46</f>
        <v>840</v>
      </c>
      <c r="G46" s="103">
        <f>'สาย 1'!G46+'สาย 2'!G46+'สาย 3'!G46+'สาย 4'!G46+'สาย 5'!G46+'สาย 6'!G46+'สาย 7'!G46+'สาย 8'!G46+'สาย 9'!G46+'สาย 10'!G46+'สาย 11'!G46+'สาย 12'!G46</f>
        <v>0</v>
      </c>
      <c r="H46" s="103">
        <f>'สาย 1'!H46+'สาย 2'!H46+'สาย 3'!H46+'สาย 4'!H46+'สาย 5'!H46+'สาย 6'!H46+'สาย 7'!H46+'สาย 8'!H46+'สาย 9'!H46+'สาย 10'!H46+'สาย 11'!H46+'สาย 12'!H46</f>
        <v>0</v>
      </c>
      <c r="I46" s="103">
        <f>'สาย 1'!I46+'สาย 2'!I46+'สาย 3'!I46+'สาย 4'!I46+'สาย 5'!I46+'สาย 6'!I46+'สาย 7'!I46+'สาย 8'!I46+'สาย 9'!I46+'สาย 10'!I46+'สาย 11'!I46+'สาย 12'!I46</f>
        <v>0</v>
      </c>
      <c r="J46" s="103">
        <f>'สาย 1'!J46+'สาย 2'!J46+'สาย 3'!J46+'สาย 4'!J46+'สาย 5'!J46+'สาย 6'!J46+'สาย 7'!J46+'สาย 8'!J46+'สาย 9'!J46+'สาย 10'!J46+'สาย 11'!J46+'สาย 12'!J46</f>
        <v>0</v>
      </c>
      <c r="K46" s="103">
        <f>'สาย 1'!K46+'สาย 2'!K46+'สาย 3'!K46+'สาย 4'!K46+'สาย 5'!K46+'สาย 6'!K46+'สาย 7'!K46+'สาย 8'!K46+'สาย 9'!K46+'สาย 10'!K46+'สาย 11'!K46+'สาย 12'!K46</f>
        <v>0</v>
      </c>
      <c r="L46" s="103">
        <f>'สาย 1'!L46+'สาย 2'!L46+'สาย 3'!L46+'สาย 4'!L46+'สาย 5'!L46+'สาย 6'!L46+'สาย 7'!L46+'สาย 8'!L46+'สาย 9'!L46+'สาย 10'!L46+'สาย 11'!L46+'สาย 12'!L46</f>
        <v>0</v>
      </c>
      <c r="M46" s="103">
        <f>'สาย 1'!M46+'สาย 2'!M46+'สาย 3'!M46+'สาย 4'!M46+'สาย 5'!M46+'สาย 6'!M46+'สาย 7'!M46+'สาย 8'!M46+'สาย 9'!M46+'สาย 10'!M46+'สาย 11'!M46+'สาย 12'!M46</f>
        <v>0</v>
      </c>
      <c r="N46" s="103">
        <f>'สาย 1'!N46+'สาย 2'!N46+'สาย 3'!N46+'สาย 4'!N46+'สาย 5'!N46+'สาย 6'!N46+'สาย 7'!N46+'สาย 8'!N46+'สาย 9'!N46+'สาย 10'!N46+'สาย 11'!N46+'สาย 12'!N46</f>
        <v>0</v>
      </c>
      <c r="O46" s="103">
        <f>'สาย 1'!O46+'สาย 2'!O46+'สาย 3'!O46+'สาย 4'!O46+'สาย 5'!O46+'สาย 6'!O46+'สาย 7'!O46+'สาย 8'!O46+'สาย 9'!O46+'สาย 10'!O46+'สาย 11'!O46+'สาย 12'!O46</f>
        <v>0</v>
      </c>
      <c r="P46" s="103">
        <f>'สาย 1'!P46+'สาย 2'!P46+'สาย 3'!P46+'สาย 4'!P46+'สาย 5'!P46+'สาย 6'!P46+'สาย 7'!P46+'สาย 8'!P46+'สาย 9'!P46+'สาย 10'!P46+'สาย 11'!P46+'สาย 12'!P46</f>
        <v>0</v>
      </c>
      <c r="Q46" s="103">
        <f>'สาย 1'!Q46+'สาย 2'!Q46+'สาย 3'!Q46+'สาย 4'!Q46+'สาย 5'!Q46+'สาย 6'!Q46+'สาย 7'!Q46+'สาย 8'!Q46+'สาย 9'!Q46+'สาย 10'!Q46+'สาย 11'!Q46+'สาย 12'!Q46</f>
        <v>0</v>
      </c>
      <c r="R46" s="103">
        <f>'สาย 1'!R46+'สาย 2'!R46+'สาย 3'!R46+'สาย 4'!R46+'สาย 5'!R46+'สาย 6'!R46+'สาย 7'!R46+'สาย 8'!R46+'สาย 9'!R46+'สาย 10'!R46+'สาย 11'!R46+'สาย 12'!R46</f>
        <v>0</v>
      </c>
      <c r="S46" s="103">
        <f>'สาย 1'!S46+'สาย 2'!S46+'สาย 3'!S46+'สาย 4'!S46+'สาย 5'!S46+'สาย 6'!S46+'สาย 7'!S46+'สาย 8'!S46+'สาย 9'!S46+'สาย 10'!S46+'สาย 11'!S46+'สาย 12'!S46</f>
        <v>0</v>
      </c>
      <c r="T46" s="103">
        <f>'สาย 1'!T46+'สาย 2'!T46+'สาย 3'!T46+'สาย 4'!T46+'สาย 5'!T46+'สาย 6'!T46+'สาย 7'!T46+'สาย 8'!T46+'สาย 9'!T46+'สาย 10'!T46+'สาย 11'!T46+'สาย 12'!T46</f>
        <v>0</v>
      </c>
      <c r="U46" s="103">
        <f>'สาย 1'!U46+'สาย 2'!U46+'สาย 3'!U46+'สาย 4'!U46+'สาย 5'!U46+'สาย 6'!U46+'สาย 7'!U46+'สาย 8'!U46+'สาย 9'!U46+'สาย 10'!U46+'สาย 11'!U46+'สาย 12'!U46</f>
        <v>0</v>
      </c>
      <c r="V46" s="103">
        <f>'สาย 1'!V46+'สาย 2'!V46+'สาย 3'!V46+'สาย 4'!V46+'สาย 5'!V46+'สาย 6'!V46+'สาย 7'!V46+'สาย 8'!V46+'สาย 9'!V46+'สาย 10'!V46+'สาย 11'!V46+'สาย 12'!V46</f>
        <v>0</v>
      </c>
      <c r="W46" s="103">
        <f>'สาย 1'!W46+'สาย 2'!W46+'สาย 3'!W46+'สาย 4'!W46+'สาย 5'!W46+'สาย 6'!W46+'สาย 7'!W46+'สาย 8'!W46+'สาย 9'!W46+'สาย 10'!W46+'สาย 11'!W46+'สาย 12'!W46</f>
        <v>0</v>
      </c>
      <c r="X46" s="103">
        <f>'สาย 1'!X46+'สาย 2'!X46+'สาย 3'!X46+'สาย 4'!X46+'สาย 5'!X46+'สาย 6'!X46+'สาย 7'!X46+'สาย 8'!X46+'สาย 9'!X46+'สาย 10'!X46+'สาย 11'!X46+'สาย 12'!X46</f>
        <v>0</v>
      </c>
      <c r="Y46" s="103">
        <f>'สาย 1'!Y46+'สาย 2'!Y46+'สาย 3'!Y46+'สาย 4'!Y46+'สาย 5'!Y46+'สาย 6'!Y46+'สาย 7'!Y46+'สาย 8'!Y46+'สาย 9'!Y46+'สาย 10'!Y46+'สาย 11'!Y46+'สาย 12'!Y46</f>
        <v>0</v>
      </c>
      <c r="Z46" s="103">
        <f>'สาย 1'!Z46+'สาย 2'!Z46+'สาย 3'!Z46+'สาย 4'!Z46+'สาย 5'!Z46+'สาย 6'!Z46+'สาย 7'!Z46+'สาย 8'!Z46+'สาย 9'!Z46+'สาย 10'!Z46+'สาย 11'!Z46+'สาย 12'!Z46</f>
        <v>0</v>
      </c>
      <c r="AA46" s="103">
        <f>'สาย 1'!AA46+'สาย 2'!AA46+'สาย 3'!AA46+'สาย 4'!AA46+'สาย 5'!AA46+'สาย 6'!AA46+'สาย 7'!AA46+'สาย 8'!AA46+'สาย 9'!AA46+'สาย 10'!AA46+'สาย 11'!AA46+'สาย 12'!AA46</f>
        <v>0</v>
      </c>
      <c r="AB46" s="103">
        <f>'สาย 1'!AB46+'สาย 2'!AB46+'สาย 3'!AB46+'สาย 4'!AB46+'สาย 5'!AB46+'สาย 6'!AB46+'สาย 7'!AB46+'สาย 8'!AB46+'สาย 9'!AB46+'สาย 10'!AB46+'สาย 11'!AB46+'สาย 12'!AB46</f>
        <v>0</v>
      </c>
      <c r="AC46" s="103">
        <f>'สาย 1'!AC46+'สาย 2'!AC46+'สาย 3'!AC46+'สาย 4'!AC46+'สาย 5'!AC46+'สาย 6'!AC46+'สาย 7'!AC46+'สาย 8'!AC46+'สาย 9'!AC46+'สาย 10'!AC46+'สาย 11'!AC46+'สาย 12'!AC46</f>
        <v>0</v>
      </c>
      <c r="AD46" s="103">
        <f>'สาย 1'!AD46+'สาย 2'!AD46+'สาย 3'!AD46+'สาย 4'!AD46+'สาย 5'!AD46+'สาย 6'!AD46+'สาย 7'!AD46+'สาย 8'!AD46+'สาย 9'!AD46+'สาย 10'!AD46+'สาย 11'!AD46+'สาย 12'!AD46</f>
        <v>0</v>
      </c>
      <c r="AE46" s="103">
        <f>'สาย 1'!AE46+'สาย 2'!AE46+'สาย 3'!AE46+'สาย 4'!AE46+'สาย 5'!AE46+'สาย 6'!AE46+'สาย 7'!AE46+'สาย 8'!AE46+'สาย 9'!AE46+'สาย 10'!AE46+'สาย 11'!AE46+'สาย 12'!AE46</f>
        <v>0</v>
      </c>
      <c r="AF46" s="103">
        <f>'สาย 1'!AF46+'สาย 2'!AF46+'สาย 3'!AF46+'สาย 4'!AF46+'สาย 5'!AF46+'สาย 6'!AF46+'สาย 7'!AF46+'สาย 8'!AF46+'สาย 9'!AF46+'สาย 10'!AF46+'สาย 11'!AF46+'สาย 12'!AF46</f>
        <v>0</v>
      </c>
      <c r="AG46" s="103">
        <f>'สาย 1'!AG46+'สาย 2'!AG46+'สาย 3'!AG46+'สาย 4'!AG46+'สาย 5'!AG46+'สาย 6'!AG46+'สาย 7'!AG46+'สาย 8'!AG46+'สาย 9'!AG46+'สาย 10'!AG46+'สาย 11'!AG46+'สาย 12'!AG46</f>
        <v>0</v>
      </c>
      <c r="AH46" s="103">
        <f>'สาย 1'!AH46+'สาย 2'!AH46+'สาย 3'!AH46+'สาย 4'!AH46+'สาย 5'!AH46+'สาย 6'!AH46+'สาย 7'!AH46+'สาย 8'!AH46+'สาย 9'!AH46+'สาย 10'!AH46+'สาย 11'!AH46+'สาย 12'!AH46</f>
        <v>0</v>
      </c>
      <c r="AI46" s="93">
        <f>SUM(D46:AH46)</f>
        <v>2320</v>
      </c>
      <c r="AJ46" s="541">
        <f>AI49</f>
        <v>6.9827586206896552E-2</v>
      </c>
    </row>
    <row r="47" spans="1:36" ht="20.399999999999999">
      <c r="A47" s="529"/>
      <c r="B47" s="546"/>
      <c r="C47" s="91" t="s">
        <v>89</v>
      </c>
      <c r="D47" s="174">
        <f>'สาย 1'!D47+'สาย 2'!D47+'สาย 3'!D47+'สาย 4'!D47+'สาย 5'!D47+'สาย 6'!D47+'สาย 7'!D47+'สาย 8'!D47+'สาย 9'!D47+'สาย 10'!D47+'สาย 11'!D47+'สาย 12'!D47</f>
        <v>57</v>
      </c>
      <c r="E47" s="174">
        <f>'สาย 1'!E47+'สาย 2'!E47+'สาย 3'!E47+'สาย 4'!E47+'สาย 5'!E47+'สาย 6'!E47+'สาย 7'!E47+'สาย 8'!E47+'สาย 9'!E47+'สาย 10'!E47+'สาย 11'!E47+'สาย 12'!E47</f>
        <v>50</v>
      </c>
      <c r="F47" s="174">
        <f>'สาย 1'!F47+'สาย 2'!F47+'สาย 3'!F47+'สาย 4'!F47+'สาย 5'!F47+'สาย 6'!F47+'สาย 7'!F47+'สาย 8'!F47+'สาย 9'!F47+'สาย 10'!F47+'สาย 11'!F47+'สาย 12'!F47</f>
        <v>55</v>
      </c>
      <c r="G47" s="174">
        <f>'สาย 1'!G47+'สาย 2'!G47+'สาย 3'!G47+'สาย 4'!G47+'สาย 5'!G47+'สาย 6'!G47+'สาย 7'!G47+'สาย 8'!G47+'สาย 9'!G47+'สาย 10'!G47+'สาย 11'!G47+'สาย 12'!G47</f>
        <v>0</v>
      </c>
      <c r="H47" s="174">
        <f>'สาย 1'!H47+'สาย 2'!H47+'สาย 3'!H47+'สาย 4'!H47+'สาย 5'!H47+'สาย 6'!H47+'สาย 7'!H47+'สาย 8'!H47+'สาย 9'!H47+'สาย 10'!H47+'สาย 11'!H47+'สาย 12'!H47</f>
        <v>0</v>
      </c>
      <c r="I47" s="174">
        <f>'สาย 1'!I47+'สาย 2'!I47+'สาย 3'!I47+'สาย 4'!I47+'สาย 5'!I47+'สาย 6'!I47+'สาย 7'!I47+'สาย 8'!I47+'สาย 9'!I47+'สาย 10'!I47+'สาย 11'!I47+'สาย 12'!I47</f>
        <v>0</v>
      </c>
      <c r="J47" s="174">
        <f>'สาย 1'!J47+'สาย 2'!J47+'สาย 3'!J47+'สาย 4'!J47+'สาย 5'!J47+'สาย 6'!J47+'สาย 7'!J47+'สาย 8'!J47+'สาย 9'!J47+'สาย 10'!J47+'สาย 11'!J47+'สาย 12'!J47</f>
        <v>0</v>
      </c>
      <c r="K47" s="174">
        <f>'สาย 1'!K47+'สาย 2'!K47+'สาย 3'!K47+'สาย 4'!K47+'สาย 5'!K47+'สาย 6'!K47+'สาย 7'!K47+'สาย 8'!K47+'สาย 9'!K47+'สาย 10'!K47+'สาย 11'!K47+'สาย 12'!K47</f>
        <v>0</v>
      </c>
      <c r="L47" s="174">
        <f>'สาย 1'!L47+'สาย 2'!L47+'สาย 3'!L47+'สาย 4'!L47+'สาย 5'!L47+'สาย 6'!L47+'สาย 7'!L47+'สาย 8'!L47+'สาย 9'!L47+'สาย 10'!L47+'สาย 11'!L47+'สาย 12'!L47</f>
        <v>0</v>
      </c>
      <c r="M47" s="174">
        <f>'สาย 1'!M47+'สาย 2'!M47+'สาย 3'!M47+'สาย 4'!M47+'สาย 5'!M47+'สาย 6'!M47+'สาย 7'!M47+'สาย 8'!M47+'สาย 9'!M47+'สาย 10'!M47+'สาย 11'!M47+'สาย 12'!M47</f>
        <v>0</v>
      </c>
      <c r="N47" s="174">
        <f>'สาย 1'!N47+'สาย 2'!N47+'สาย 3'!N47+'สาย 4'!N47+'สาย 5'!N47+'สาย 6'!N47+'สาย 7'!N47+'สาย 8'!N47+'สาย 9'!N47+'สาย 10'!N47+'สาย 11'!N47+'สาย 12'!N47</f>
        <v>0</v>
      </c>
      <c r="O47" s="174">
        <f>'สาย 1'!O47+'สาย 2'!O47+'สาย 3'!O47+'สาย 4'!O47+'สาย 5'!O47+'สาย 6'!O47+'สาย 7'!O47+'สาย 8'!O47+'สาย 9'!O47+'สาย 10'!O47+'สาย 11'!O47+'สาย 12'!O47</f>
        <v>0</v>
      </c>
      <c r="P47" s="174">
        <f>'สาย 1'!P47+'สาย 2'!P47+'สาย 3'!P47+'สาย 4'!P47+'สาย 5'!P47+'สาย 6'!P47+'สาย 7'!P47+'สาย 8'!P47+'สาย 9'!P47+'สาย 10'!P47+'สาย 11'!P47+'สาย 12'!P47</f>
        <v>0</v>
      </c>
      <c r="Q47" s="174">
        <f>'สาย 1'!Q47+'สาย 2'!Q47+'สาย 3'!Q47+'สาย 4'!Q47+'สาย 5'!Q47+'สาย 6'!Q47+'สาย 7'!Q47+'สาย 8'!Q47+'สาย 9'!Q47+'สาย 10'!Q47+'สาย 11'!Q47+'สาย 12'!Q47</f>
        <v>0</v>
      </c>
      <c r="R47" s="174">
        <f>'สาย 1'!R47+'สาย 2'!R47+'สาย 3'!R47+'สาย 4'!R47+'สาย 5'!R47+'สาย 6'!R47+'สาย 7'!R47+'สาย 8'!R47+'สาย 9'!R47+'สาย 10'!R47+'สาย 11'!R47+'สาย 12'!R47</f>
        <v>0</v>
      </c>
      <c r="S47" s="174">
        <f>'สาย 1'!S47+'สาย 2'!S47+'สาย 3'!S47+'สาย 4'!S47+'สาย 5'!S47+'สาย 6'!S47+'สาย 7'!S47+'สาย 8'!S47+'สาย 9'!S47+'สาย 10'!S47+'สาย 11'!S47+'สาย 12'!S47</f>
        <v>0</v>
      </c>
      <c r="T47" s="174">
        <f>'สาย 1'!T47+'สาย 2'!T47+'สาย 3'!T47+'สาย 4'!T47+'สาย 5'!T47+'สาย 6'!T47+'สาย 7'!T47+'สาย 8'!T47+'สาย 9'!T47+'สาย 10'!T47+'สาย 11'!T47+'สาย 12'!T47</f>
        <v>0</v>
      </c>
      <c r="U47" s="174">
        <f>'สาย 1'!U47+'สาย 2'!U47+'สาย 3'!U47+'สาย 4'!U47+'สาย 5'!U47+'สาย 6'!U47+'สาย 7'!U47+'สาย 8'!U47+'สาย 9'!U47+'สาย 10'!U47+'สาย 11'!U47+'สาย 12'!U47</f>
        <v>0</v>
      </c>
      <c r="V47" s="174">
        <f>'สาย 1'!V47+'สาย 2'!V47+'สาย 3'!V47+'สาย 4'!V47+'สาย 5'!V47+'สาย 6'!V47+'สาย 7'!V47+'สาย 8'!V47+'สาย 9'!V47+'สาย 10'!V47+'สาย 11'!V47+'สาย 12'!V47</f>
        <v>0</v>
      </c>
      <c r="W47" s="174">
        <f>'สาย 1'!W47+'สาย 2'!W47+'สาย 3'!W47+'สาย 4'!W47+'สาย 5'!W47+'สาย 6'!W47+'สาย 7'!W47+'สาย 8'!W47+'สาย 9'!W47+'สาย 10'!W47+'สาย 11'!W47+'สาย 12'!W47</f>
        <v>0</v>
      </c>
      <c r="X47" s="174">
        <f>'สาย 1'!X47+'สาย 2'!X47+'สาย 3'!X47+'สาย 4'!X47+'สาย 5'!X47+'สาย 6'!X47+'สาย 7'!X47+'สาย 8'!X47+'สาย 9'!X47+'สาย 10'!X47+'สาย 11'!X47+'สาย 12'!X47</f>
        <v>0</v>
      </c>
      <c r="Y47" s="174">
        <f>'สาย 1'!Y47+'สาย 2'!Y47+'สาย 3'!Y47+'สาย 4'!Y47+'สาย 5'!Y47+'สาย 6'!Y47+'สาย 7'!Y47+'สาย 8'!Y47+'สาย 9'!Y47+'สาย 10'!Y47+'สาย 11'!Y47+'สาย 12'!Y47</f>
        <v>0</v>
      </c>
      <c r="Z47" s="174">
        <f>'สาย 1'!Z47+'สาย 2'!Z47+'สาย 3'!Z47+'สาย 4'!Z47+'สาย 5'!Z47+'สาย 6'!Z47+'สาย 7'!Z47+'สาย 8'!Z47+'สาย 9'!Z47+'สาย 10'!Z47+'สาย 11'!Z47+'สาย 12'!Z47</f>
        <v>0</v>
      </c>
      <c r="AA47" s="174">
        <f>'สาย 1'!AA47+'สาย 2'!AA47+'สาย 3'!AA47+'สาย 4'!AA47+'สาย 5'!AA47+'สาย 6'!AA47+'สาย 7'!AA47+'สาย 8'!AA47+'สาย 9'!AA47+'สาย 10'!AA47+'สาย 11'!AA47+'สาย 12'!AA47</f>
        <v>0</v>
      </c>
      <c r="AB47" s="174">
        <f>'สาย 1'!AB47+'สาย 2'!AB47+'สาย 3'!AB47+'สาย 4'!AB47+'สาย 5'!AB47+'สาย 6'!AB47+'สาย 7'!AB47+'สาย 8'!AB47+'สาย 9'!AB47+'สาย 10'!AB47+'สาย 11'!AB47+'สาย 12'!AB47</f>
        <v>0</v>
      </c>
      <c r="AC47" s="174">
        <f>'สาย 1'!AC47+'สาย 2'!AC47+'สาย 3'!AC47+'สาย 4'!AC47+'สาย 5'!AC47+'สาย 6'!AC47+'สาย 7'!AC47+'สาย 8'!AC47+'สาย 9'!AC47+'สาย 10'!AC47+'สาย 11'!AC47+'สาย 12'!AC47</f>
        <v>0</v>
      </c>
      <c r="AD47" s="174">
        <f>'สาย 1'!AD47+'สาย 2'!AD47+'สาย 3'!AD47+'สาย 4'!AD47+'สาย 5'!AD47+'สาย 6'!AD47+'สาย 7'!AD47+'สาย 8'!AD47+'สาย 9'!AD47+'สาย 10'!AD47+'สาย 11'!AD47+'สาย 12'!AD47</f>
        <v>0</v>
      </c>
      <c r="AE47" s="174">
        <f>'สาย 1'!AE47+'สาย 2'!AE47+'สาย 3'!AE47+'สาย 4'!AE47+'สาย 5'!AE47+'สาย 6'!AE47+'สาย 7'!AE47+'สาย 8'!AE47+'สาย 9'!AE47+'สาย 10'!AE47+'สาย 11'!AE47+'สาย 12'!AE47</f>
        <v>0</v>
      </c>
      <c r="AF47" s="174">
        <f>'สาย 1'!AF47+'สาย 2'!AF47+'สาย 3'!AF47+'สาย 4'!AF47+'สาย 5'!AF47+'สาย 6'!AF47+'สาย 7'!AF47+'สาย 8'!AF47+'สาย 9'!AF47+'สาย 10'!AF47+'สาย 11'!AF47+'สาย 12'!AF47</f>
        <v>0</v>
      </c>
      <c r="AG47" s="174">
        <f>'สาย 1'!AG47+'สาย 2'!AG47+'สาย 3'!AG47+'สาย 4'!AG47+'สาย 5'!AG47+'สาย 6'!AG47+'สาย 7'!AG47+'สาย 8'!AG47+'สาย 9'!AG47+'สาย 10'!AG47+'สาย 11'!AG47+'สาย 12'!AG47</f>
        <v>0</v>
      </c>
      <c r="AH47" s="174">
        <f>'สาย 1'!AH47+'สาย 2'!AH47+'สาย 3'!AH47+'สาย 4'!AH47+'สาย 5'!AH47+'สาย 6'!AH47+'สาย 7'!AH47+'สาย 8'!AH47+'สาย 9'!AH47+'สาย 10'!AH47+'สาย 11'!AH47+'สาย 12'!AH47</f>
        <v>0</v>
      </c>
      <c r="AI47" s="161">
        <f t="shared" ref="AI47:AI48" si="270">SUM(D47:AH47)</f>
        <v>162</v>
      </c>
      <c r="AJ47" s="541"/>
    </row>
    <row r="48" spans="1:36" ht="20.399999999999999">
      <c r="A48" s="529"/>
      <c r="B48" s="546"/>
      <c r="C48" s="94" t="s">
        <v>90</v>
      </c>
      <c r="D48" s="142">
        <f>'สาย 1'!D48+'สาย 2'!D48+'สาย 3'!D48+'สาย 4'!D48+'สาย 5'!D48+'สาย 6'!D48+'สาย 7'!D48+'สาย 8'!D48+'สาย 9'!D48+'สาย 10'!D48+'สาย 11'!D48+'สาย 12'!D48</f>
        <v>0</v>
      </c>
      <c r="E48" s="142">
        <f>'สาย 1'!E48+'สาย 2'!E48+'สาย 3'!E48+'สาย 4'!E48+'สาย 5'!E48+'สาย 6'!E48+'สาย 7'!E48+'สาย 8'!E48+'สาย 9'!E48+'สาย 10'!E48+'สาย 11'!E48+'สาย 12'!E48</f>
        <v>0</v>
      </c>
      <c r="F48" s="142">
        <f>'สาย 1'!F48+'สาย 2'!F48+'สาย 3'!F48+'สาย 4'!F48+'สาย 5'!F48+'สาย 6'!F48+'สาย 7'!F48+'สาย 8'!F48+'สาย 9'!F48+'สาย 10'!F48+'สาย 11'!F48+'สาย 12'!F48</f>
        <v>0</v>
      </c>
      <c r="G48" s="142">
        <f>'สาย 1'!G48+'สาย 2'!G48+'สาย 3'!G48+'สาย 4'!G48+'สาย 5'!G48+'สาย 6'!G48+'สาย 7'!G48+'สาย 8'!G48+'สาย 9'!G48+'สาย 10'!G48+'สาย 11'!G48+'สาย 12'!G48</f>
        <v>0</v>
      </c>
      <c r="H48" s="142">
        <f>'สาย 1'!H48+'สาย 2'!H48+'สาย 3'!H48+'สาย 4'!H48+'สาย 5'!H48+'สาย 6'!H48+'สาย 7'!H48+'สาย 8'!H48+'สาย 9'!H48+'สาย 10'!H48+'สาย 11'!H48+'สาย 12'!H48</f>
        <v>0</v>
      </c>
      <c r="I48" s="142">
        <f>'สาย 1'!I48+'สาย 2'!I48+'สาย 3'!I48+'สาย 4'!I48+'สาย 5'!I48+'สาย 6'!I48+'สาย 7'!I48+'สาย 8'!I48+'สาย 9'!I48+'สาย 10'!I48+'สาย 11'!I48+'สาย 12'!I48</f>
        <v>0</v>
      </c>
      <c r="J48" s="142">
        <f>'สาย 1'!J48+'สาย 2'!J48+'สาย 3'!J48+'สาย 4'!J48+'สาย 5'!J48+'สาย 6'!J48+'สาย 7'!J48+'สาย 8'!J48+'สาย 9'!J48+'สาย 10'!J48+'สาย 11'!J48+'สาย 12'!J48</f>
        <v>0</v>
      </c>
      <c r="K48" s="142">
        <f>'สาย 1'!K48+'สาย 2'!K48+'สาย 3'!K48+'สาย 4'!K48+'สาย 5'!K48+'สาย 6'!K48+'สาย 7'!K48+'สาย 8'!K48+'สาย 9'!K48+'สาย 10'!K48+'สาย 11'!K48+'สาย 12'!K48</f>
        <v>0</v>
      </c>
      <c r="L48" s="142">
        <f>'สาย 1'!L48+'สาย 2'!L48+'สาย 3'!L48+'สาย 4'!L48+'สาย 5'!L48+'สาย 6'!L48+'สาย 7'!L48+'สาย 8'!L48+'สาย 9'!L48+'สาย 10'!L48+'สาย 11'!L48+'สาย 12'!L48</f>
        <v>0</v>
      </c>
      <c r="M48" s="142">
        <f>'สาย 1'!M48+'สาย 2'!M48+'สาย 3'!M48+'สาย 4'!M48+'สาย 5'!M48+'สาย 6'!M48+'สาย 7'!M48+'สาย 8'!M48+'สาย 9'!M48+'สาย 10'!M48+'สาย 11'!M48+'สาย 12'!M48</f>
        <v>0</v>
      </c>
      <c r="N48" s="142">
        <f>'สาย 1'!N48+'สาย 2'!N48+'สาย 3'!N48+'สาย 4'!N48+'สาย 5'!N48+'สาย 6'!N48+'สาย 7'!N48+'สาย 8'!N48+'สาย 9'!N48+'สาย 10'!N48+'สาย 11'!N48+'สาย 12'!N48</f>
        <v>0</v>
      </c>
      <c r="O48" s="142">
        <f>'สาย 1'!O48+'สาย 2'!O48+'สาย 3'!O48+'สาย 4'!O48+'สาย 5'!O48+'สาย 6'!O48+'สาย 7'!O48+'สาย 8'!O48+'สาย 9'!O48+'สาย 10'!O48+'สาย 11'!O48+'สาย 12'!O48</f>
        <v>0</v>
      </c>
      <c r="P48" s="142">
        <f>'สาย 1'!P48+'สาย 2'!P48+'สาย 3'!P48+'สาย 4'!P48+'สาย 5'!P48+'สาย 6'!P48+'สาย 7'!P48+'สาย 8'!P48+'สาย 9'!P48+'สาย 10'!P48+'สาย 11'!P48+'สาย 12'!P48</f>
        <v>0</v>
      </c>
      <c r="Q48" s="142">
        <f>'สาย 1'!Q48+'สาย 2'!Q48+'สาย 3'!Q48+'สาย 4'!Q48+'สาย 5'!Q48+'สาย 6'!Q48+'สาย 7'!Q48+'สาย 8'!Q48+'สาย 9'!Q48+'สาย 10'!Q48+'สาย 11'!Q48+'สาย 12'!Q48</f>
        <v>0</v>
      </c>
      <c r="R48" s="142">
        <f>'สาย 1'!R48+'สาย 2'!R48+'สาย 3'!R48+'สาย 4'!R48+'สาย 5'!R48+'สาย 6'!R48+'สาย 7'!R48+'สาย 8'!R48+'สาย 9'!R48+'สาย 10'!R48+'สาย 11'!R48+'สาย 12'!R48</f>
        <v>0</v>
      </c>
      <c r="S48" s="142">
        <f>'สาย 1'!S48+'สาย 2'!S48+'สาย 3'!S48+'สาย 4'!S48+'สาย 5'!S48+'สาย 6'!S48+'สาย 7'!S48+'สาย 8'!S48+'สาย 9'!S48+'สาย 10'!S48+'สาย 11'!S48+'สาย 12'!S48</f>
        <v>0</v>
      </c>
      <c r="T48" s="142">
        <f>'สาย 1'!T48+'สาย 2'!T48+'สาย 3'!T48+'สาย 4'!T48+'สาย 5'!T48+'สาย 6'!T48+'สาย 7'!T48+'สาย 8'!T48+'สาย 9'!T48+'สาย 10'!T48+'สาย 11'!T48+'สาย 12'!T48</f>
        <v>0</v>
      </c>
      <c r="U48" s="142">
        <f>'สาย 1'!U48+'สาย 2'!U48+'สาย 3'!U48+'สาย 4'!U48+'สาย 5'!U48+'สาย 6'!U48+'สาย 7'!U48+'สาย 8'!U48+'สาย 9'!U48+'สาย 10'!U48+'สาย 11'!U48+'สาย 12'!U48</f>
        <v>0</v>
      </c>
      <c r="V48" s="142">
        <f>'สาย 1'!V48+'สาย 2'!V48+'สาย 3'!V48+'สาย 4'!V48+'สาย 5'!V48+'สาย 6'!V48+'สาย 7'!V48+'สาย 8'!V48+'สาย 9'!V48+'สาย 10'!V48+'สาย 11'!V48+'สาย 12'!V48</f>
        <v>0</v>
      </c>
      <c r="W48" s="142">
        <f>'สาย 1'!W48+'สาย 2'!W48+'สาย 3'!W48+'สาย 4'!W48+'สาย 5'!W48+'สาย 6'!W48+'สาย 7'!W48+'สาย 8'!W48+'สาย 9'!W48+'สาย 10'!W48+'สาย 11'!W48+'สาย 12'!W48</f>
        <v>0</v>
      </c>
      <c r="X48" s="142">
        <f>'สาย 1'!X48+'สาย 2'!X48+'สาย 3'!X48+'สาย 4'!X48+'สาย 5'!X48+'สาย 6'!X48+'สาย 7'!X48+'สาย 8'!X48+'สาย 9'!X48+'สาย 10'!X48+'สาย 11'!X48+'สาย 12'!X48</f>
        <v>0</v>
      </c>
      <c r="Y48" s="142">
        <f>'สาย 1'!Y48+'สาย 2'!Y48+'สาย 3'!Y48+'สาย 4'!Y48+'สาย 5'!Y48+'สาย 6'!Y48+'สาย 7'!Y48+'สาย 8'!Y48+'สาย 9'!Y48+'สาย 10'!Y48+'สาย 11'!Y48+'สาย 12'!Y48</f>
        <v>0</v>
      </c>
      <c r="Z48" s="142">
        <f>'สาย 1'!Z48+'สาย 2'!Z48+'สาย 3'!Z48+'สาย 4'!Z48+'สาย 5'!Z48+'สาย 6'!Z48+'สาย 7'!Z48+'สาย 8'!Z48+'สาย 9'!Z48+'สาย 10'!Z48+'สาย 11'!Z48+'สาย 12'!Z48</f>
        <v>0</v>
      </c>
      <c r="AA48" s="142">
        <f>'สาย 1'!AA48+'สาย 2'!AA48+'สาย 3'!AA48+'สาย 4'!AA48+'สาย 5'!AA48+'สาย 6'!AA48+'สาย 7'!AA48+'สาย 8'!AA48+'สาย 9'!AA48+'สาย 10'!AA48+'สาย 11'!AA48+'สาย 12'!AA48</f>
        <v>0</v>
      </c>
      <c r="AB48" s="142">
        <f>'สาย 1'!AB48+'สาย 2'!AB48+'สาย 3'!AB48+'สาย 4'!AB48+'สาย 5'!AB48+'สาย 6'!AB48+'สาย 7'!AB48+'สาย 8'!AB48+'สาย 9'!AB48+'สาย 10'!AB48+'สาย 11'!AB48+'สาย 12'!AB48</f>
        <v>0</v>
      </c>
      <c r="AC48" s="142">
        <f>'สาย 1'!AC48+'สาย 2'!AC48+'สาย 3'!AC48+'สาย 4'!AC48+'สาย 5'!AC48+'สาย 6'!AC48+'สาย 7'!AC48+'สาย 8'!AC48+'สาย 9'!AC48+'สาย 10'!AC48+'สาย 11'!AC48+'สาย 12'!AC48</f>
        <v>0</v>
      </c>
      <c r="AD48" s="142">
        <f>'สาย 1'!AD48+'สาย 2'!AD48+'สาย 3'!AD48+'สาย 4'!AD48+'สาย 5'!AD48+'สาย 6'!AD48+'สาย 7'!AD48+'สาย 8'!AD48+'สาย 9'!AD48+'สาย 10'!AD48+'สาย 11'!AD48+'สาย 12'!AD48</f>
        <v>0</v>
      </c>
      <c r="AE48" s="142">
        <f>'สาย 1'!AE48+'สาย 2'!AE48+'สาย 3'!AE48+'สาย 4'!AE48+'สาย 5'!AE48+'สาย 6'!AE48+'สาย 7'!AE48+'สาย 8'!AE48+'สาย 9'!AE48+'สาย 10'!AE48+'สาย 11'!AE48+'สาย 12'!AE48</f>
        <v>0</v>
      </c>
      <c r="AF48" s="142">
        <f>'สาย 1'!AF48+'สาย 2'!AF48+'สาย 3'!AF48+'สาย 4'!AF48+'สาย 5'!AF48+'สาย 6'!AF48+'สาย 7'!AF48+'สาย 8'!AF48+'สาย 9'!AF48+'สาย 10'!AF48+'สาย 11'!AF48+'สาย 12'!AF48</f>
        <v>0</v>
      </c>
      <c r="AG48" s="142">
        <f>'สาย 1'!AG48+'สาย 2'!AG48+'สาย 3'!AG48+'สาย 4'!AG48+'สาย 5'!AG48+'สาย 6'!AG48+'สาย 7'!AG48+'สาย 8'!AG48+'สาย 9'!AG48+'สาย 10'!AG48+'สาย 11'!AG48+'สาย 12'!AG48</f>
        <v>0</v>
      </c>
      <c r="AH48" s="142">
        <f>'สาย 1'!AH48+'สาย 2'!AH48+'สาย 3'!AH48+'สาย 4'!AH48+'สาย 5'!AH48+'สาย 6'!AH48+'สาย 7'!AH48+'สาย 8'!AH48+'สาย 9'!AH48+'สาย 10'!AH48+'สาย 11'!AH48+'สาย 12'!AH48</f>
        <v>0</v>
      </c>
      <c r="AI48" s="87">
        <f t="shared" si="270"/>
        <v>0</v>
      </c>
      <c r="AJ48" s="541"/>
    </row>
    <row r="49" spans="1:36" ht="21" thickBot="1">
      <c r="A49" s="530"/>
      <c r="B49" s="547"/>
      <c r="C49" s="96" t="s">
        <v>91</v>
      </c>
      <c r="D49" s="97">
        <f t="shared" ref="D49" si="271">(D47+D48)/D46</f>
        <v>7.4999999999999997E-2</v>
      </c>
      <c r="E49" s="97">
        <f t="shared" ref="E49" si="272">(E47+E48)/E46</f>
        <v>6.9444444444444448E-2</v>
      </c>
      <c r="F49" s="97">
        <f t="shared" ref="F49" si="273">(F47+F48)/F46</f>
        <v>6.5476190476190479E-2</v>
      </c>
      <c r="G49" s="97" t="e">
        <f t="shared" ref="G49" si="274">(G47+G48)/G46</f>
        <v>#DIV/0!</v>
      </c>
      <c r="H49" s="97" t="e">
        <f t="shared" ref="H49" si="275">(H47+H48)/H46</f>
        <v>#DIV/0!</v>
      </c>
      <c r="I49" s="97" t="e">
        <f t="shared" ref="I49" si="276">(I47+I48)/I46</f>
        <v>#DIV/0!</v>
      </c>
      <c r="J49" s="97" t="e">
        <f t="shared" ref="J49" si="277">(J47+J48)/J46</f>
        <v>#DIV/0!</v>
      </c>
      <c r="K49" s="97" t="e">
        <f t="shared" ref="K49" si="278">(K47+K48)/K46</f>
        <v>#DIV/0!</v>
      </c>
      <c r="L49" s="97" t="e">
        <f t="shared" ref="L49" si="279">(L47+L48)/L46</f>
        <v>#DIV/0!</v>
      </c>
      <c r="M49" s="97" t="e">
        <f t="shared" ref="M49" si="280">(M47+M48)/M46</f>
        <v>#DIV/0!</v>
      </c>
      <c r="N49" s="97" t="e">
        <f t="shared" ref="N49" si="281">(N47+N48)/N46</f>
        <v>#DIV/0!</v>
      </c>
      <c r="O49" s="97" t="e">
        <f t="shared" ref="O49" si="282">(O47+O48)/O46</f>
        <v>#DIV/0!</v>
      </c>
      <c r="P49" s="97" t="e">
        <f t="shared" ref="P49" si="283">(P47+P48)/P46</f>
        <v>#DIV/0!</v>
      </c>
      <c r="Q49" s="97" t="e">
        <f t="shared" ref="Q49" si="284">(Q47+Q48)/Q46</f>
        <v>#DIV/0!</v>
      </c>
      <c r="R49" s="97" t="e">
        <f t="shared" ref="R49" si="285">(R47+R48)/R46</f>
        <v>#DIV/0!</v>
      </c>
      <c r="S49" s="97" t="e">
        <f t="shared" ref="S49" si="286">(S47+S48)/S46</f>
        <v>#DIV/0!</v>
      </c>
      <c r="T49" s="97" t="e">
        <f t="shared" ref="T49" si="287">(T47+T48)/T46</f>
        <v>#DIV/0!</v>
      </c>
      <c r="U49" s="97" t="e">
        <f t="shared" ref="U49" si="288">(U47+U48)/U46</f>
        <v>#DIV/0!</v>
      </c>
      <c r="V49" s="97" t="e">
        <f t="shared" ref="V49" si="289">(V47+V48)/V46</f>
        <v>#DIV/0!</v>
      </c>
      <c r="W49" s="97" t="e">
        <f t="shared" ref="W49" si="290">(W47+W48)/W46</f>
        <v>#DIV/0!</v>
      </c>
      <c r="X49" s="97" t="e">
        <f t="shared" ref="X49" si="291">(X47+X48)/X46</f>
        <v>#DIV/0!</v>
      </c>
      <c r="Y49" s="97" t="e">
        <f t="shared" ref="Y49" si="292">(Y47+Y48)/Y46</f>
        <v>#DIV/0!</v>
      </c>
      <c r="Z49" s="97" t="e">
        <f t="shared" ref="Z49" si="293">(Z47+Z48)/Z46</f>
        <v>#DIV/0!</v>
      </c>
      <c r="AA49" s="97" t="e">
        <f t="shared" ref="AA49" si="294">(AA47+AA48)/AA46</f>
        <v>#DIV/0!</v>
      </c>
      <c r="AB49" s="97" t="e">
        <f t="shared" ref="AB49" si="295">(AB47+AB48)/AB46</f>
        <v>#DIV/0!</v>
      </c>
      <c r="AC49" s="97" t="e">
        <f t="shared" ref="AC49" si="296">(AC47+AC48)/AC46</f>
        <v>#DIV/0!</v>
      </c>
      <c r="AD49" s="97" t="e">
        <f t="shared" ref="AD49" si="297">(AD47+AD48)/AD46</f>
        <v>#DIV/0!</v>
      </c>
      <c r="AE49" s="97" t="e">
        <f t="shared" ref="AE49" si="298">(AE47+AE48)/AE46</f>
        <v>#DIV/0!</v>
      </c>
      <c r="AF49" s="97" t="e">
        <f t="shared" ref="AF49" si="299">(AF47+AF48)/AF46</f>
        <v>#DIV/0!</v>
      </c>
      <c r="AG49" s="97" t="e">
        <f t="shared" ref="AG49" si="300">(AG47+AG48)/AG46</f>
        <v>#DIV/0!</v>
      </c>
      <c r="AH49" s="97" t="e">
        <f t="shared" ref="AH49" si="301">(AH47+AH48)/AH46</f>
        <v>#DIV/0!</v>
      </c>
      <c r="AI49" s="97">
        <f t="shared" ref="AI49" si="302">(AI47+AI48)/AI46</f>
        <v>6.9827586206896552E-2</v>
      </c>
      <c r="AJ49" s="542"/>
    </row>
    <row r="50" spans="1:36" ht="20.399999999999999">
      <c r="A50" s="528" t="s">
        <v>12</v>
      </c>
      <c r="B50" s="548" t="s">
        <v>60</v>
      </c>
      <c r="C50" s="86" t="s">
        <v>42</v>
      </c>
      <c r="D50" s="103">
        <f>'สาย 1'!D50+'สาย 2'!D50+'สาย 3'!D50+'สาย 4'!D50+'สาย 5'!D50+'สาย 6'!D50+'สาย 7'!D50+'สาย 8'!D50+'สาย 9'!D50+'สาย 10'!D50+'สาย 11'!D50+'สาย 12'!D50</f>
        <v>400</v>
      </c>
      <c r="E50" s="103">
        <f>'สาย 1'!E50+'สาย 2'!E50+'สาย 3'!E50+'สาย 4'!E50+'สาย 5'!E50+'สาย 6'!E50+'สาย 7'!E50+'สาย 8'!E50+'สาย 9'!E50+'สาย 10'!E50+'สาย 11'!E50+'สาย 12'!E50</f>
        <v>350</v>
      </c>
      <c r="F50" s="103">
        <f>'สาย 1'!F50+'สาย 2'!F50+'สาย 3'!F50+'สาย 4'!F50+'สาย 5'!F50+'สาย 6'!F50+'สาย 7'!F50+'สาย 8'!F50+'สาย 9'!F50+'สาย 10'!F50+'สาย 11'!F50+'สาย 12'!F50</f>
        <v>400</v>
      </c>
      <c r="G50" s="103">
        <f>'สาย 1'!G50+'สาย 2'!G50+'สาย 3'!G50+'สาย 4'!G50+'สาย 5'!G50+'สาย 6'!G50+'สาย 7'!G50+'สาย 8'!G50+'สาย 9'!G50+'สาย 10'!G50+'สาย 11'!G50+'สาย 12'!G50</f>
        <v>0</v>
      </c>
      <c r="H50" s="103">
        <f>'สาย 1'!H50+'สาย 2'!H50+'สาย 3'!H50+'สาย 4'!H50+'สาย 5'!H50+'สาย 6'!H50+'สาย 7'!H50+'สาย 8'!H50+'สาย 9'!H50+'สาย 10'!H50+'สาย 11'!H50+'สาย 12'!H50</f>
        <v>0</v>
      </c>
      <c r="I50" s="103">
        <f>'สาย 1'!I50+'สาย 2'!I50+'สาย 3'!I50+'สาย 4'!I50+'สาย 5'!I50+'สาย 6'!I50+'สาย 7'!I50+'สาย 8'!I50+'สาย 9'!I50+'สาย 10'!I50+'สาย 11'!I50+'สาย 12'!I50</f>
        <v>0</v>
      </c>
      <c r="J50" s="103">
        <f>'สาย 1'!J50+'สาย 2'!J50+'สาย 3'!J50+'สาย 4'!J50+'สาย 5'!J50+'สาย 6'!J50+'สาย 7'!J50+'สาย 8'!J50+'สาย 9'!J50+'สาย 10'!J50+'สาย 11'!J50+'สาย 12'!J50</f>
        <v>0</v>
      </c>
      <c r="K50" s="103">
        <f>'สาย 1'!K50+'สาย 2'!K50+'สาย 3'!K50+'สาย 4'!K50+'สาย 5'!K50+'สาย 6'!K50+'สาย 7'!K50+'สาย 8'!K50+'สาย 9'!K50+'สาย 10'!K50+'สาย 11'!K50+'สาย 12'!K50</f>
        <v>0</v>
      </c>
      <c r="L50" s="103">
        <f>'สาย 1'!L50+'สาย 2'!L50+'สาย 3'!L50+'สาย 4'!L50+'สาย 5'!L50+'สาย 6'!L50+'สาย 7'!L50+'สาย 8'!L50+'สาย 9'!L50+'สาย 10'!L50+'สาย 11'!L50+'สาย 12'!L50</f>
        <v>0</v>
      </c>
      <c r="M50" s="103">
        <f>'สาย 1'!M50+'สาย 2'!M50+'สาย 3'!M50+'สาย 4'!M50+'สาย 5'!M50+'สาย 6'!M50+'สาย 7'!M50+'สาย 8'!M50+'สาย 9'!M50+'สาย 10'!M50+'สาย 11'!M50+'สาย 12'!M50</f>
        <v>0</v>
      </c>
      <c r="N50" s="103">
        <f>'สาย 1'!N50+'สาย 2'!N50+'สาย 3'!N50+'สาย 4'!N50+'สาย 5'!N50+'สาย 6'!N50+'สาย 7'!N50+'สาย 8'!N50+'สาย 9'!N50+'สาย 10'!N50+'สาย 11'!N50+'สาย 12'!N50</f>
        <v>0</v>
      </c>
      <c r="O50" s="103">
        <f>'สาย 1'!O50+'สาย 2'!O50+'สาย 3'!O50+'สาย 4'!O50+'สาย 5'!O50+'สาย 6'!O50+'สาย 7'!O50+'สาย 8'!O50+'สาย 9'!O50+'สาย 10'!O50+'สาย 11'!O50+'สาย 12'!O50</f>
        <v>0</v>
      </c>
      <c r="P50" s="103">
        <f>'สาย 1'!P50+'สาย 2'!P50+'สาย 3'!P50+'สาย 4'!P50+'สาย 5'!P50+'สาย 6'!P50+'สาย 7'!P50+'สาย 8'!P50+'สาย 9'!P50+'สาย 10'!P50+'สาย 11'!P50+'สาย 12'!P50</f>
        <v>0</v>
      </c>
      <c r="Q50" s="103">
        <f>'สาย 1'!Q50+'สาย 2'!Q50+'สาย 3'!Q50+'สาย 4'!Q50+'สาย 5'!Q50+'สาย 6'!Q50+'สาย 7'!Q50+'สาย 8'!Q50+'สาย 9'!Q50+'สาย 10'!Q50+'สาย 11'!Q50+'สาย 12'!Q50</f>
        <v>0</v>
      </c>
      <c r="R50" s="103">
        <f>'สาย 1'!R50+'สาย 2'!R50+'สาย 3'!R50+'สาย 4'!R50+'สาย 5'!R50+'สาย 6'!R50+'สาย 7'!R50+'สาย 8'!R50+'สาย 9'!R50+'สาย 10'!R50+'สาย 11'!R50+'สาย 12'!R50</f>
        <v>0</v>
      </c>
      <c r="S50" s="103">
        <f>'สาย 1'!S50+'สาย 2'!S50+'สาย 3'!S50+'สาย 4'!S50+'สาย 5'!S50+'สาย 6'!S50+'สาย 7'!S50+'สาย 8'!S50+'สาย 9'!S50+'สาย 10'!S50+'สาย 11'!S50+'สาย 12'!S50</f>
        <v>0</v>
      </c>
      <c r="T50" s="103">
        <f>'สาย 1'!T50+'สาย 2'!T50+'สาย 3'!T50+'สาย 4'!T50+'สาย 5'!T50+'สาย 6'!T50+'สาย 7'!T50+'สาย 8'!T50+'สาย 9'!T50+'สาย 10'!T50+'สาย 11'!T50+'สาย 12'!T50</f>
        <v>0</v>
      </c>
      <c r="U50" s="103">
        <f>'สาย 1'!U50+'สาย 2'!U50+'สาย 3'!U50+'สาย 4'!U50+'สาย 5'!U50+'สาย 6'!U50+'สาย 7'!U50+'สาย 8'!U50+'สาย 9'!U50+'สาย 10'!U50+'สาย 11'!U50+'สาย 12'!U50</f>
        <v>0</v>
      </c>
      <c r="V50" s="103">
        <f>'สาย 1'!V50+'สาย 2'!V50+'สาย 3'!V50+'สาย 4'!V50+'สาย 5'!V50+'สาย 6'!V50+'สาย 7'!V50+'สาย 8'!V50+'สาย 9'!V50+'สาย 10'!V50+'สาย 11'!V50+'สาย 12'!V50</f>
        <v>0</v>
      </c>
      <c r="W50" s="103">
        <f>'สาย 1'!W50+'สาย 2'!W50+'สาย 3'!W50+'สาย 4'!W50+'สาย 5'!W50+'สาย 6'!W50+'สาย 7'!W50+'สาย 8'!W50+'สาย 9'!W50+'สาย 10'!W50+'สาย 11'!W50+'สาย 12'!W50</f>
        <v>0</v>
      </c>
      <c r="X50" s="103">
        <f>'สาย 1'!X50+'สาย 2'!X50+'สาย 3'!X50+'สาย 4'!X50+'สาย 5'!X50+'สาย 6'!X50+'สาย 7'!X50+'สาย 8'!X50+'สาย 9'!X50+'สาย 10'!X50+'สาย 11'!X50+'สาย 12'!X50</f>
        <v>0</v>
      </c>
      <c r="Y50" s="103">
        <f>'สาย 1'!Y50+'สาย 2'!Y50+'สาย 3'!Y50+'สาย 4'!Y50+'สาย 5'!Y50+'สาย 6'!Y50+'สาย 7'!Y50+'สาย 8'!Y50+'สาย 9'!Y50+'สาย 10'!Y50+'สาย 11'!Y50+'สาย 12'!Y50</f>
        <v>0</v>
      </c>
      <c r="Z50" s="103">
        <f>'สาย 1'!Z50+'สาย 2'!Z50+'สาย 3'!Z50+'สาย 4'!Z50+'สาย 5'!Z50+'สาย 6'!Z50+'สาย 7'!Z50+'สาย 8'!Z50+'สาย 9'!Z50+'สาย 10'!Z50+'สาย 11'!Z50+'สาย 12'!Z50</f>
        <v>0</v>
      </c>
      <c r="AA50" s="103">
        <f>'สาย 1'!AA50+'สาย 2'!AA50+'สาย 3'!AA50+'สาย 4'!AA50+'สาย 5'!AA50+'สาย 6'!AA50+'สาย 7'!AA50+'สาย 8'!AA50+'สาย 9'!AA50+'สาย 10'!AA50+'สาย 11'!AA50+'สาย 12'!AA50</f>
        <v>0</v>
      </c>
      <c r="AB50" s="103">
        <f>'สาย 1'!AB50+'สาย 2'!AB50+'สาย 3'!AB50+'สาย 4'!AB50+'สาย 5'!AB50+'สาย 6'!AB50+'สาย 7'!AB50+'สาย 8'!AB50+'สาย 9'!AB50+'สาย 10'!AB50+'สาย 11'!AB50+'สาย 12'!AB50</f>
        <v>0</v>
      </c>
      <c r="AC50" s="103">
        <f>'สาย 1'!AC50+'สาย 2'!AC50+'สาย 3'!AC50+'สาย 4'!AC50+'สาย 5'!AC50+'สาย 6'!AC50+'สาย 7'!AC50+'สาย 8'!AC50+'สาย 9'!AC50+'สาย 10'!AC50+'สาย 11'!AC50+'สาย 12'!AC50</f>
        <v>0</v>
      </c>
      <c r="AD50" s="103">
        <f>'สาย 1'!AD50+'สาย 2'!AD50+'สาย 3'!AD50+'สาย 4'!AD50+'สาย 5'!AD50+'สาย 6'!AD50+'สาย 7'!AD50+'สาย 8'!AD50+'สาย 9'!AD50+'สาย 10'!AD50+'สาย 11'!AD50+'สาย 12'!AD50</f>
        <v>0</v>
      </c>
      <c r="AE50" s="103">
        <f>'สาย 1'!AE50+'สาย 2'!AE50+'สาย 3'!AE50+'สาย 4'!AE50+'สาย 5'!AE50+'สาย 6'!AE50+'สาย 7'!AE50+'สาย 8'!AE50+'สาย 9'!AE50+'สาย 10'!AE50+'สาย 11'!AE50+'สาย 12'!AE50</f>
        <v>0</v>
      </c>
      <c r="AF50" s="103">
        <f>'สาย 1'!AF50+'สาย 2'!AF50+'สาย 3'!AF50+'สาย 4'!AF50+'สาย 5'!AF50+'สาย 6'!AF50+'สาย 7'!AF50+'สาย 8'!AF50+'สาย 9'!AF50+'สาย 10'!AF50+'สาย 11'!AF50+'สาย 12'!AF50</f>
        <v>0</v>
      </c>
      <c r="AG50" s="103">
        <f>'สาย 1'!AG50+'สาย 2'!AG50+'สาย 3'!AG50+'สาย 4'!AG50+'สาย 5'!AG50+'สาย 6'!AG50+'สาย 7'!AG50+'สาย 8'!AG50+'สาย 9'!AG50+'สาย 10'!AG50+'สาย 11'!AG50+'สาย 12'!AG50</f>
        <v>0</v>
      </c>
      <c r="AH50" s="103">
        <f>'สาย 1'!AH50+'สาย 2'!AH50+'สาย 3'!AH50+'สาย 4'!AH50+'สาย 5'!AH50+'สาย 6'!AH50+'สาย 7'!AH50+'สาย 8'!AH50+'สาย 9'!AH50+'สาย 10'!AH50+'สาย 11'!AH50+'สาย 12'!AH50</f>
        <v>0</v>
      </c>
      <c r="AI50" s="93">
        <f>SUM(D50:AH50)</f>
        <v>1150</v>
      </c>
      <c r="AJ50" s="541">
        <f>AI53</f>
        <v>0.11304347826086956</v>
      </c>
    </row>
    <row r="51" spans="1:36" ht="20.399999999999999">
      <c r="A51" s="529"/>
      <c r="B51" s="546"/>
      <c r="C51" s="91" t="s">
        <v>89</v>
      </c>
      <c r="D51" s="174">
        <f>'สาย 1'!D51+'สาย 2'!D51+'สาย 3'!D51+'สาย 4'!D51+'สาย 5'!D51+'สาย 6'!D51+'สาย 7'!D51+'สาย 8'!D51+'สาย 9'!D51+'สาย 10'!D51+'สาย 11'!D51+'สาย 12'!D51</f>
        <v>31</v>
      </c>
      <c r="E51" s="174">
        <f>'สาย 1'!E51+'สาย 2'!E51+'สาย 3'!E51+'สาย 4'!E51+'สาย 5'!E51+'สาย 6'!E51+'สาย 7'!E51+'สาย 8'!E51+'สาย 9'!E51+'สาย 10'!E51+'สาย 11'!E51+'สาย 12'!E51</f>
        <v>51</v>
      </c>
      <c r="F51" s="174">
        <f>'สาย 1'!F51+'สาย 2'!F51+'สาย 3'!F51+'สาย 4'!F51+'สาย 5'!F51+'สาย 6'!F51+'สาย 7'!F51+'สาย 8'!F51+'สาย 9'!F51+'สาย 10'!F51+'สาย 11'!F51+'สาย 12'!F51</f>
        <v>48</v>
      </c>
      <c r="G51" s="174">
        <f>'สาย 1'!G51+'สาย 2'!G51+'สาย 3'!G51+'สาย 4'!G51+'สาย 5'!G51+'สาย 6'!G51+'สาย 7'!G51+'สาย 8'!G51+'สาย 9'!G51+'สาย 10'!G51+'สาย 11'!G51+'สาย 12'!G51</f>
        <v>0</v>
      </c>
      <c r="H51" s="174">
        <f>'สาย 1'!H51+'สาย 2'!H51+'สาย 3'!H51+'สาย 4'!H51+'สาย 5'!H51+'สาย 6'!H51+'สาย 7'!H51+'สาย 8'!H51+'สาย 9'!H51+'สาย 10'!H51+'สาย 11'!H51+'สาย 12'!H51</f>
        <v>0</v>
      </c>
      <c r="I51" s="174">
        <f>'สาย 1'!I51+'สาย 2'!I51+'สาย 3'!I51+'สาย 4'!I51+'สาย 5'!I51+'สาย 6'!I51+'สาย 7'!I51+'สาย 8'!I51+'สาย 9'!I51+'สาย 10'!I51+'สาย 11'!I51+'สาย 12'!I51</f>
        <v>0</v>
      </c>
      <c r="J51" s="174">
        <f>'สาย 1'!J51+'สาย 2'!J51+'สาย 3'!J51+'สาย 4'!J51+'สาย 5'!J51+'สาย 6'!J51+'สาย 7'!J51+'สาย 8'!J51+'สาย 9'!J51+'สาย 10'!J51+'สาย 11'!J51+'สาย 12'!J51</f>
        <v>0</v>
      </c>
      <c r="K51" s="174">
        <f>'สาย 1'!K51+'สาย 2'!K51+'สาย 3'!K51+'สาย 4'!K51+'สาย 5'!K51+'สาย 6'!K51+'สาย 7'!K51+'สาย 8'!K51+'สาย 9'!K51+'สาย 10'!K51+'สาย 11'!K51+'สาย 12'!K51</f>
        <v>0</v>
      </c>
      <c r="L51" s="174">
        <f>'สาย 1'!L51+'สาย 2'!L51+'สาย 3'!L51+'สาย 4'!L51+'สาย 5'!L51+'สาย 6'!L51+'สาย 7'!L51+'สาย 8'!L51+'สาย 9'!L51+'สาย 10'!L51+'สาย 11'!L51+'สาย 12'!L51</f>
        <v>0</v>
      </c>
      <c r="M51" s="174">
        <f>'สาย 1'!M51+'สาย 2'!M51+'สาย 3'!M51+'สาย 4'!M51+'สาย 5'!M51+'สาย 6'!M51+'สาย 7'!M51+'สาย 8'!M51+'สาย 9'!M51+'สาย 10'!M51+'สาย 11'!M51+'สาย 12'!M51</f>
        <v>0</v>
      </c>
      <c r="N51" s="174">
        <f>'สาย 1'!N51+'สาย 2'!N51+'สาย 3'!N51+'สาย 4'!N51+'สาย 5'!N51+'สาย 6'!N51+'สาย 7'!N51+'สาย 8'!N51+'สาย 9'!N51+'สาย 10'!N51+'สาย 11'!N51+'สาย 12'!N51</f>
        <v>0</v>
      </c>
      <c r="O51" s="174">
        <f>'สาย 1'!O51+'สาย 2'!O51+'สาย 3'!O51+'สาย 4'!O51+'สาย 5'!O51+'สาย 6'!O51+'สาย 7'!O51+'สาย 8'!O51+'สาย 9'!O51+'สาย 10'!O51+'สาย 11'!O51+'สาย 12'!O51</f>
        <v>0</v>
      </c>
      <c r="P51" s="174">
        <f>'สาย 1'!P51+'สาย 2'!P51+'สาย 3'!P51+'สาย 4'!P51+'สาย 5'!P51+'สาย 6'!P51+'สาย 7'!P51+'สาย 8'!P51+'สาย 9'!P51+'สาย 10'!P51+'สาย 11'!P51+'สาย 12'!P51</f>
        <v>0</v>
      </c>
      <c r="Q51" s="174">
        <f>'สาย 1'!Q51+'สาย 2'!Q51+'สาย 3'!Q51+'สาย 4'!Q51+'สาย 5'!Q51+'สาย 6'!Q51+'สาย 7'!Q51+'สาย 8'!Q51+'สาย 9'!Q51+'สาย 10'!Q51+'สาย 11'!Q51+'สาย 12'!Q51</f>
        <v>0</v>
      </c>
      <c r="R51" s="174">
        <f>'สาย 1'!R51+'สาย 2'!R51+'สาย 3'!R51+'สาย 4'!R51+'สาย 5'!R51+'สาย 6'!R51+'สาย 7'!R51+'สาย 8'!R51+'สาย 9'!R51+'สาย 10'!R51+'สาย 11'!R51+'สาย 12'!R51</f>
        <v>0</v>
      </c>
      <c r="S51" s="174">
        <f>'สาย 1'!S51+'สาย 2'!S51+'สาย 3'!S51+'สาย 4'!S51+'สาย 5'!S51+'สาย 6'!S51+'สาย 7'!S51+'สาย 8'!S51+'สาย 9'!S51+'สาย 10'!S51+'สาย 11'!S51+'สาย 12'!S51</f>
        <v>0</v>
      </c>
      <c r="T51" s="174">
        <f>'สาย 1'!T51+'สาย 2'!T51+'สาย 3'!T51+'สาย 4'!T51+'สาย 5'!T51+'สาย 6'!T51+'สาย 7'!T51+'สาย 8'!T51+'สาย 9'!T51+'สาย 10'!T51+'สาย 11'!T51+'สาย 12'!T51</f>
        <v>0</v>
      </c>
      <c r="U51" s="174">
        <f>'สาย 1'!U51+'สาย 2'!U51+'สาย 3'!U51+'สาย 4'!U51+'สาย 5'!U51+'สาย 6'!U51+'สาย 7'!U51+'สาย 8'!U51+'สาย 9'!U51+'สาย 10'!U51+'สาย 11'!U51+'สาย 12'!U51</f>
        <v>0</v>
      </c>
      <c r="V51" s="174">
        <f>'สาย 1'!V51+'สาย 2'!V51+'สาย 3'!V51+'สาย 4'!V51+'สาย 5'!V51+'สาย 6'!V51+'สาย 7'!V51+'สาย 8'!V51+'สาย 9'!V51+'สาย 10'!V51+'สาย 11'!V51+'สาย 12'!V51</f>
        <v>0</v>
      </c>
      <c r="W51" s="174">
        <f>'สาย 1'!W51+'สาย 2'!W51+'สาย 3'!W51+'สาย 4'!W51+'สาย 5'!W51+'สาย 6'!W51+'สาย 7'!W51+'สาย 8'!W51+'สาย 9'!W51+'สาย 10'!W51+'สาย 11'!W51+'สาย 12'!W51</f>
        <v>0</v>
      </c>
      <c r="X51" s="174">
        <f>'สาย 1'!X51+'สาย 2'!X51+'สาย 3'!X51+'สาย 4'!X51+'สาย 5'!X51+'สาย 6'!X51+'สาย 7'!X51+'สาย 8'!X51+'สาย 9'!X51+'สาย 10'!X51+'สาย 11'!X51+'สาย 12'!X51</f>
        <v>0</v>
      </c>
      <c r="Y51" s="174">
        <f>'สาย 1'!Y51+'สาย 2'!Y51+'สาย 3'!Y51+'สาย 4'!Y51+'สาย 5'!Y51+'สาย 6'!Y51+'สาย 7'!Y51+'สาย 8'!Y51+'สาย 9'!Y51+'สาย 10'!Y51+'สาย 11'!Y51+'สาย 12'!Y51</f>
        <v>0</v>
      </c>
      <c r="Z51" s="174">
        <f>'สาย 1'!Z51+'สาย 2'!Z51+'สาย 3'!Z51+'สาย 4'!Z51+'สาย 5'!Z51+'สาย 6'!Z51+'สาย 7'!Z51+'สาย 8'!Z51+'สาย 9'!Z51+'สาย 10'!Z51+'สาย 11'!Z51+'สาย 12'!Z51</f>
        <v>0</v>
      </c>
      <c r="AA51" s="174">
        <f>'สาย 1'!AA51+'สาย 2'!AA51+'สาย 3'!AA51+'สาย 4'!AA51+'สาย 5'!AA51+'สาย 6'!AA51+'สาย 7'!AA51+'สาย 8'!AA51+'สาย 9'!AA51+'สาย 10'!AA51+'สาย 11'!AA51+'สาย 12'!AA51</f>
        <v>0</v>
      </c>
      <c r="AB51" s="174">
        <f>'สาย 1'!AB51+'สาย 2'!AB51+'สาย 3'!AB51+'สาย 4'!AB51+'สาย 5'!AB51+'สาย 6'!AB51+'สาย 7'!AB51+'สาย 8'!AB51+'สาย 9'!AB51+'สาย 10'!AB51+'สาย 11'!AB51+'สาย 12'!AB51</f>
        <v>0</v>
      </c>
      <c r="AC51" s="174">
        <f>'สาย 1'!AC51+'สาย 2'!AC51+'สาย 3'!AC51+'สาย 4'!AC51+'สาย 5'!AC51+'สาย 6'!AC51+'สาย 7'!AC51+'สาย 8'!AC51+'สาย 9'!AC51+'สาย 10'!AC51+'สาย 11'!AC51+'สาย 12'!AC51</f>
        <v>0</v>
      </c>
      <c r="AD51" s="174">
        <f>'สาย 1'!AD51+'สาย 2'!AD51+'สาย 3'!AD51+'สาย 4'!AD51+'สาย 5'!AD51+'สาย 6'!AD51+'สาย 7'!AD51+'สาย 8'!AD51+'สาย 9'!AD51+'สาย 10'!AD51+'สาย 11'!AD51+'สาย 12'!AD51</f>
        <v>0</v>
      </c>
      <c r="AE51" s="174">
        <f>'สาย 1'!AE51+'สาย 2'!AE51+'สาย 3'!AE51+'สาย 4'!AE51+'สาย 5'!AE51+'สาย 6'!AE51+'สาย 7'!AE51+'สาย 8'!AE51+'สาย 9'!AE51+'สาย 10'!AE51+'สาย 11'!AE51+'สาย 12'!AE51</f>
        <v>0</v>
      </c>
      <c r="AF51" s="174">
        <f>'สาย 1'!AF51+'สาย 2'!AF51+'สาย 3'!AF51+'สาย 4'!AF51+'สาย 5'!AF51+'สาย 6'!AF51+'สาย 7'!AF51+'สาย 8'!AF51+'สาย 9'!AF51+'สาย 10'!AF51+'สาย 11'!AF51+'สาย 12'!AF51</f>
        <v>0</v>
      </c>
      <c r="AG51" s="174">
        <f>'สาย 1'!AG51+'สาย 2'!AG51+'สาย 3'!AG51+'สาย 4'!AG51+'สาย 5'!AG51+'สาย 6'!AG51+'สาย 7'!AG51+'สาย 8'!AG51+'สาย 9'!AG51+'สาย 10'!AG51+'สาย 11'!AG51+'สาย 12'!AG51</f>
        <v>0</v>
      </c>
      <c r="AH51" s="174">
        <f>'สาย 1'!AH51+'สาย 2'!AH51+'สาย 3'!AH51+'สาย 4'!AH51+'สาย 5'!AH51+'สาย 6'!AH51+'สาย 7'!AH51+'สาย 8'!AH51+'สาย 9'!AH51+'สาย 10'!AH51+'สาย 11'!AH51+'สาย 12'!AH51</f>
        <v>0</v>
      </c>
      <c r="AI51" s="161">
        <f t="shared" ref="AI51:AI52" si="303">SUM(D51:AH51)</f>
        <v>130</v>
      </c>
      <c r="AJ51" s="541"/>
    </row>
    <row r="52" spans="1:36" ht="20.399999999999999">
      <c r="A52" s="529"/>
      <c r="B52" s="546"/>
      <c r="C52" s="94" t="s">
        <v>90</v>
      </c>
      <c r="D52" s="142">
        <f>'สาย 1'!D52+'สาย 2'!D52+'สาย 3'!D52+'สาย 4'!D52+'สาย 5'!D52+'สาย 6'!D52+'สาย 7'!D52+'สาย 8'!D52+'สาย 9'!D52+'สาย 10'!D52+'สาย 11'!D52+'สาย 12'!D52</f>
        <v>0</v>
      </c>
      <c r="E52" s="142">
        <f>'สาย 1'!E52+'สาย 2'!E52+'สาย 3'!E52+'สาย 4'!E52+'สาย 5'!E52+'สาย 6'!E52+'สาย 7'!E52+'สาย 8'!E52+'สาย 9'!E52+'สาย 10'!E52+'สาย 11'!E52+'สาย 12'!E52</f>
        <v>0</v>
      </c>
      <c r="F52" s="142">
        <f>'สาย 1'!F52+'สาย 2'!F52+'สาย 3'!F52+'สาย 4'!F52+'สาย 5'!F52+'สาย 6'!F52+'สาย 7'!F52+'สาย 8'!F52+'สาย 9'!F52+'สาย 10'!F52+'สาย 11'!F52+'สาย 12'!F52</f>
        <v>0</v>
      </c>
      <c r="G52" s="142">
        <f>'สาย 1'!G52+'สาย 2'!G52+'สาย 3'!G52+'สาย 4'!G52+'สาย 5'!G52+'สาย 6'!G52+'สาย 7'!G52+'สาย 8'!G52+'สาย 9'!G52+'สาย 10'!G52+'สาย 11'!G52+'สาย 12'!G52</f>
        <v>0</v>
      </c>
      <c r="H52" s="142">
        <f>'สาย 1'!H52+'สาย 2'!H52+'สาย 3'!H52+'สาย 4'!H52+'สาย 5'!H52+'สาย 6'!H52+'สาย 7'!H52+'สาย 8'!H52+'สาย 9'!H52+'สาย 10'!H52+'สาย 11'!H52+'สาย 12'!H52</f>
        <v>0</v>
      </c>
      <c r="I52" s="142">
        <f>'สาย 1'!I52+'สาย 2'!I52+'สาย 3'!I52+'สาย 4'!I52+'สาย 5'!I52+'สาย 6'!I52+'สาย 7'!I52+'สาย 8'!I52+'สาย 9'!I52+'สาย 10'!I52+'สาย 11'!I52+'สาย 12'!I52</f>
        <v>0</v>
      </c>
      <c r="J52" s="142">
        <f>'สาย 1'!J52+'สาย 2'!J52+'สาย 3'!J52+'สาย 4'!J52+'สาย 5'!J52+'สาย 6'!J52+'สาย 7'!J52+'สาย 8'!J52+'สาย 9'!J52+'สาย 10'!J52+'สาย 11'!J52+'สาย 12'!J52</f>
        <v>0</v>
      </c>
      <c r="K52" s="142">
        <f>'สาย 1'!K52+'สาย 2'!K52+'สาย 3'!K52+'สาย 4'!K52+'สาย 5'!K52+'สาย 6'!K52+'สาย 7'!K52+'สาย 8'!K52+'สาย 9'!K52+'สาย 10'!K52+'สาย 11'!K52+'สาย 12'!K52</f>
        <v>0</v>
      </c>
      <c r="L52" s="142">
        <f>'สาย 1'!L52+'สาย 2'!L52+'สาย 3'!L52+'สาย 4'!L52+'สาย 5'!L52+'สาย 6'!L52+'สาย 7'!L52+'สาย 8'!L52+'สาย 9'!L52+'สาย 10'!L52+'สาย 11'!L52+'สาย 12'!L52</f>
        <v>0</v>
      </c>
      <c r="M52" s="142">
        <f>'สาย 1'!M52+'สาย 2'!M52+'สาย 3'!M52+'สาย 4'!M52+'สาย 5'!M52+'สาย 6'!M52+'สาย 7'!M52+'สาย 8'!M52+'สาย 9'!M52+'สาย 10'!M52+'สาย 11'!M52+'สาย 12'!M52</f>
        <v>0</v>
      </c>
      <c r="N52" s="142">
        <f>'สาย 1'!N52+'สาย 2'!N52+'สาย 3'!N52+'สาย 4'!N52+'สาย 5'!N52+'สาย 6'!N52+'สาย 7'!N52+'สาย 8'!N52+'สาย 9'!N52+'สาย 10'!N52+'สาย 11'!N52+'สาย 12'!N52</f>
        <v>0</v>
      </c>
      <c r="O52" s="142">
        <f>'สาย 1'!O52+'สาย 2'!O52+'สาย 3'!O52+'สาย 4'!O52+'สาย 5'!O52+'สาย 6'!O52+'สาย 7'!O52+'สาย 8'!O52+'สาย 9'!O52+'สาย 10'!O52+'สาย 11'!O52+'สาย 12'!O52</f>
        <v>0</v>
      </c>
      <c r="P52" s="142">
        <f>'สาย 1'!P52+'สาย 2'!P52+'สาย 3'!P52+'สาย 4'!P52+'สาย 5'!P52+'สาย 6'!P52+'สาย 7'!P52+'สาย 8'!P52+'สาย 9'!P52+'สาย 10'!P52+'สาย 11'!P52+'สาย 12'!P52</f>
        <v>0</v>
      </c>
      <c r="Q52" s="142">
        <f>'สาย 1'!Q52+'สาย 2'!Q52+'สาย 3'!Q52+'สาย 4'!Q52+'สาย 5'!Q52+'สาย 6'!Q52+'สาย 7'!Q52+'สาย 8'!Q52+'สาย 9'!Q52+'สาย 10'!Q52+'สาย 11'!Q52+'สาย 12'!Q52</f>
        <v>0</v>
      </c>
      <c r="R52" s="142">
        <f>'สาย 1'!R52+'สาย 2'!R52+'สาย 3'!R52+'สาย 4'!R52+'สาย 5'!R52+'สาย 6'!R52+'สาย 7'!R52+'สาย 8'!R52+'สาย 9'!R52+'สาย 10'!R52+'สาย 11'!R52+'สาย 12'!R52</f>
        <v>0</v>
      </c>
      <c r="S52" s="142">
        <f>'สาย 1'!S52+'สาย 2'!S52+'สาย 3'!S52+'สาย 4'!S52+'สาย 5'!S52+'สาย 6'!S52+'สาย 7'!S52+'สาย 8'!S52+'สาย 9'!S52+'สาย 10'!S52+'สาย 11'!S52+'สาย 12'!S52</f>
        <v>0</v>
      </c>
      <c r="T52" s="142">
        <f>'สาย 1'!T52+'สาย 2'!T52+'สาย 3'!T52+'สาย 4'!T52+'สาย 5'!T52+'สาย 6'!T52+'สาย 7'!T52+'สาย 8'!T52+'สาย 9'!T52+'สาย 10'!T52+'สาย 11'!T52+'สาย 12'!T52</f>
        <v>0</v>
      </c>
      <c r="U52" s="142">
        <f>'สาย 1'!U52+'สาย 2'!U52+'สาย 3'!U52+'สาย 4'!U52+'สาย 5'!U52+'สาย 6'!U52+'สาย 7'!U52+'สาย 8'!U52+'สาย 9'!U52+'สาย 10'!U52+'สาย 11'!U52+'สาย 12'!U52</f>
        <v>0</v>
      </c>
      <c r="V52" s="142">
        <f>'สาย 1'!V52+'สาย 2'!V52+'สาย 3'!V52+'สาย 4'!V52+'สาย 5'!V52+'สาย 6'!V52+'สาย 7'!V52+'สาย 8'!V52+'สาย 9'!V52+'สาย 10'!V52+'สาย 11'!V52+'สาย 12'!V52</f>
        <v>0</v>
      </c>
      <c r="W52" s="142">
        <f>'สาย 1'!W52+'สาย 2'!W52+'สาย 3'!W52+'สาย 4'!W52+'สาย 5'!W52+'สาย 6'!W52+'สาย 7'!W52+'สาย 8'!W52+'สาย 9'!W52+'สาย 10'!W52+'สาย 11'!W52+'สาย 12'!W52</f>
        <v>0</v>
      </c>
      <c r="X52" s="142">
        <f>'สาย 1'!X52+'สาย 2'!X52+'สาย 3'!X52+'สาย 4'!X52+'สาย 5'!X52+'สาย 6'!X52+'สาย 7'!X52+'สาย 8'!X52+'สาย 9'!X52+'สาย 10'!X52+'สาย 11'!X52+'สาย 12'!X52</f>
        <v>0</v>
      </c>
      <c r="Y52" s="142">
        <f>'สาย 1'!Y52+'สาย 2'!Y52+'สาย 3'!Y52+'สาย 4'!Y52+'สาย 5'!Y52+'สาย 6'!Y52+'สาย 7'!Y52+'สาย 8'!Y52+'สาย 9'!Y52+'สาย 10'!Y52+'สาย 11'!Y52+'สาย 12'!Y52</f>
        <v>0</v>
      </c>
      <c r="Z52" s="142">
        <f>'สาย 1'!Z52+'สาย 2'!Z52+'สาย 3'!Z52+'สาย 4'!Z52+'สาย 5'!Z52+'สาย 6'!Z52+'สาย 7'!Z52+'สาย 8'!Z52+'สาย 9'!Z52+'สาย 10'!Z52+'สาย 11'!Z52+'สาย 12'!Z52</f>
        <v>0</v>
      </c>
      <c r="AA52" s="142">
        <f>'สาย 1'!AA52+'สาย 2'!AA52+'สาย 3'!AA52+'สาย 4'!AA52+'สาย 5'!AA52+'สาย 6'!AA52+'สาย 7'!AA52+'สาย 8'!AA52+'สาย 9'!AA52+'สาย 10'!AA52+'สาย 11'!AA52+'สาย 12'!AA52</f>
        <v>0</v>
      </c>
      <c r="AB52" s="142">
        <f>'สาย 1'!AB52+'สาย 2'!AB52+'สาย 3'!AB52+'สาย 4'!AB52+'สาย 5'!AB52+'สาย 6'!AB52+'สาย 7'!AB52+'สาย 8'!AB52+'สาย 9'!AB52+'สาย 10'!AB52+'สาย 11'!AB52+'สาย 12'!AB52</f>
        <v>0</v>
      </c>
      <c r="AC52" s="142">
        <f>'สาย 1'!AC52+'สาย 2'!AC52+'สาย 3'!AC52+'สาย 4'!AC52+'สาย 5'!AC52+'สาย 6'!AC52+'สาย 7'!AC52+'สาย 8'!AC52+'สาย 9'!AC52+'สาย 10'!AC52+'สาย 11'!AC52+'สาย 12'!AC52</f>
        <v>0</v>
      </c>
      <c r="AD52" s="142">
        <f>'สาย 1'!AD52+'สาย 2'!AD52+'สาย 3'!AD52+'สาย 4'!AD52+'สาย 5'!AD52+'สาย 6'!AD52+'สาย 7'!AD52+'สาย 8'!AD52+'สาย 9'!AD52+'สาย 10'!AD52+'สาย 11'!AD52+'สาย 12'!AD52</f>
        <v>0</v>
      </c>
      <c r="AE52" s="142">
        <f>'สาย 1'!AE52+'สาย 2'!AE52+'สาย 3'!AE52+'สาย 4'!AE52+'สาย 5'!AE52+'สาย 6'!AE52+'สาย 7'!AE52+'สาย 8'!AE52+'สาย 9'!AE52+'สาย 10'!AE52+'สาย 11'!AE52+'สาย 12'!AE52</f>
        <v>0</v>
      </c>
      <c r="AF52" s="142">
        <f>'สาย 1'!AF52+'สาย 2'!AF52+'สาย 3'!AF52+'สาย 4'!AF52+'สาย 5'!AF52+'สาย 6'!AF52+'สาย 7'!AF52+'สาย 8'!AF52+'สาย 9'!AF52+'สาย 10'!AF52+'สาย 11'!AF52+'สาย 12'!AF52</f>
        <v>0</v>
      </c>
      <c r="AG52" s="142">
        <f>'สาย 1'!AG52+'สาย 2'!AG52+'สาย 3'!AG52+'สาย 4'!AG52+'สาย 5'!AG52+'สาย 6'!AG52+'สาย 7'!AG52+'สาย 8'!AG52+'สาย 9'!AG52+'สาย 10'!AG52+'สาย 11'!AG52+'สาย 12'!AG52</f>
        <v>0</v>
      </c>
      <c r="AH52" s="142">
        <f>'สาย 1'!AH52+'สาย 2'!AH52+'สาย 3'!AH52+'สาย 4'!AH52+'สาย 5'!AH52+'สาย 6'!AH52+'สาย 7'!AH52+'สาย 8'!AH52+'สาย 9'!AH52+'สาย 10'!AH52+'สาย 11'!AH52+'สาย 12'!AH52</f>
        <v>0</v>
      </c>
      <c r="AI52" s="87">
        <f t="shared" si="303"/>
        <v>0</v>
      </c>
      <c r="AJ52" s="541"/>
    </row>
    <row r="53" spans="1:36" ht="21" thickBot="1">
      <c r="A53" s="530"/>
      <c r="B53" s="547"/>
      <c r="C53" s="96" t="s">
        <v>91</v>
      </c>
      <c r="D53" s="97">
        <f t="shared" ref="D53" si="304">(D51+D52)/D50</f>
        <v>7.7499999999999999E-2</v>
      </c>
      <c r="E53" s="97">
        <f t="shared" ref="E53" si="305">(E51+E52)/E50</f>
        <v>0.14571428571428571</v>
      </c>
      <c r="F53" s="97">
        <f t="shared" ref="F53" si="306">(F51+F52)/F50</f>
        <v>0.12</v>
      </c>
      <c r="G53" s="97" t="e">
        <f t="shared" ref="G53" si="307">(G51+G52)/G50</f>
        <v>#DIV/0!</v>
      </c>
      <c r="H53" s="97" t="e">
        <f t="shared" ref="H53" si="308">(H51+H52)/H50</f>
        <v>#DIV/0!</v>
      </c>
      <c r="I53" s="97" t="e">
        <f t="shared" ref="I53" si="309">(I51+I52)/I50</f>
        <v>#DIV/0!</v>
      </c>
      <c r="J53" s="97" t="e">
        <f t="shared" ref="J53" si="310">(J51+J52)/J50</f>
        <v>#DIV/0!</v>
      </c>
      <c r="K53" s="97" t="e">
        <f t="shared" ref="K53" si="311">(K51+K52)/K50</f>
        <v>#DIV/0!</v>
      </c>
      <c r="L53" s="97" t="e">
        <f t="shared" ref="L53" si="312">(L51+L52)/L50</f>
        <v>#DIV/0!</v>
      </c>
      <c r="M53" s="97" t="e">
        <f t="shared" ref="M53" si="313">(M51+M52)/M50</f>
        <v>#DIV/0!</v>
      </c>
      <c r="N53" s="97" t="e">
        <f t="shared" ref="N53" si="314">(N51+N52)/N50</f>
        <v>#DIV/0!</v>
      </c>
      <c r="O53" s="97" t="e">
        <f t="shared" ref="O53" si="315">(O51+O52)/O50</f>
        <v>#DIV/0!</v>
      </c>
      <c r="P53" s="97" t="e">
        <f t="shared" ref="P53" si="316">(P51+P52)/P50</f>
        <v>#DIV/0!</v>
      </c>
      <c r="Q53" s="97" t="e">
        <f t="shared" ref="Q53" si="317">(Q51+Q52)/Q50</f>
        <v>#DIV/0!</v>
      </c>
      <c r="R53" s="97" t="e">
        <f t="shared" ref="R53" si="318">(R51+R52)/R50</f>
        <v>#DIV/0!</v>
      </c>
      <c r="S53" s="97" t="e">
        <f t="shared" ref="S53" si="319">(S51+S52)/S50</f>
        <v>#DIV/0!</v>
      </c>
      <c r="T53" s="97" t="e">
        <f t="shared" ref="T53" si="320">(T51+T52)/T50</f>
        <v>#DIV/0!</v>
      </c>
      <c r="U53" s="97" t="e">
        <f t="shared" ref="U53" si="321">(U51+U52)/U50</f>
        <v>#DIV/0!</v>
      </c>
      <c r="V53" s="97" t="e">
        <f t="shared" ref="V53" si="322">(V51+V52)/V50</f>
        <v>#DIV/0!</v>
      </c>
      <c r="W53" s="97" t="e">
        <f t="shared" ref="W53" si="323">(W51+W52)/W50</f>
        <v>#DIV/0!</v>
      </c>
      <c r="X53" s="97" t="e">
        <f t="shared" ref="X53" si="324">(X51+X52)/X50</f>
        <v>#DIV/0!</v>
      </c>
      <c r="Y53" s="97" t="e">
        <f t="shared" ref="Y53" si="325">(Y51+Y52)/Y50</f>
        <v>#DIV/0!</v>
      </c>
      <c r="Z53" s="97" t="e">
        <f t="shared" ref="Z53" si="326">(Z51+Z52)/Z50</f>
        <v>#DIV/0!</v>
      </c>
      <c r="AA53" s="97" t="e">
        <f t="shared" ref="AA53" si="327">(AA51+AA52)/AA50</f>
        <v>#DIV/0!</v>
      </c>
      <c r="AB53" s="97" t="e">
        <f t="shared" ref="AB53" si="328">(AB51+AB52)/AB50</f>
        <v>#DIV/0!</v>
      </c>
      <c r="AC53" s="97" t="e">
        <f t="shared" ref="AC53" si="329">(AC51+AC52)/AC50</f>
        <v>#DIV/0!</v>
      </c>
      <c r="AD53" s="97" t="e">
        <f t="shared" ref="AD53" si="330">(AD51+AD52)/AD50</f>
        <v>#DIV/0!</v>
      </c>
      <c r="AE53" s="97" t="e">
        <f t="shared" ref="AE53" si="331">(AE51+AE52)/AE50</f>
        <v>#DIV/0!</v>
      </c>
      <c r="AF53" s="97" t="e">
        <f t="shared" ref="AF53" si="332">(AF51+AF52)/AF50</f>
        <v>#DIV/0!</v>
      </c>
      <c r="AG53" s="97" t="e">
        <f t="shared" ref="AG53" si="333">(AG51+AG52)/AG50</f>
        <v>#DIV/0!</v>
      </c>
      <c r="AH53" s="97" t="e">
        <f t="shared" ref="AH53" si="334">(AH51+AH52)/AH50</f>
        <v>#DIV/0!</v>
      </c>
      <c r="AI53" s="97">
        <f t="shared" ref="AI53" si="335">(AI51+AI52)/AI50</f>
        <v>0.11304347826086956</v>
      </c>
      <c r="AJ53" s="542"/>
    </row>
    <row r="54" spans="1:36" ht="20.399999999999999">
      <c r="A54" s="528" t="s">
        <v>13</v>
      </c>
      <c r="B54" s="548" t="s">
        <v>61</v>
      </c>
      <c r="C54" s="86" t="s">
        <v>42</v>
      </c>
      <c r="D54" s="103">
        <f>'สาย 1'!D54+'สาย 2'!D54+'สาย 3'!D54+'สาย 4'!D54+'สาย 5'!D54+'สาย 6'!D54+'สาย 7'!D54+'สาย 8'!D54+'สาย 9'!D54+'สาย 10'!D54+'สาย 11'!D54+'สาย 12'!D54</f>
        <v>350</v>
      </c>
      <c r="E54" s="103">
        <f>'สาย 1'!E54+'สาย 2'!E54+'สาย 3'!E54+'สาย 4'!E54+'สาย 5'!E54+'สาย 6'!E54+'สาย 7'!E54+'สาย 8'!E54+'สาย 9'!E54+'สาย 10'!E54+'สาย 11'!E54+'สาย 12'!E54</f>
        <v>550</v>
      </c>
      <c r="F54" s="103">
        <f>'สาย 1'!F54+'สาย 2'!F54+'สาย 3'!F54+'สาย 4'!F54+'สาย 5'!F54+'สาย 6'!F54+'สาย 7'!F54+'สาย 8'!F54+'สาย 9'!F54+'สาย 10'!F54+'สาย 11'!F54+'สาย 12'!F54</f>
        <v>450</v>
      </c>
      <c r="G54" s="103">
        <f>'สาย 1'!G54+'สาย 2'!G54+'สาย 3'!G54+'สาย 4'!G54+'สาย 5'!G54+'สาย 6'!G54+'สาย 7'!G54+'สาย 8'!G54+'สาย 9'!G54+'สาย 10'!G54+'สาย 11'!G54+'สาย 12'!G54</f>
        <v>0</v>
      </c>
      <c r="H54" s="103">
        <f>'สาย 1'!H54+'สาย 2'!H54+'สาย 3'!H54+'สาย 4'!H54+'สาย 5'!H54+'สาย 6'!H54+'สาย 7'!H54+'สาย 8'!H54+'สาย 9'!H54+'สาย 10'!H54+'สาย 11'!H54+'สาย 12'!H54</f>
        <v>0</v>
      </c>
      <c r="I54" s="103">
        <f>'สาย 1'!I54+'สาย 2'!I54+'สาย 3'!I54+'สาย 4'!I54+'สาย 5'!I54+'สาย 6'!I54+'สาย 7'!I54+'สาย 8'!I54+'สาย 9'!I54+'สาย 10'!I54+'สาย 11'!I54+'สาย 12'!I54</f>
        <v>0</v>
      </c>
      <c r="J54" s="103">
        <f>'สาย 1'!J54+'สาย 2'!J54+'สาย 3'!J54+'สาย 4'!J54+'สาย 5'!J54+'สาย 6'!J54+'สาย 7'!J54+'สาย 8'!J54+'สาย 9'!J54+'สาย 10'!J54+'สาย 11'!J54+'สาย 12'!J54</f>
        <v>0</v>
      </c>
      <c r="K54" s="103">
        <f>'สาย 1'!K54+'สาย 2'!K54+'สาย 3'!K54+'สาย 4'!K54+'สาย 5'!K54+'สาย 6'!K54+'สาย 7'!K54+'สาย 8'!K54+'สาย 9'!K54+'สาย 10'!K54+'สาย 11'!K54+'สาย 12'!K54</f>
        <v>0</v>
      </c>
      <c r="L54" s="103">
        <f>'สาย 1'!L54+'สาย 2'!L54+'สาย 3'!L54+'สาย 4'!L54+'สาย 5'!L54+'สาย 6'!L54+'สาย 7'!L54+'สาย 8'!L54+'สาย 9'!L54+'สาย 10'!L54+'สาย 11'!L54+'สาย 12'!L54</f>
        <v>0</v>
      </c>
      <c r="M54" s="103">
        <f>'สาย 1'!M54+'สาย 2'!M54+'สาย 3'!M54+'สาย 4'!M54+'สาย 5'!M54+'สาย 6'!M54+'สาย 7'!M54+'สาย 8'!M54+'สาย 9'!M54+'สาย 10'!M54+'สาย 11'!M54+'สาย 12'!M54</f>
        <v>0</v>
      </c>
      <c r="N54" s="103">
        <f>'สาย 1'!N54+'สาย 2'!N54+'สาย 3'!N54+'สาย 4'!N54+'สาย 5'!N54+'สาย 6'!N54+'สาย 7'!N54+'สาย 8'!N54+'สาย 9'!N54+'สาย 10'!N54+'สาย 11'!N54+'สาย 12'!N54</f>
        <v>0</v>
      </c>
      <c r="O54" s="103">
        <f>'สาย 1'!O54+'สาย 2'!O54+'สาย 3'!O54+'สาย 4'!O54+'สาย 5'!O54+'สาย 6'!O54+'สาย 7'!O54+'สาย 8'!O54+'สาย 9'!O54+'สาย 10'!O54+'สาย 11'!O54+'สาย 12'!O54</f>
        <v>0</v>
      </c>
      <c r="P54" s="103">
        <f>'สาย 1'!P54+'สาย 2'!P54+'สาย 3'!P54+'สาย 4'!P54+'สาย 5'!P54+'สาย 6'!P54+'สาย 7'!P54+'สาย 8'!P54+'สาย 9'!P54+'สาย 10'!P54+'สาย 11'!P54+'สาย 12'!P54</f>
        <v>0</v>
      </c>
      <c r="Q54" s="103">
        <f>'สาย 1'!Q54+'สาย 2'!Q54+'สาย 3'!Q54+'สาย 4'!Q54+'สาย 5'!Q54+'สาย 6'!Q54+'สาย 7'!Q54+'สาย 8'!Q54+'สาย 9'!Q54+'สาย 10'!Q54+'สาย 11'!Q54+'สาย 12'!Q54</f>
        <v>0</v>
      </c>
      <c r="R54" s="103">
        <f>'สาย 1'!R54+'สาย 2'!R54+'สาย 3'!R54+'สาย 4'!R54+'สาย 5'!R54+'สาย 6'!R54+'สาย 7'!R54+'สาย 8'!R54+'สาย 9'!R54+'สาย 10'!R54+'สาย 11'!R54+'สาย 12'!R54</f>
        <v>0</v>
      </c>
      <c r="S54" s="103">
        <f>'สาย 1'!S54+'สาย 2'!S54+'สาย 3'!S54+'สาย 4'!S54+'สาย 5'!S54+'สาย 6'!S54+'สาย 7'!S54+'สาย 8'!S54+'สาย 9'!S54+'สาย 10'!S54+'สาย 11'!S54+'สาย 12'!S54</f>
        <v>0</v>
      </c>
      <c r="T54" s="103">
        <f>'สาย 1'!T54+'สาย 2'!T54+'สาย 3'!T54+'สาย 4'!T54+'สาย 5'!T54+'สาย 6'!T54+'สาย 7'!T54+'สาย 8'!T54+'สาย 9'!T54+'สาย 10'!T54+'สาย 11'!T54+'สาย 12'!T54</f>
        <v>0</v>
      </c>
      <c r="U54" s="103">
        <f>'สาย 1'!U54+'สาย 2'!U54+'สาย 3'!U54+'สาย 4'!U54+'สาย 5'!U54+'สาย 6'!U54+'สาย 7'!U54+'สาย 8'!U54+'สาย 9'!U54+'สาย 10'!U54+'สาย 11'!U54+'สาย 12'!U54</f>
        <v>0</v>
      </c>
      <c r="V54" s="103">
        <f>'สาย 1'!V54+'สาย 2'!V54+'สาย 3'!V54+'สาย 4'!V54+'สาย 5'!V54+'สาย 6'!V54+'สาย 7'!V54+'สาย 8'!V54+'สาย 9'!V54+'สาย 10'!V54+'สาย 11'!V54+'สาย 12'!V54</f>
        <v>0</v>
      </c>
      <c r="W54" s="103">
        <f>'สาย 1'!W54+'สาย 2'!W54+'สาย 3'!W54+'สาย 4'!W54+'สาย 5'!W54+'สาย 6'!W54+'สาย 7'!W54+'สาย 8'!W54+'สาย 9'!W54+'สาย 10'!W54+'สาย 11'!W54+'สาย 12'!W54</f>
        <v>0</v>
      </c>
      <c r="X54" s="103">
        <f>'สาย 1'!X54+'สาย 2'!X54+'สาย 3'!X54+'สาย 4'!X54+'สาย 5'!X54+'สาย 6'!X54+'สาย 7'!X54+'สาย 8'!X54+'สาย 9'!X54+'สาย 10'!X54+'สาย 11'!X54+'สาย 12'!X54</f>
        <v>0</v>
      </c>
      <c r="Y54" s="103">
        <f>'สาย 1'!Y54+'สาย 2'!Y54+'สาย 3'!Y54+'สาย 4'!Y54+'สาย 5'!Y54+'สาย 6'!Y54+'สาย 7'!Y54+'สาย 8'!Y54+'สาย 9'!Y54+'สาย 10'!Y54+'สาย 11'!Y54+'สาย 12'!Y54</f>
        <v>0</v>
      </c>
      <c r="Z54" s="103">
        <f>'สาย 1'!Z54+'สาย 2'!Z54+'สาย 3'!Z54+'สาย 4'!Z54+'สาย 5'!Z54+'สาย 6'!Z54+'สาย 7'!Z54+'สาย 8'!Z54+'สาย 9'!Z54+'สาย 10'!Z54+'สาย 11'!Z54+'สาย 12'!Z54</f>
        <v>0</v>
      </c>
      <c r="AA54" s="103">
        <f>'สาย 1'!AA54+'สาย 2'!AA54+'สาย 3'!AA54+'สาย 4'!AA54+'สาย 5'!AA54+'สาย 6'!AA54+'สาย 7'!AA54+'สาย 8'!AA54+'สาย 9'!AA54+'สาย 10'!AA54+'สาย 11'!AA54+'สาย 12'!AA54</f>
        <v>0</v>
      </c>
      <c r="AB54" s="103">
        <f>'สาย 1'!AB54+'สาย 2'!AB54+'สาย 3'!AB54+'สาย 4'!AB54+'สาย 5'!AB54+'สาย 6'!AB54+'สาย 7'!AB54+'สาย 8'!AB54+'สาย 9'!AB54+'สาย 10'!AB54+'สาย 11'!AB54+'สาย 12'!AB54</f>
        <v>0</v>
      </c>
      <c r="AC54" s="103">
        <f>'สาย 1'!AC54+'สาย 2'!AC54+'สาย 3'!AC54+'สาย 4'!AC54+'สาย 5'!AC54+'สาย 6'!AC54+'สาย 7'!AC54+'สาย 8'!AC54+'สาย 9'!AC54+'สาย 10'!AC54+'สาย 11'!AC54+'สาย 12'!AC54</f>
        <v>0</v>
      </c>
      <c r="AD54" s="103">
        <f>'สาย 1'!AD54+'สาย 2'!AD54+'สาย 3'!AD54+'สาย 4'!AD54+'สาย 5'!AD54+'สาย 6'!AD54+'สาย 7'!AD54+'สาย 8'!AD54+'สาย 9'!AD54+'สาย 10'!AD54+'สาย 11'!AD54+'สาย 12'!AD54</f>
        <v>0</v>
      </c>
      <c r="AE54" s="103">
        <f>'สาย 1'!AE54+'สาย 2'!AE54+'สาย 3'!AE54+'สาย 4'!AE54+'สาย 5'!AE54+'สาย 6'!AE54+'สาย 7'!AE54+'สาย 8'!AE54+'สาย 9'!AE54+'สาย 10'!AE54+'สาย 11'!AE54+'สาย 12'!AE54</f>
        <v>0</v>
      </c>
      <c r="AF54" s="103">
        <f>'สาย 1'!AF54+'สาย 2'!AF54+'สาย 3'!AF54+'สาย 4'!AF54+'สาย 5'!AF54+'สาย 6'!AF54+'สาย 7'!AF54+'สาย 8'!AF54+'สาย 9'!AF54+'สาย 10'!AF54+'สาย 11'!AF54+'สาย 12'!AF54</f>
        <v>0</v>
      </c>
      <c r="AG54" s="103">
        <f>'สาย 1'!AG54+'สาย 2'!AG54+'สาย 3'!AG54+'สาย 4'!AG54+'สาย 5'!AG54+'สาย 6'!AG54+'สาย 7'!AG54+'สาย 8'!AG54+'สาย 9'!AG54+'สาย 10'!AG54+'สาย 11'!AG54+'สาย 12'!AG54</f>
        <v>0</v>
      </c>
      <c r="AH54" s="103">
        <f>'สาย 1'!AH54+'สาย 2'!AH54+'สาย 3'!AH54+'สาย 4'!AH54+'สาย 5'!AH54+'สาย 6'!AH54+'สาย 7'!AH54+'สาย 8'!AH54+'สาย 9'!AH54+'สาย 10'!AH54+'สาย 11'!AH54+'สาย 12'!AH54</f>
        <v>0</v>
      </c>
      <c r="AI54" s="93">
        <f>SUM(D54:AH54)</f>
        <v>1350</v>
      </c>
      <c r="AJ54" s="541">
        <f>AI57</f>
        <v>0.17851851851851852</v>
      </c>
    </row>
    <row r="55" spans="1:36" ht="20.399999999999999">
      <c r="A55" s="529"/>
      <c r="B55" s="546"/>
      <c r="C55" s="91" t="s">
        <v>89</v>
      </c>
      <c r="D55" s="174">
        <f>'สาย 1'!D55+'สาย 2'!D55+'สาย 3'!D55+'สาย 4'!D55+'สาย 5'!D55+'สาย 6'!D55+'สาย 7'!D55+'สาย 8'!D55+'สาย 9'!D55+'สาย 10'!D55+'สาย 11'!D55+'สาย 12'!D55</f>
        <v>42</v>
      </c>
      <c r="E55" s="174">
        <f>'สาย 1'!E55+'สาย 2'!E55+'สาย 3'!E55+'สาย 4'!E55+'สาย 5'!E55+'สาย 6'!E55+'สาย 7'!E55+'สาย 8'!E55+'สาย 9'!E55+'สาย 10'!E55+'สาย 11'!E55+'สาย 12'!E55</f>
        <v>104</v>
      </c>
      <c r="F55" s="174">
        <f>'สาย 1'!F55+'สาย 2'!F55+'สาย 3'!F55+'สาย 4'!F55+'สาย 5'!F55+'สาย 6'!F55+'สาย 7'!F55+'สาย 8'!F55+'สาย 9'!F55+'สาย 10'!F55+'สาย 11'!F55+'สาย 12'!F55</f>
        <v>95</v>
      </c>
      <c r="G55" s="174">
        <f>'สาย 1'!G55+'สาย 2'!G55+'สาย 3'!G55+'สาย 4'!G55+'สาย 5'!G55+'สาย 6'!G55+'สาย 7'!G55+'สาย 8'!G55+'สาย 9'!G55+'สาย 10'!G55+'สาย 11'!G55+'สาย 12'!G55</f>
        <v>0</v>
      </c>
      <c r="H55" s="174">
        <f>'สาย 1'!H55+'สาย 2'!H55+'สาย 3'!H55+'สาย 4'!H55+'สาย 5'!H55+'สาย 6'!H55+'สาย 7'!H55+'สาย 8'!H55+'สาย 9'!H55+'สาย 10'!H55+'สาย 11'!H55+'สาย 12'!H55</f>
        <v>0</v>
      </c>
      <c r="I55" s="174">
        <f>'สาย 1'!I55+'สาย 2'!I55+'สาย 3'!I55+'สาย 4'!I55+'สาย 5'!I55+'สาย 6'!I55+'สาย 7'!I55+'สาย 8'!I55+'สาย 9'!I55+'สาย 10'!I55+'สาย 11'!I55+'สาย 12'!I55</f>
        <v>0</v>
      </c>
      <c r="J55" s="174">
        <f>'สาย 1'!J55+'สาย 2'!J55+'สาย 3'!J55+'สาย 4'!J55+'สาย 5'!J55+'สาย 6'!J55+'สาย 7'!J55+'สาย 8'!J55+'สาย 9'!J55+'สาย 10'!J55+'สาย 11'!J55+'สาย 12'!J55</f>
        <v>0</v>
      </c>
      <c r="K55" s="174">
        <f>'สาย 1'!K55+'สาย 2'!K55+'สาย 3'!K55+'สาย 4'!K55+'สาย 5'!K55+'สาย 6'!K55+'สาย 7'!K55+'สาย 8'!K55+'สาย 9'!K55+'สาย 10'!K55+'สาย 11'!K55+'สาย 12'!K55</f>
        <v>0</v>
      </c>
      <c r="L55" s="174">
        <f>'สาย 1'!L55+'สาย 2'!L55+'สาย 3'!L55+'สาย 4'!L55+'สาย 5'!L55+'สาย 6'!L55+'สาย 7'!L55+'สาย 8'!L55+'สาย 9'!L55+'สาย 10'!L55+'สาย 11'!L55+'สาย 12'!L55</f>
        <v>0</v>
      </c>
      <c r="M55" s="174">
        <f>'สาย 1'!M55+'สาย 2'!M55+'สาย 3'!M55+'สาย 4'!M55+'สาย 5'!M55+'สาย 6'!M55+'สาย 7'!M55+'สาย 8'!M55+'สาย 9'!M55+'สาย 10'!M55+'สาย 11'!M55+'สาย 12'!M55</f>
        <v>0</v>
      </c>
      <c r="N55" s="174">
        <f>'สาย 1'!N55+'สาย 2'!N55+'สาย 3'!N55+'สาย 4'!N55+'สาย 5'!N55+'สาย 6'!N55+'สาย 7'!N55+'สาย 8'!N55+'สาย 9'!N55+'สาย 10'!N55+'สาย 11'!N55+'สาย 12'!N55</f>
        <v>0</v>
      </c>
      <c r="O55" s="174">
        <f>'สาย 1'!O55+'สาย 2'!O55+'สาย 3'!O55+'สาย 4'!O55+'สาย 5'!O55+'สาย 6'!O55+'สาย 7'!O55+'สาย 8'!O55+'สาย 9'!O55+'สาย 10'!O55+'สาย 11'!O55+'สาย 12'!O55</f>
        <v>0</v>
      </c>
      <c r="P55" s="174">
        <f>'สาย 1'!P55+'สาย 2'!P55+'สาย 3'!P55+'สาย 4'!P55+'สาย 5'!P55+'สาย 6'!P55+'สาย 7'!P55+'สาย 8'!P55+'สาย 9'!P55+'สาย 10'!P55+'สาย 11'!P55+'สาย 12'!P55</f>
        <v>0</v>
      </c>
      <c r="Q55" s="174">
        <f>'สาย 1'!Q55+'สาย 2'!Q55+'สาย 3'!Q55+'สาย 4'!Q55+'สาย 5'!Q55+'สาย 6'!Q55+'สาย 7'!Q55+'สาย 8'!Q55+'สาย 9'!Q55+'สาย 10'!Q55+'สาย 11'!Q55+'สาย 12'!Q55</f>
        <v>0</v>
      </c>
      <c r="R55" s="174">
        <f>'สาย 1'!R55+'สาย 2'!R55+'สาย 3'!R55+'สาย 4'!R55+'สาย 5'!R55+'สาย 6'!R55+'สาย 7'!R55+'สาย 8'!R55+'สาย 9'!R55+'สาย 10'!R55+'สาย 11'!R55+'สาย 12'!R55</f>
        <v>0</v>
      </c>
      <c r="S55" s="174">
        <f>'สาย 1'!S55+'สาย 2'!S55+'สาย 3'!S55+'สาย 4'!S55+'สาย 5'!S55+'สาย 6'!S55+'สาย 7'!S55+'สาย 8'!S55+'สาย 9'!S55+'สาย 10'!S55+'สาย 11'!S55+'สาย 12'!S55</f>
        <v>0</v>
      </c>
      <c r="T55" s="174">
        <f>'สาย 1'!T55+'สาย 2'!T55+'สาย 3'!T55+'สาย 4'!T55+'สาย 5'!T55+'สาย 6'!T55+'สาย 7'!T55+'สาย 8'!T55+'สาย 9'!T55+'สาย 10'!T55+'สาย 11'!T55+'สาย 12'!T55</f>
        <v>0</v>
      </c>
      <c r="U55" s="174">
        <f>'สาย 1'!U55+'สาย 2'!U55+'สาย 3'!U55+'สาย 4'!U55+'สาย 5'!U55+'สาย 6'!U55+'สาย 7'!U55+'สาย 8'!U55+'สาย 9'!U55+'สาย 10'!U55+'สาย 11'!U55+'สาย 12'!U55</f>
        <v>0</v>
      </c>
      <c r="V55" s="174">
        <f>'สาย 1'!V55+'สาย 2'!V55+'สาย 3'!V55+'สาย 4'!V55+'สาย 5'!V55+'สาย 6'!V55+'สาย 7'!V55+'สาย 8'!V55+'สาย 9'!V55+'สาย 10'!V55+'สาย 11'!V55+'สาย 12'!V55</f>
        <v>0</v>
      </c>
      <c r="W55" s="174">
        <f>'สาย 1'!W55+'สาย 2'!W55+'สาย 3'!W55+'สาย 4'!W55+'สาย 5'!W55+'สาย 6'!W55+'สาย 7'!W55+'สาย 8'!W55+'สาย 9'!W55+'สาย 10'!W55+'สาย 11'!W55+'สาย 12'!W55</f>
        <v>0</v>
      </c>
      <c r="X55" s="174">
        <f>'สาย 1'!X55+'สาย 2'!X55+'สาย 3'!X55+'สาย 4'!X55+'สาย 5'!X55+'สาย 6'!X55+'สาย 7'!X55+'สาย 8'!X55+'สาย 9'!X55+'สาย 10'!X55+'สาย 11'!X55+'สาย 12'!X55</f>
        <v>0</v>
      </c>
      <c r="Y55" s="174">
        <f>'สาย 1'!Y55+'สาย 2'!Y55+'สาย 3'!Y55+'สาย 4'!Y55+'สาย 5'!Y55+'สาย 6'!Y55+'สาย 7'!Y55+'สาย 8'!Y55+'สาย 9'!Y55+'สาย 10'!Y55+'สาย 11'!Y55+'สาย 12'!Y55</f>
        <v>0</v>
      </c>
      <c r="Z55" s="174">
        <f>'สาย 1'!Z55+'สาย 2'!Z55+'สาย 3'!Z55+'สาย 4'!Z55+'สาย 5'!Z55+'สาย 6'!Z55+'สาย 7'!Z55+'สาย 8'!Z55+'สาย 9'!Z55+'สาย 10'!Z55+'สาย 11'!Z55+'สาย 12'!Z55</f>
        <v>0</v>
      </c>
      <c r="AA55" s="174">
        <f>'สาย 1'!AA55+'สาย 2'!AA55+'สาย 3'!AA55+'สาย 4'!AA55+'สาย 5'!AA55+'สาย 6'!AA55+'สาย 7'!AA55+'สาย 8'!AA55+'สาย 9'!AA55+'สาย 10'!AA55+'สาย 11'!AA55+'สาย 12'!AA55</f>
        <v>0</v>
      </c>
      <c r="AB55" s="174">
        <f>'สาย 1'!AB55+'สาย 2'!AB55+'สาย 3'!AB55+'สาย 4'!AB55+'สาย 5'!AB55+'สาย 6'!AB55+'สาย 7'!AB55+'สาย 8'!AB55+'สาย 9'!AB55+'สาย 10'!AB55+'สาย 11'!AB55+'สาย 12'!AB55</f>
        <v>0</v>
      </c>
      <c r="AC55" s="174">
        <f>'สาย 1'!AC55+'สาย 2'!AC55+'สาย 3'!AC55+'สาย 4'!AC55+'สาย 5'!AC55+'สาย 6'!AC55+'สาย 7'!AC55+'สาย 8'!AC55+'สาย 9'!AC55+'สาย 10'!AC55+'สาย 11'!AC55+'สาย 12'!AC55</f>
        <v>0</v>
      </c>
      <c r="AD55" s="174">
        <f>'สาย 1'!AD55+'สาย 2'!AD55+'สาย 3'!AD55+'สาย 4'!AD55+'สาย 5'!AD55+'สาย 6'!AD55+'สาย 7'!AD55+'สาย 8'!AD55+'สาย 9'!AD55+'สาย 10'!AD55+'สาย 11'!AD55+'สาย 12'!AD55</f>
        <v>0</v>
      </c>
      <c r="AE55" s="174">
        <f>'สาย 1'!AE55+'สาย 2'!AE55+'สาย 3'!AE55+'สาย 4'!AE55+'สาย 5'!AE55+'สาย 6'!AE55+'สาย 7'!AE55+'สาย 8'!AE55+'สาย 9'!AE55+'สาย 10'!AE55+'สาย 11'!AE55+'สาย 12'!AE55</f>
        <v>0</v>
      </c>
      <c r="AF55" s="174">
        <f>'สาย 1'!AF55+'สาย 2'!AF55+'สาย 3'!AF55+'สาย 4'!AF55+'สาย 5'!AF55+'สาย 6'!AF55+'สาย 7'!AF55+'สาย 8'!AF55+'สาย 9'!AF55+'สาย 10'!AF55+'สาย 11'!AF55+'สาย 12'!AF55</f>
        <v>0</v>
      </c>
      <c r="AG55" s="174">
        <f>'สาย 1'!AG55+'สาย 2'!AG55+'สาย 3'!AG55+'สาย 4'!AG55+'สาย 5'!AG55+'สาย 6'!AG55+'สาย 7'!AG55+'สาย 8'!AG55+'สาย 9'!AG55+'สาย 10'!AG55+'สาย 11'!AG55+'สาย 12'!AG55</f>
        <v>0</v>
      </c>
      <c r="AH55" s="174">
        <f>'สาย 1'!AH55+'สาย 2'!AH55+'สาย 3'!AH55+'สาย 4'!AH55+'สาย 5'!AH55+'สาย 6'!AH55+'สาย 7'!AH55+'สาย 8'!AH55+'สาย 9'!AH55+'สาย 10'!AH55+'สาย 11'!AH55+'สาย 12'!AH55</f>
        <v>0</v>
      </c>
      <c r="AI55" s="161">
        <f t="shared" ref="AI55:AI56" si="336">SUM(D55:AH55)</f>
        <v>241</v>
      </c>
      <c r="AJ55" s="541"/>
    </row>
    <row r="56" spans="1:36" ht="20.399999999999999">
      <c r="A56" s="529"/>
      <c r="B56" s="546"/>
      <c r="C56" s="94" t="s">
        <v>90</v>
      </c>
      <c r="D56" s="142">
        <f>'สาย 1'!D56+'สาย 2'!D56+'สาย 3'!D56+'สาย 4'!D56+'สาย 5'!D56+'สาย 6'!D56+'สาย 7'!D56+'สาย 8'!D56+'สาย 9'!D56+'สาย 10'!D56+'สาย 11'!D56+'สาย 12'!D56</f>
        <v>0</v>
      </c>
      <c r="E56" s="142">
        <f>'สาย 1'!E56+'สาย 2'!E56+'สาย 3'!E56+'สาย 4'!E56+'สาย 5'!E56+'สาย 6'!E56+'สาย 7'!E56+'สาย 8'!E56+'สาย 9'!E56+'สาย 10'!E56+'สาย 11'!E56+'สาย 12'!E56</f>
        <v>0</v>
      </c>
      <c r="F56" s="142">
        <f>'สาย 1'!F56+'สาย 2'!F56+'สาย 3'!F56+'สาย 4'!F56+'สาย 5'!F56+'สาย 6'!F56+'สาย 7'!F56+'สาย 8'!F56+'สาย 9'!F56+'สาย 10'!F56+'สาย 11'!F56+'สาย 12'!F56</f>
        <v>0</v>
      </c>
      <c r="G56" s="142">
        <f>'สาย 1'!G56+'สาย 2'!G56+'สาย 3'!G56+'สาย 4'!G56+'สาย 5'!G56+'สาย 6'!G56+'สาย 7'!G56+'สาย 8'!G56+'สาย 9'!G56+'สาย 10'!G56+'สาย 11'!G56+'สาย 12'!G56</f>
        <v>0</v>
      </c>
      <c r="H56" s="142">
        <f>'สาย 1'!H56+'สาย 2'!H56+'สาย 3'!H56+'สาย 4'!H56+'สาย 5'!H56+'สาย 6'!H56+'สาย 7'!H56+'สาย 8'!H56+'สาย 9'!H56+'สาย 10'!H56+'สาย 11'!H56+'สาย 12'!H56</f>
        <v>0</v>
      </c>
      <c r="I56" s="142">
        <f>'สาย 1'!I56+'สาย 2'!I56+'สาย 3'!I56+'สาย 4'!I56+'สาย 5'!I56+'สาย 6'!I56+'สาย 7'!I56+'สาย 8'!I56+'สาย 9'!I56+'สาย 10'!I56+'สาย 11'!I56+'สาย 12'!I56</f>
        <v>0</v>
      </c>
      <c r="J56" s="142">
        <f>'สาย 1'!J56+'สาย 2'!J56+'สาย 3'!J56+'สาย 4'!J56+'สาย 5'!J56+'สาย 6'!J56+'สาย 7'!J56+'สาย 8'!J56+'สาย 9'!J56+'สาย 10'!J56+'สาย 11'!J56+'สาย 12'!J56</f>
        <v>0</v>
      </c>
      <c r="K56" s="142">
        <f>'สาย 1'!K56+'สาย 2'!K56+'สาย 3'!K56+'สาย 4'!K56+'สาย 5'!K56+'สาย 6'!K56+'สาย 7'!K56+'สาย 8'!K56+'สาย 9'!K56+'สาย 10'!K56+'สาย 11'!K56+'สาย 12'!K56</f>
        <v>0</v>
      </c>
      <c r="L56" s="142">
        <f>'สาย 1'!L56+'สาย 2'!L56+'สาย 3'!L56+'สาย 4'!L56+'สาย 5'!L56+'สาย 6'!L56+'สาย 7'!L56+'สาย 8'!L56+'สาย 9'!L56+'สาย 10'!L56+'สาย 11'!L56+'สาย 12'!L56</f>
        <v>0</v>
      </c>
      <c r="M56" s="142">
        <f>'สาย 1'!M56+'สาย 2'!M56+'สาย 3'!M56+'สาย 4'!M56+'สาย 5'!M56+'สาย 6'!M56+'สาย 7'!M56+'สาย 8'!M56+'สาย 9'!M56+'สาย 10'!M56+'สาย 11'!M56+'สาย 12'!M56</f>
        <v>0</v>
      </c>
      <c r="N56" s="142">
        <f>'สาย 1'!N56+'สาย 2'!N56+'สาย 3'!N56+'สาย 4'!N56+'สาย 5'!N56+'สาย 6'!N56+'สาย 7'!N56+'สาย 8'!N56+'สาย 9'!N56+'สาย 10'!N56+'สาย 11'!N56+'สาย 12'!N56</f>
        <v>0</v>
      </c>
      <c r="O56" s="142">
        <f>'สาย 1'!O56+'สาย 2'!O56+'สาย 3'!O56+'สาย 4'!O56+'สาย 5'!O56+'สาย 6'!O56+'สาย 7'!O56+'สาย 8'!O56+'สาย 9'!O56+'สาย 10'!O56+'สาย 11'!O56+'สาย 12'!O56</f>
        <v>0</v>
      </c>
      <c r="P56" s="142">
        <f>'สาย 1'!P56+'สาย 2'!P56+'สาย 3'!P56+'สาย 4'!P56+'สาย 5'!P56+'สาย 6'!P56+'สาย 7'!P56+'สาย 8'!P56+'สาย 9'!P56+'สาย 10'!P56+'สาย 11'!P56+'สาย 12'!P56</f>
        <v>0</v>
      </c>
      <c r="Q56" s="142">
        <f>'สาย 1'!Q56+'สาย 2'!Q56+'สาย 3'!Q56+'สาย 4'!Q56+'สาย 5'!Q56+'สาย 6'!Q56+'สาย 7'!Q56+'สาย 8'!Q56+'สาย 9'!Q56+'สาย 10'!Q56+'สาย 11'!Q56+'สาย 12'!Q56</f>
        <v>0</v>
      </c>
      <c r="R56" s="142">
        <f>'สาย 1'!R56+'สาย 2'!R56+'สาย 3'!R56+'สาย 4'!R56+'สาย 5'!R56+'สาย 6'!R56+'สาย 7'!R56+'สาย 8'!R56+'สาย 9'!R56+'สาย 10'!R56+'สาย 11'!R56+'สาย 12'!R56</f>
        <v>0</v>
      </c>
      <c r="S56" s="142">
        <f>'สาย 1'!S56+'สาย 2'!S56+'สาย 3'!S56+'สาย 4'!S56+'สาย 5'!S56+'สาย 6'!S56+'สาย 7'!S56+'สาย 8'!S56+'สาย 9'!S56+'สาย 10'!S56+'สาย 11'!S56+'สาย 12'!S56</f>
        <v>0</v>
      </c>
      <c r="T56" s="142">
        <f>'สาย 1'!T56+'สาย 2'!T56+'สาย 3'!T56+'สาย 4'!T56+'สาย 5'!T56+'สาย 6'!T56+'สาย 7'!T56+'สาย 8'!T56+'สาย 9'!T56+'สาย 10'!T56+'สาย 11'!T56+'สาย 12'!T56</f>
        <v>0</v>
      </c>
      <c r="U56" s="142">
        <f>'สาย 1'!U56+'สาย 2'!U56+'สาย 3'!U56+'สาย 4'!U56+'สาย 5'!U56+'สาย 6'!U56+'สาย 7'!U56+'สาย 8'!U56+'สาย 9'!U56+'สาย 10'!U56+'สาย 11'!U56+'สาย 12'!U56</f>
        <v>0</v>
      </c>
      <c r="V56" s="142">
        <f>'สาย 1'!V56+'สาย 2'!V56+'สาย 3'!V56+'สาย 4'!V56+'สาย 5'!V56+'สาย 6'!V56+'สาย 7'!V56+'สาย 8'!V56+'สาย 9'!V56+'สาย 10'!V56+'สาย 11'!V56+'สาย 12'!V56</f>
        <v>0</v>
      </c>
      <c r="W56" s="142">
        <f>'สาย 1'!W56+'สาย 2'!W56+'สาย 3'!W56+'สาย 4'!W56+'สาย 5'!W56+'สาย 6'!W56+'สาย 7'!W56+'สาย 8'!W56+'สาย 9'!W56+'สาย 10'!W56+'สาย 11'!W56+'สาย 12'!W56</f>
        <v>0</v>
      </c>
      <c r="X56" s="142">
        <f>'สาย 1'!X56+'สาย 2'!X56+'สาย 3'!X56+'สาย 4'!X56+'สาย 5'!X56+'สาย 6'!X56+'สาย 7'!X56+'สาย 8'!X56+'สาย 9'!X56+'สาย 10'!X56+'สาย 11'!X56+'สาย 12'!X56</f>
        <v>0</v>
      </c>
      <c r="Y56" s="142">
        <f>'สาย 1'!Y56+'สาย 2'!Y56+'สาย 3'!Y56+'สาย 4'!Y56+'สาย 5'!Y56+'สาย 6'!Y56+'สาย 7'!Y56+'สาย 8'!Y56+'สาย 9'!Y56+'สาย 10'!Y56+'สาย 11'!Y56+'สาย 12'!Y56</f>
        <v>0</v>
      </c>
      <c r="Z56" s="142">
        <f>'สาย 1'!Z56+'สาย 2'!Z56+'สาย 3'!Z56+'สาย 4'!Z56+'สาย 5'!Z56+'สาย 6'!Z56+'สาย 7'!Z56+'สาย 8'!Z56+'สาย 9'!Z56+'สาย 10'!Z56+'สาย 11'!Z56+'สาย 12'!Z56</f>
        <v>0</v>
      </c>
      <c r="AA56" s="142">
        <f>'สาย 1'!AA56+'สาย 2'!AA56+'สาย 3'!AA56+'สาย 4'!AA56+'สาย 5'!AA56+'สาย 6'!AA56+'สาย 7'!AA56+'สาย 8'!AA56+'สาย 9'!AA56+'สาย 10'!AA56+'สาย 11'!AA56+'สาย 12'!AA56</f>
        <v>0</v>
      </c>
      <c r="AB56" s="142">
        <f>'สาย 1'!AB56+'สาย 2'!AB56+'สาย 3'!AB56+'สาย 4'!AB56+'สาย 5'!AB56+'สาย 6'!AB56+'สาย 7'!AB56+'สาย 8'!AB56+'สาย 9'!AB56+'สาย 10'!AB56+'สาย 11'!AB56+'สาย 12'!AB56</f>
        <v>0</v>
      </c>
      <c r="AC56" s="142">
        <f>'สาย 1'!AC56+'สาย 2'!AC56+'สาย 3'!AC56+'สาย 4'!AC56+'สาย 5'!AC56+'สาย 6'!AC56+'สาย 7'!AC56+'สาย 8'!AC56+'สาย 9'!AC56+'สาย 10'!AC56+'สาย 11'!AC56+'สาย 12'!AC56</f>
        <v>0</v>
      </c>
      <c r="AD56" s="142">
        <f>'สาย 1'!AD56+'สาย 2'!AD56+'สาย 3'!AD56+'สาย 4'!AD56+'สาย 5'!AD56+'สาย 6'!AD56+'สาย 7'!AD56+'สาย 8'!AD56+'สาย 9'!AD56+'สาย 10'!AD56+'สาย 11'!AD56+'สาย 12'!AD56</f>
        <v>0</v>
      </c>
      <c r="AE56" s="142">
        <f>'สาย 1'!AE56+'สาย 2'!AE56+'สาย 3'!AE56+'สาย 4'!AE56+'สาย 5'!AE56+'สาย 6'!AE56+'สาย 7'!AE56+'สาย 8'!AE56+'สาย 9'!AE56+'สาย 10'!AE56+'สาย 11'!AE56+'สาย 12'!AE56</f>
        <v>0</v>
      </c>
      <c r="AF56" s="142">
        <f>'สาย 1'!AF56+'สาย 2'!AF56+'สาย 3'!AF56+'สาย 4'!AF56+'สาย 5'!AF56+'สาย 6'!AF56+'สาย 7'!AF56+'สาย 8'!AF56+'สาย 9'!AF56+'สาย 10'!AF56+'สาย 11'!AF56+'สาย 12'!AF56</f>
        <v>0</v>
      </c>
      <c r="AG56" s="142">
        <f>'สาย 1'!AG56+'สาย 2'!AG56+'สาย 3'!AG56+'สาย 4'!AG56+'สาย 5'!AG56+'สาย 6'!AG56+'สาย 7'!AG56+'สาย 8'!AG56+'สาย 9'!AG56+'สาย 10'!AG56+'สาย 11'!AG56+'สาย 12'!AG56</f>
        <v>0</v>
      </c>
      <c r="AH56" s="142">
        <f>'สาย 1'!AH56+'สาย 2'!AH56+'สาย 3'!AH56+'สาย 4'!AH56+'สาย 5'!AH56+'สาย 6'!AH56+'สาย 7'!AH56+'สาย 8'!AH56+'สาย 9'!AH56+'สาย 10'!AH56+'สาย 11'!AH56+'สาย 12'!AH56</f>
        <v>0</v>
      </c>
      <c r="AI56" s="87">
        <f t="shared" si="336"/>
        <v>0</v>
      </c>
      <c r="AJ56" s="541"/>
    </row>
    <row r="57" spans="1:36" ht="21" thickBot="1">
      <c r="A57" s="530"/>
      <c r="B57" s="547"/>
      <c r="C57" s="96" t="s">
        <v>91</v>
      </c>
      <c r="D57" s="97">
        <f t="shared" ref="D57" si="337">(D55+D56)/D54</f>
        <v>0.12</v>
      </c>
      <c r="E57" s="97">
        <f t="shared" ref="E57" si="338">(E55+E56)/E54</f>
        <v>0.18909090909090909</v>
      </c>
      <c r="F57" s="97">
        <f t="shared" ref="F57" si="339">(F55+F56)/F54</f>
        <v>0.21111111111111111</v>
      </c>
      <c r="G57" s="97" t="e">
        <f t="shared" ref="G57" si="340">(G55+G56)/G54</f>
        <v>#DIV/0!</v>
      </c>
      <c r="H57" s="97" t="e">
        <f t="shared" ref="H57" si="341">(H55+H56)/H54</f>
        <v>#DIV/0!</v>
      </c>
      <c r="I57" s="97" t="e">
        <f t="shared" ref="I57" si="342">(I55+I56)/I54</f>
        <v>#DIV/0!</v>
      </c>
      <c r="J57" s="97" t="e">
        <f t="shared" ref="J57" si="343">(J55+J56)/J54</f>
        <v>#DIV/0!</v>
      </c>
      <c r="K57" s="97" t="e">
        <f t="shared" ref="K57" si="344">(K55+K56)/K54</f>
        <v>#DIV/0!</v>
      </c>
      <c r="L57" s="97" t="e">
        <f t="shared" ref="L57" si="345">(L55+L56)/L54</f>
        <v>#DIV/0!</v>
      </c>
      <c r="M57" s="97" t="e">
        <f t="shared" ref="M57" si="346">(M55+M56)/M54</f>
        <v>#DIV/0!</v>
      </c>
      <c r="N57" s="97" t="e">
        <f t="shared" ref="N57" si="347">(N55+N56)/N54</f>
        <v>#DIV/0!</v>
      </c>
      <c r="O57" s="97" t="e">
        <f t="shared" ref="O57" si="348">(O55+O56)/O54</f>
        <v>#DIV/0!</v>
      </c>
      <c r="P57" s="97" t="e">
        <f t="shared" ref="P57" si="349">(P55+P56)/P54</f>
        <v>#DIV/0!</v>
      </c>
      <c r="Q57" s="97" t="e">
        <f t="shared" ref="Q57" si="350">(Q55+Q56)/Q54</f>
        <v>#DIV/0!</v>
      </c>
      <c r="R57" s="97" t="e">
        <f t="shared" ref="R57" si="351">(R55+R56)/R54</f>
        <v>#DIV/0!</v>
      </c>
      <c r="S57" s="97" t="e">
        <f t="shared" ref="S57" si="352">(S55+S56)/S54</f>
        <v>#DIV/0!</v>
      </c>
      <c r="T57" s="97" t="e">
        <f t="shared" ref="T57" si="353">(T55+T56)/T54</f>
        <v>#DIV/0!</v>
      </c>
      <c r="U57" s="97" t="e">
        <f t="shared" ref="U57" si="354">(U55+U56)/U54</f>
        <v>#DIV/0!</v>
      </c>
      <c r="V57" s="97" t="e">
        <f t="shared" ref="V57" si="355">(V55+V56)/V54</f>
        <v>#DIV/0!</v>
      </c>
      <c r="W57" s="97" t="e">
        <f t="shared" ref="W57" si="356">(W55+W56)/W54</f>
        <v>#DIV/0!</v>
      </c>
      <c r="X57" s="97" t="e">
        <f t="shared" ref="X57" si="357">(X55+X56)/X54</f>
        <v>#DIV/0!</v>
      </c>
      <c r="Y57" s="97" t="e">
        <f t="shared" ref="Y57" si="358">(Y55+Y56)/Y54</f>
        <v>#DIV/0!</v>
      </c>
      <c r="Z57" s="97" t="e">
        <f t="shared" ref="Z57" si="359">(Z55+Z56)/Z54</f>
        <v>#DIV/0!</v>
      </c>
      <c r="AA57" s="97" t="e">
        <f t="shared" ref="AA57" si="360">(AA55+AA56)/AA54</f>
        <v>#DIV/0!</v>
      </c>
      <c r="AB57" s="97" t="e">
        <f t="shared" ref="AB57" si="361">(AB55+AB56)/AB54</f>
        <v>#DIV/0!</v>
      </c>
      <c r="AC57" s="97" t="e">
        <f t="shared" ref="AC57" si="362">(AC55+AC56)/AC54</f>
        <v>#DIV/0!</v>
      </c>
      <c r="AD57" s="97" t="e">
        <f t="shared" ref="AD57" si="363">(AD55+AD56)/AD54</f>
        <v>#DIV/0!</v>
      </c>
      <c r="AE57" s="97" t="e">
        <f t="shared" ref="AE57" si="364">(AE55+AE56)/AE54</f>
        <v>#DIV/0!</v>
      </c>
      <c r="AF57" s="97" t="e">
        <f t="shared" ref="AF57" si="365">(AF55+AF56)/AF54</f>
        <v>#DIV/0!</v>
      </c>
      <c r="AG57" s="97" t="e">
        <f t="shared" ref="AG57" si="366">(AG55+AG56)/AG54</f>
        <v>#DIV/0!</v>
      </c>
      <c r="AH57" s="97" t="e">
        <f t="shared" ref="AH57" si="367">(AH55+AH56)/AH54</f>
        <v>#DIV/0!</v>
      </c>
      <c r="AI57" s="97">
        <f t="shared" ref="AI57" si="368">(AI55+AI56)/AI54</f>
        <v>0.17851851851851852</v>
      </c>
      <c r="AJ57" s="542"/>
    </row>
    <row r="58" spans="1:36" ht="20.399999999999999">
      <c r="A58" s="528" t="s">
        <v>14</v>
      </c>
      <c r="B58" s="548" t="s">
        <v>62</v>
      </c>
      <c r="C58" s="86" t="s">
        <v>42</v>
      </c>
      <c r="D58" s="103">
        <f>'สาย 1'!D58+'สาย 2'!D58+'สาย 3'!D58+'สาย 4'!D58+'สาย 5'!D58+'สาย 6'!D58+'สาย 7'!D58+'สาย 8'!D58+'สาย 9'!D58+'สาย 10'!D58+'สาย 11'!D58+'สาย 12'!D58</f>
        <v>2000</v>
      </c>
      <c r="E58" s="103">
        <f>'สาย 1'!E58+'สาย 2'!E58+'สาย 3'!E58+'สาย 4'!E58+'สาย 5'!E58+'สาย 6'!E58+'สาย 7'!E58+'สาย 8'!E58+'สาย 9'!E58+'สาย 10'!E58+'สาย 11'!E58+'สาย 12'!E58</f>
        <v>1800</v>
      </c>
      <c r="F58" s="103">
        <f>'สาย 1'!F58+'สาย 2'!F58+'สาย 3'!F58+'สาย 4'!F58+'สาย 5'!F58+'สาย 6'!F58+'สาย 7'!F58+'สาย 8'!F58+'สาย 9'!F58+'สาย 10'!F58+'สาย 11'!F58+'สาย 12'!F58</f>
        <v>1840</v>
      </c>
      <c r="G58" s="103">
        <f>'สาย 1'!G58+'สาย 2'!G58+'สาย 3'!G58+'สาย 4'!G58+'สาย 5'!G58+'สาย 6'!G58+'สาย 7'!G58+'สาย 8'!G58+'สาย 9'!G58+'สาย 10'!G58+'สาย 11'!G58+'สาย 12'!G58</f>
        <v>0</v>
      </c>
      <c r="H58" s="103">
        <f>'สาย 1'!H58+'สาย 2'!H58+'สาย 3'!H58+'สาย 4'!H58+'สาย 5'!H58+'สาย 6'!H58+'สาย 7'!H58+'สาย 8'!H58+'สาย 9'!H58+'สาย 10'!H58+'สาย 11'!H58+'สาย 12'!H58</f>
        <v>0</v>
      </c>
      <c r="I58" s="103">
        <f>'สาย 1'!I58+'สาย 2'!I58+'สาย 3'!I58+'สาย 4'!I58+'สาย 5'!I58+'สาย 6'!I58+'สาย 7'!I58+'สาย 8'!I58+'สาย 9'!I58+'สาย 10'!I58+'สาย 11'!I58+'สาย 12'!I58</f>
        <v>0</v>
      </c>
      <c r="J58" s="103">
        <f>'สาย 1'!J58+'สาย 2'!J58+'สาย 3'!J58+'สาย 4'!J58+'สาย 5'!J58+'สาย 6'!J58+'สาย 7'!J58+'สาย 8'!J58+'สาย 9'!J58+'สาย 10'!J58+'สาย 11'!J58+'สาย 12'!J58</f>
        <v>0</v>
      </c>
      <c r="K58" s="103">
        <f>'สาย 1'!K58+'สาย 2'!K58+'สาย 3'!K58+'สาย 4'!K58+'สาย 5'!K58+'สาย 6'!K58+'สาย 7'!K58+'สาย 8'!K58+'สาย 9'!K58+'สาย 10'!K58+'สาย 11'!K58+'สาย 12'!K58</f>
        <v>0</v>
      </c>
      <c r="L58" s="103">
        <f>'สาย 1'!L58+'สาย 2'!L58+'สาย 3'!L58+'สาย 4'!L58+'สาย 5'!L58+'สาย 6'!L58+'สาย 7'!L58+'สาย 8'!L58+'สาย 9'!L58+'สาย 10'!L58+'สาย 11'!L58+'สาย 12'!L58</f>
        <v>0</v>
      </c>
      <c r="M58" s="103">
        <f>'สาย 1'!M58+'สาย 2'!M58+'สาย 3'!M58+'สาย 4'!M58+'สาย 5'!M58+'สาย 6'!M58+'สาย 7'!M58+'สาย 8'!M58+'สาย 9'!M58+'สาย 10'!M58+'สาย 11'!M58+'สาย 12'!M58</f>
        <v>0</v>
      </c>
      <c r="N58" s="103">
        <f>'สาย 1'!N58+'สาย 2'!N58+'สาย 3'!N58+'สาย 4'!N58+'สาย 5'!N58+'สาย 6'!N58+'สาย 7'!N58+'สาย 8'!N58+'สาย 9'!N58+'สาย 10'!N58+'สาย 11'!N58+'สาย 12'!N58</f>
        <v>0</v>
      </c>
      <c r="O58" s="103">
        <f>'สาย 1'!O58+'สาย 2'!O58+'สาย 3'!O58+'สาย 4'!O58+'สาย 5'!O58+'สาย 6'!O58+'สาย 7'!O58+'สาย 8'!O58+'สาย 9'!O58+'สาย 10'!O58+'สาย 11'!O58+'สาย 12'!O58</f>
        <v>0</v>
      </c>
      <c r="P58" s="103">
        <f>'สาย 1'!P58+'สาย 2'!P58+'สาย 3'!P58+'สาย 4'!P58+'สาย 5'!P58+'สาย 6'!P58+'สาย 7'!P58+'สาย 8'!P58+'สาย 9'!P58+'สาย 10'!P58+'สาย 11'!P58+'สาย 12'!P58</f>
        <v>0</v>
      </c>
      <c r="Q58" s="103">
        <f>'สาย 1'!Q58+'สาย 2'!Q58+'สาย 3'!Q58+'สาย 4'!Q58+'สาย 5'!Q58+'สาย 6'!Q58+'สาย 7'!Q58+'สาย 8'!Q58+'สาย 9'!Q58+'สาย 10'!Q58+'สาย 11'!Q58+'สาย 12'!Q58</f>
        <v>0</v>
      </c>
      <c r="R58" s="103">
        <f>'สาย 1'!R58+'สาย 2'!R58+'สาย 3'!R58+'สาย 4'!R58+'สาย 5'!R58+'สาย 6'!R58+'สาย 7'!R58+'สาย 8'!R58+'สาย 9'!R58+'สาย 10'!R58+'สาย 11'!R58+'สาย 12'!R58</f>
        <v>0</v>
      </c>
      <c r="S58" s="103">
        <f>'สาย 1'!S58+'สาย 2'!S58+'สาย 3'!S58+'สาย 4'!S58+'สาย 5'!S58+'สาย 6'!S58+'สาย 7'!S58+'สาย 8'!S58+'สาย 9'!S58+'สาย 10'!S58+'สาย 11'!S58+'สาย 12'!S58</f>
        <v>0</v>
      </c>
      <c r="T58" s="103">
        <f>'สาย 1'!T58+'สาย 2'!T58+'สาย 3'!T58+'สาย 4'!T58+'สาย 5'!T58+'สาย 6'!T58+'สาย 7'!T58+'สาย 8'!T58+'สาย 9'!T58+'สาย 10'!T58+'สาย 11'!T58+'สาย 12'!T58</f>
        <v>0</v>
      </c>
      <c r="U58" s="103">
        <f>'สาย 1'!U58+'สาย 2'!U58+'สาย 3'!U58+'สาย 4'!U58+'สาย 5'!U58+'สาย 6'!U58+'สาย 7'!U58+'สาย 8'!U58+'สาย 9'!U58+'สาย 10'!U58+'สาย 11'!U58+'สาย 12'!U58</f>
        <v>0</v>
      </c>
      <c r="V58" s="103">
        <f>'สาย 1'!V58+'สาย 2'!V58+'สาย 3'!V58+'สาย 4'!V58+'สาย 5'!V58+'สาย 6'!V58+'สาย 7'!V58+'สาย 8'!V58+'สาย 9'!V58+'สาย 10'!V58+'สาย 11'!V58+'สาย 12'!V58</f>
        <v>0</v>
      </c>
      <c r="W58" s="103">
        <f>'สาย 1'!W58+'สาย 2'!W58+'สาย 3'!W58+'สาย 4'!W58+'สาย 5'!W58+'สาย 6'!W58+'สาย 7'!W58+'สาย 8'!W58+'สาย 9'!W58+'สาย 10'!W58+'สาย 11'!W58+'สาย 12'!W58</f>
        <v>0</v>
      </c>
      <c r="X58" s="103">
        <f>'สาย 1'!X58+'สาย 2'!X58+'สาย 3'!X58+'สาย 4'!X58+'สาย 5'!X58+'สาย 6'!X58+'สาย 7'!X58+'สาย 8'!X58+'สาย 9'!X58+'สาย 10'!X58+'สาย 11'!X58+'สาย 12'!X58</f>
        <v>0</v>
      </c>
      <c r="Y58" s="103">
        <f>'สาย 1'!Y58+'สาย 2'!Y58+'สาย 3'!Y58+'สาย 4'!Y58+'สาย 5'!Y58+'สาย 6'!Y58+'สาย 7'!Y58+'สาย 8'!Y58+'สาย 9'!Y58+'สาย 10'!Y58+'สาย 11'!Y58+'สาย 12'!Y58</f>
        <v>0</v>
      </c>
      <c r="Z58" s="103">
        <f>'สาย 1'!Z58+'สาย 2'!Z58+'สาย 3'!Z58+'สาย 4'!Z58+'สาย 5'!Z58+'สาย 6'!Z58+'สาย 7'!Z58+'สาย 8'!Z58+'สาย 9'!Z58+'สาย 10'!Z58+'สาย 11'!Z58+'สาย 12'!Z58</f>
        <v>0</v>
      </c>
      <c r="AA58" s="103">
        <f>'สาย 1'!AA58+'สาย 2'!AA58+'สาย 3'!AA58+'สาย 4'!AA58+'สาย 5'!AA58+'สาย 6'!AA58+'สาย 7'!AA58+'สาย 8'!AA58+'สาย 9'!AA58+'สาย 10'!AA58+'สาย 11'!AA58+'สาย 12'!AA58</f>
        <v>0</v>
      </c>
      <c r="AB58" s="103">
        <f>'สาย 1'!AB58+'สาย 2'!AB58+'สาย 3'!AB58+'สาย 4'!AB58+'สาย 5'!AB58+'สาย 6'!AB58+'สาย 7'!AB58+'สาย 8'!AB58+'สาย 9'!AB58+'สาย 10'!AB58+'สาย 11'!AB58+'สาย 12'!AB58</f>
        <v>0</v>
      </c>
      <c r="AC58" s="103">
        <f>'สาย 1'!AC58+'สาย 2'!AC58+'สาย 3'!AC58+'สาย 4'!AC58+'สาย 5'!AC58+'สาย 6'!AC58+'สาย 7'!AC58+'สาย 8'!AC58+'สาย 9'!AC58+'สาย 10'!AC58+'สาย 11'!AC58+'สาย 12'!AC58</f>
        <v>0</v>
      </c>
      <c r="AD58" s="103">
        <f>'สาย 1'!AD58+'สาย 2'!AD58+'สาย 3'!AD58+'สาย 4'!AD58+'สาย 5'!AD58+'สาย 6'!AD58+'สาย 7'!AD58+'สาย 8'!AD58+'สาย 9'!AD58+'สาย 10'!AD58+'สาย 11'!AD58+'สาย 12'!AD58</f>
        <v>0</v>
      </c>
      <c r="AE58" s="103">
        <f>'สาย 1'!AE58+'สาย 2'!AE58+'สาย 3'!AE58+'สาย 4'!AE58+'สาย 5'!AE58+'สาย 6'!AE58+'สาย 7'!AE58+'สาย 8'!AE58+'สาย 9'!AE58+'สาย 10'!AE58+'สาย 11'!AE58+'สาย 12'!AE58</f>
        <v>0</v>
      </c>
      <c r="AF58" s="103">
        <f>'สาย 1'!AF58+'สาย 2'!AF58+'สาย 3'!AF58+'สาย 4'!AF58+'สาย 5'!AF58+'สาย 6'!AF58+'สาย 7'!AF58+'สาย 8'!AF58+'สาย 9'!AF58+'สาย 10'!AF58+'สาย 11'!AF58+'สาย 12'!AF58</f>
        <v>0</v>
      </c>
      <c r="AG58" s="103">
        <f>'สาย 1'!AG58+'สาย 2'!AG58+'สาย 3'!AG58+'สาย 4'!AG58+'สาย 5'!AG58+'สาย 6'!AG58+'สาย 7'!AG58+'สาย 8'!AG58+'สาย 9'!AG58+'สาย 10'!AG58+'สาย 11'!AG58+'สาย 12'!AG58</f>
        <v>0</v>
      </c>
      <c r="AH58" s="103">
        <f>'สาย 1'!AH58+'สาย 2'!AH58+'สาย 3'!AH58+'สาย 4'!AH58+'สาย 5'!AH58+'สาย 6'!AH58+'สาย 7'!AH58+'สาย 8'!AH58+'สาย 9'!AH58+'สาย 10'!AH58+'สาย 11'!AH58+'สาย 12'!AH58</f>
        <v>0</v>
      </c>
      <c r="AI58" s="93">
        <f>SUM(D58:AH58)</f>
        <v>5640</v>
      </c>
      <c r="AJ58" s="541">
        <f>AI61</f>
        <v>6.4007092198581556E-2</v>
      </c>
    </row>
    <row r="59" spans="1:36" ht="20.399999999999999">
      <c r="A59" s="529"/>
      <c r="B59" s="546"/>
      <c r="C59" s="91" t="s">
        <v>89</v>
      </c>
      <c r="D59" s="174">
        <f>'สาย 1'!D59+'สาย 2'!D59+'สาย 3'!D59+'สาย 4'!D59+'สาย 5'!D59+'สาย 6'!D59+'สาย 7'!D59+'สาย 8'!D59+'สาย 9'!D59+'สาย 10'!D59+'สาย 11'!D59+'สาย 12'!D59</f>
        <v>114</v>
      </c>
      <c r="E59" s="174">
        <f>'สาย 1'!E59+'สาย 2'!E59+'สาย 3'!E59+'สาย 4'!E59+'สาย 5'!E59+'สาย 6'!E59+'สาย 7'!E59+'สาย 8'!E59+'สาย 9'!E59+'สาย 10'!E59+'สาย 11'!E59+'สาย 12'!E59</f>
        <v>120</v>
      </c>
      <c r="F59" s="174">
        <f>'สาย 1'!F59+'สาย 2'!F59+'สาย 3'!F59+'สาย 4'!F59+'สาย 5'!F59+'สาย 6'!F59+'สาย 7'!F59+'สาย 8'!F59+'สาย 9'!F59+'สาย 10'!F59+'สาย 11'!F59+'สาย 12'!F59</f>
        <v>127</v>
      </c>
      <c r="G59" s="174">
        <f>'สาย 1'!G59+'สาย 2'!G59+'สาย 3'!G59+'สาย 4'!G59+'สาย 5'!G59+'สาย 6'!G59+'สาย 7'!G59+'สาย 8'!G59+'สาย 9'!G59+'สาย 10'!G59+'สาย 11'!G59+'สาย 12'!G59</f>
        <v>0</v>
      </c>
      <c r="H59" s="174">
        <f>'สาย 1'!H59+'สาย 2'!H59+'สาย 3'!H59+'สาย 4'!H59+'สาย 5'!H59+'สาย 6'!H59+'สาย 7'!H59+'สาย 8'!H59+'สาย 9'!H59+'สาย 10'!H59+'สาย 11'!H59+'สาย 12'!H59</f>
        <v>0</v>
      </c>
      <c r="I59" s="174">
        <f>'สาย 1'!I59+'สาย 2'!I59+'สาย 3'!I59+'สาย 4'!I59+'สาย 5'!I59+'สาย 6'!I59+'สาย 7'!I59+'สาย 8'!I59+'สาย 9'!I59+'สาย 10'!I59+'สาย 11'!I59+'สาย 12'!I59</f>
        <v>0</v>
      </c>
      <c r="J59" s="174">
        <f>'สาย 1'!J59+'สาย 2'!J59+'สาย 3'!J59+'สาย 4'!J59+'สาย 5'!J59+'สาย 6'!J59+'สาย 7'!J59+'สาย 8'!J59+'สาย 9'!J59+'สาย 10'!J59+'สาย 11'!J59+'สาย 12'!J59</f>
        <v>0</v>
      </c>
      <c r="K59" s="174">
        <f>'สาย 1'!K59+'สาย 2'!K59+'สาย 3'!K59+'สาย 4'!K59+'สาย 5'!K59+'สาย 6'!K59+'สาย 7'!K59+'สาย 8'!K59+'สาย 9'!K59+'สาย 10'!K59+'สาย 11'!K59+'สาย 12'!K59</f>
        <v>0</v>
      </c>
      <c r="L59" s="174">
        <f>'สาย 1'!L59+'สาย 2'!L59+'สาย 3'!L59+'สาย 4'!L59+'สาย 5'!L59+'สาย 6'!L59+'สาย 7'!L59+'สาย 8'!L59+'สาย 9'!L59+'สาย 10'!L59+'สาย 11'!L59+'สาย 12'!L59</f>
        <v>0</v>
      </c>
      <c r="M59" s="174">
        <f>'สาย 1'!M59+'สาย 2'!M59+'สาย 3'!M59+'สาย 4'!M59+'สาย 5'!M59+'สาย 6'!M59+'สาย 7'!M59+'สาย 8'!M59+'สาย 9'!M59+'สาย 10'!M59+'สาย 11'!M59+'สาย 12'!M59</f>
        <v>0</v>
      </c>
      <c r="N59" s="174">
        <f>'สาย 1'!N59+'สาย 2'!N59+'สาย 3'!N59+'สาย 4'!N59+'สาย 5'!N59+'สาย 6'!N59+'สาย 7'!N59+'สาย 8'!N59+'สาย 9'!N59+'สาย 10'!N59+'สาย 11'!N59+'สาย 12'!N59</f>
        <v>0</v>
      </c>
      <c r="O59" s="174">
        <f>'สาย 1'!O59+'สาย 2'!O59+'สาย 3'!O59+'สาย 4'!O59+'สาย 5'!O59+'สาย 6'!O59+'สาย 7'!O59+'สาย 8'!O59+'สาย 9'!O59+'สาย 10'!O59+'สาย 11'!O59+'สาย 12'!O59</f>
        <v>0</v>
      </c>
      <c r="P59" s="174">
        <f>'สาย 1'!P59+'สาย 2'!P59+'สาย 3'!P59+'สาย 4'!P59+'สาย 5'!P59+'สาย 6'!P59+'สาย 7'!P59+'สาย 8'!P59+'สาย 9'!P59+'สาย 10'!P59+'สาย 11'!P59+'สาย 12'!P59</f>
        <v>0</v>
      </c>
      <c r="Q59" s="174">
        <f>'สาย 1'!Q59+'สาย 2'!Q59+'สาย 3'!Q59+'สาย 4'!Q59+'สาย 5'!Q59+'สาย 6'!Q59+'สาย 7'!Q59+'สาย 8'!Q59+'สาย 9'!Q59+'สาย 10'!Q59+'สาย 11'!Q59+'สาย 12'!Q59</f>
        <v>0</v>
      </c>
      <c r="R59" s="174">
        <f>'สาย 1'!R59+'สาย 2'!R59+'สาย 3'!R59+'สาย 4'!R59+'สาย 5'!R59+'สาย 6'!R59+'สาย 7'!R59+'สาย 8'!R59+'สาย 9'!R59+'สาย 10'!R59+'สาย 11'!R59+'สาย 12'!R59</f>
        <v>0</v>
      </c>
      <c r="S59" s="174">
        <f>'สาย 1'!S59+'สาย 2'!S59+'สาย 3'!S59+'สาย 4'!S59+'สาย 5'!S59+'สาย 6'!S59+'สาย 7'!S59+'สาย 8'!S59+'สาย 9'!S59+'สาย 10'!S59+'สาย 11'!S59+'สาย 12'!S59</f>
        <v>0</v>
      </c>
      <c r="T59" s="174">
        <f>'สาย 1'!T59+'สาย 2'!T59+'สาย 3'!T59+'สาย 4'!T59+'สาย 5'!T59+'สาย 6'!T59+'สาย 7'!T59+'สาย 8'!T59+'สาย 9'!T59+'สาย 10'!T59+'สาย 11'!T59+'สาย 12'!T59</f>
        <v>0</v>
      </c>
      <c r="U59" s="174">
        <f>'สาย 1'!U59+'สาย 2'!U59+'สาย 3'!U59+'สาย 4'!U59+'สาย 5'!U59+'สาย 6'!U59+'สาย 7'!U59+'สาย 8'!U59+'สาย 9'!U59+'สาย 10'!U59+'สาย 11'!U59+'สาย 12'!U59</f>
        <v>0</v>
      </c>
      <c r="V59" s="174">
        <f>'สาย 1'!V59+'สาย 2'!V59+'สาย 3'!V59+'สาย 4'!V59+'สาย 5'!V59+'สาย 6'!V59+'สาย 7'!V59+'สาย 8'!V59+'สาย 9'!V59+'สาย 10'!V59+'สาย 11'!V59+'สาย 12'!V59</f>
        <v>0</v>
      </c>
      <c r="W59" s="174">
        <f>'สาย 1'!W59+'สาย 2'!W59+'สาย 3'!W59+'สาย 4'!W59+'สาย 5'!W59+'สาย 6'!W59+'สาย 7'!W59+'สาย 8'!W59+'สาย 9'!W59+'สาย 10'!W59+'สาย 11'!W59+'สาย 12'!W59</f>
        <v>0</v>
      </c>
      <c r="X59" s="174">
        <f>'สาย 1'!X59+'สาย 2'!X59+'สาย 3'!X59+'สาย 4'!X59+'สาย 5'!X59+'สาย 6'!X59+'สาย 7'!X59+'สาย 8'!X59+'สาย 9'!X59+'สาย 10'!X59+'สาย 11'!X59+'สาย 12'!X59</f>
        <v>0</v>
      </c>
      <c r="Y59" s="174">
        <f>'สาย 1'!Y59+'สาย 2'!Y59+'สาย 3'!Y59+'สาย 4'!Y59+'สาย 5'!Y59+'สาย 6'!Y59+'สาย 7'!Y59+'สาย 8'!Y59+'สาย 9'!Y59+'สาย 10'!Y59+'สาย 11'!Y59+'สาย 12'!Y59</f>
        <v>0</v>
      </c>
      <c r="Z59" s="174">
        <f>'สาย 1'!Z59+'สาย 2'!Z59+'สาย 3'!Z59+'สาย 4'!Z59+'สาย 5'!Z59+'สาย 6'!Z59+'สาย 7'!Z59+'สาย 8'!Z59+'สาย 9'!Z59+'สาย 10'!Z59+'สาย 11'!Z59+'สาย 12'!Z59</f>
        <v>0</v>
      </c>
      <c r="AA59" s="174">
        <f>'สาย 1'!AA59+'สาย 2'!AA59+'สาย 3'!AA59+'สาย 4'!AA59+'สาย 5'!AA59+'สาย 6'!AA59+'สาย 7'!AA59+'สาย 8'!AA59+'สาย 9'!AA59+'สาย 10'!AA59+'สาย 11'!AA59+'สาย 12'!AA59</f>
        <v>0</v>
      </c>
      <c r="AB59" s="174">
        <f>'สาย 1'!AB59+'สาย 2'!AB59+'สาย 3'!AB59+'สาย 4'!AB59+'สาย 5'!AB59+'สาย 6'!AB59+'สาย 7'!AB59+'สาย 8'!AB59+'สาย 9'!AB59+'สาย 10'!AB59+'สาย 11'!AB59+'สาย 12'!AB59</f>
        <v>0</v>
      </c>
      <c r="AC59" s="174">
        <f>'สาย 1'!AC59+'สาย 2'!AC59+'สาย 3'!AC59+'สาย 4'!AC59+'สาย 5'!AC59+'สาย 6'!AC59+'สาย 7'!AC59+'สาย 8'!AC59+'สาย 9'!AC59+'สาย 10'!AC59+'สาย 11'!AC59+'สาย 12'!AC59</f>
        <v>0</v>
      </c>
      <c r="AD59" s="174">
        <f>'สาย 1'!AD59+'สาย 2'!AD59+'สาย 3'!AD59+'สาย 4'!AD59+'สาย 5'!AD59+'สาย 6'!AD59+'สาย 7'!AD59+'สาย 8'!AD59+'สาย 9'!AD59+'สาย 10'!AD59+'สาย 11'!AD59+'สาย 12'!AD59</f>
        <v>0</v>
      </c>
      <c r="AE59" s="174">
        <f>'สาย 1'!AE59+'สาย 2'!AE59+'สาย 3'!AE59+'สาย 4'!AE59+'สาย 5'!AE59+'สาย 6'!AE59+'สาย 7'!AE59+'สาย 8'!AE59+'สาย 9'!AE59+'สาย 10'!AE59+'สาย 11'!AE59+'สาย 12'!AE59</f>
        <v>0</v>
      </c>
      <c r="AF59" s="174">
        <f>'สาย 1'!AF59+'สาย 2'!AF59+'สาย 3'!AF59+'สาย 4'!AF59+'สาย 5'!AF59+'สาย 6'!AF59+'สาย 7'!AF59+'สาย 8'!AF59+'สาย 9'!AF59+'สาย 10'!AF59+'สาย 11'!AF59+'สาย 12'!AF59</f>
        <v>0</v>
      </c>
      <c r="AG59" s="174">
        <f>'สาย 1'!AG59+'สาย 2'!AG59+'สาย 3'!AG59+'สาย 4'!AG59+'สาย 5'!AG59+'สาย 6'!AG59+'สาย 7'!AG59+'สาย 8'!AG59+'สาย 9'!AG59+'สาย 10'!AG59+'สาย 11'!AG59+'สาย 12'!AG59</f>
        <v>0</v>
      </c>
      <c r="AH59" s="174">
        <f>'สาย 1'!AH59+'สาย 2'!AH59+'สาย 3'!AH59+'สาย 4'!AH59+'สาย 5'!AH59+'สาย 6'!AH59+'สาย 7'!AH59+'สาย 8'!AH59+'สาย 9'!AH59+'สาย 10'!AH59+'สาย 11'!AH59+'สาย 12'!AH59</f>
        <v>0</v>
      </c>
      <c r="AI59" s="161">
        <f t="shared" ref="AI59:AI60" si="369">SUM(D59:AH59)</f>
        <v>361</v>
      </c>
      <c r="AJ59" s="541"/>
    </row>
    <row r="60" spans="1:36" ht="20.399999999999999">
      <c r="A60" s="529"/>
      <c r="B60" s="546"/>
      <c r="C60" s="94" t="s">
        <v>90</v>
      </c>
      <c r="D60" s="142">
        <f>'สาย 1'!D60+'สาย 2'!D60+'สาย 3'!D60+'สาย 4'!D60+'สาย 5'!D60+'สาย 6'!D60+'สาย 7'!D60+'สาย 8'!D60+'สาย 9'!D60+'สาย 10'!D60+'สาย 11'!D60+'สาย 12'!D60</f>
        <v>0</v>
      </c>
      <c r="E60" s="142">
        <f>'สาย 1'!E60+'สาย 2'!E60+'สาย 3'!E60+'สาย 4'!E60+'สาย 5'!E60+'สาย 6'!E60+'สาย 7'!E60+'สาย 8'!E60+'สาย 9'!E60+'สาย 10'!E60+'สาย 11'!E60+'สาย 12'!E60</f>
        <v>0</v>
      </c>
      <c r="F60" s="142">
        <f>'สาย 1'!F60+'สาย 2'!F60+'สาย 3'!F60+'สาย 4'!F60+'สาย 5'!F60+'สาย 6'!F60+'สาย 7'!F60+'สาย 8'!F60+'สาย 9'!F60+'สาย 10'!F60+'สาย 11'!F60+'สาย 12'!F60</f>
        <v>0</v>
      </c>
      <c r="G60" s="142">
        <f>'สาย 1'!G60+'สาย 2'!G60+'สาย 3'!G60+'สาย 4'!G60+'สาย 5'!G60+'สาย 6'!G60+'สาย 7'!G60+'สาย 8'!G60+'สาย 9'!G60+'สาย 10'!G60+'สาย 11'!G60+'สาย 12'!G60</f>
        <v>0</v>
      </c>
      <c r="H60" s="142">
        <f>'สาย 1'!H60+'สาย 2'!H60+'สาย 3'!H60+'สาย 4'!H60+'สาย 5'!H60+'สาย 6'!H60+'สาย 7'!H60+'สาย 8'!H60+'สาย 9'!H60+'สาย 10'!H60+'สาย 11'!H60+'สาย 12'!H60</f>
        <v>0</v>
      </c>
      <c r="I60" s="142">
        <f>'สาย 1'!I60+'สาย 2'!I60+'สาย 3'!I60+'สาย 4'!I60+'สาย 5'!I60+'สาย 6'!I60+'สาย 7'!I60+'สาย 8'!I60+'สาย 9'!I60+'สาย 10'!I60+'สาย 11'!I60+'สาย 12'!I60</f>
        <v>0</v>
      </c>
      <c r="J60" s="142">
        <f>'สาย 1'!J60+'สาย 2'!J60+'สาย 3'!J60+'สาย 4'!J60+'สาย 5'!J60+'สาย 6'!J60+'สาย 7'!J60+'สาย 8'!J60+'สาย 9'!J60+'สาย 10'!J60+'สาย 11'!J60+'สาย 12'!J60</f>
        <v>0</v>
      </c>
      <c r="K60" s="142">
        <f>'สาย 1'!K60+'สาย 2'!K60+'สาย 3'!K60+'สาย 4'!K60+'สาย 5'!K60+'สาย 6'!K60+'สาย 7'!K60+'สาย 8'!K60+'สาย 9'!K60+'สาย 10'!K60+'สาย 11'!K60+'สาย 12'!K60</f>
        <v>0</v>
      </c>
      <c r="L60" s="142">
        <f>'สาย 1'!L60+'สาย 2'!L60+'สาย 3'!L60+'สาย 4'!L60+'สาย 5'!L60+'สาย 6'!L60+'สาย 7'!L60+'สาย 8'!L60+'สาย 9'!L60+'สาย 10'!L60+'สาย 11'!L60+'สาย 12'!L60</f>
        <v>0</v>
      </c>
      <c r="M60" s="142">
        <f>'สาย 1'!M60+'สาย 2'!M60+'สาย 3'!M60+'สาย 4'!M60+'สาย 5'!M60+'สาย 6'!M60+'สาย 7'!M60+'สาย 8'!M60+'สาย 9'!M60+'สาย 10'!M60+'สาย 11'!M60+'สาย 12'!M60</f>
        <v>0</v>
      </c>
      <c r="N60" s="142">
        <f>'สาย 1'!N60+'สาย 2'!N60+'สาย 3'!N60+'สาย 4'!N60+'สาย 5'!N60+'สาย 6'!N60+'สาย 7'!N60+'สาย 8'!N60+'สาย 9'!N60+'สาย 10'!N60+'สาย 11'!N60+'สาย 12'!N60</f>
        <v>0</v>
      </c>
      <c r="O60" s="142">
        <f>'สาย 1'!O60+'สาย 2'!O60+'สาย 3'!O60+'สาย 4'!O60+'สาย 5'!O60+'สาย 6'!O60+'สาย 7'!O60+'สาย 8'!O60+'สาย 9'!O60+'สาย 10'!O60+'สาย 11'!O60+'สาย 12'!O60</f>
        <v>0</v>
      </c>
      <c r="P60" s="142">
        <f>'สาย 1'!P60+'สาย 2'!P60+'สาย 3'!P60+'สาย 4'!P60+'สาย 5'!P60+'สาย 6'!P60+'สาย 7'!P60+'สาย 8'!P60+'สาย 9'!P60+'สาย 10'!P60+'สาย 11'!P60+'สาย 12'!P60</f>
        <v>0</v>
      </c>
      <c r="Q60" s="142">
        <f>'สาย 1'!Q60+'สาย 2'!Q60+'สาย 3'!Q60+'สาย 4'!Q60+'สาย 5'!Q60+'สาย 6'!Q60+'สาย 7'!Q60+'สาย 8'!Q60+'สาย 9'!Q60+'สาย 10'!Q60+'สาย 11'!Q60+'สาย 12'!Q60</f>
        <v>0</v>
      </c>
      <c r="R60" s="142">
        <f>'สาย 1'!R60+'สาย 2'!R60+'สาย 3'!R60+'สาย 4'!R60+'สาย 5'!R60+'สาย 6'!R60+'สาย 7'!R60+'สาย 8'!R60+'สาย 9'!R60+'สาย 10'!R60+'สาย 11'!R60+'สาย 12'!R60</f>
        <v>0</v>
      </c>
      <c r="S60" s="142">
        <f>'สาย 1'!S60+'สาย 2'!S60+'สาย 3'!S60+'สาย 4'!S60+'สาย 5'!S60+'สาย 6'!S60+'สาย 7'!S60+'สาย 8'!S60+'สาย 9'!S60+'สาย 10'!S60+'สาย 11'!S60+'สาย 12'!S60</f>
        <v>0</v>
      </c>
      <c r="T60" s="142">
        <f>'สาย 1'!T60+'สาย 2'!T60+'สาย 3'!T60+'สาย 4'!T60+'สาย 5'!T60+'สาย 6'!T60+'สาย 7'!T60+'สาย 8'!T60+'สาย 9'!T60+'สาย 10'!T60+'สาย 11'!T60+'สาย 12'!T60</f>
        <v>0</v>
      </c>
      <c r="U60" s="142">
        <f>'สาย 1'!U60+'สาย 2'!U60+'สาย 3'!U60+'สาย 4'!U60+'สาย 5'!U60+'สาย 6'!U60+'สาย 7'!U60+'สาย 8'!U60+'สาย 9'!U60+'สาย 10'!U60+'สาย 11'!U60+'สาย 12'!U60</f>
        <v>0</v>
      </c>
      <c r="V60" s="142">
        <f>'สาย 1'!V60+'สาย 2'!V60+'สาย 3'!V60+'สาย 4'!V60+'สาย 5'!V60+'สาย 6'!V60+'สาย 7'!V60+'สาย 8'!V60+'สาย 9'!V60+'สาย 10'!V60+'สาย 11'!V60+'สาย 12'!V60</f>
        <v>0</v>
      </c>
      <c r="W60" s="142">
        <f>'สาย 1'!W60+'สาย 2'!W60+'สาย 3'!W60+'สาย 4'!W60+'สาย 5'!W60+'สาย 6'!W60+'สาย 7'!W60+'สาย 8'!W60+'สาย 9'!W60+'สาย 10'!W60+'สาย 11'!W60+'สาย 12'!W60</f>
        <v>0</v>
      </c>
      <c r="X60" s="142">
        <f>'สาย 1'!X60+'สาย 2'!X60+'สาย 3'!X60+'สาย 4'!X60+'สาย 5'!X60+'สาย 6'!X60+'สาย 7'!X60+'สาย 8'!X60+'สาย 9'!X60+'สาย 10'!X60+'สาย 11'!X60+'สาย 12'!X60</f>
        <v>0</v>
      </c>
      <c r="Y60" s="142">
        <f>'สาย 1'!Y60+'สาย 2'!Y60+'สาย 3'!Y60+'สาย 4'!Y60+'สาย 5'!Y60+'สาย 6'!Y60+'สาย 7'!Y60+'สาย 8'!Y60+'สาย 9'!Y60+'สาย 10'!Y60+'สาย 11'!Y60+'สาย 12'!Y60</f>
        <v>0</v>
      </c>
      <c r="Z60" s="142">
        <f>'สาย 1'!Z60+'สาย 2'!Z60+'สาย 3'!Z60+'สาย 4'!Z60+'สาย 5'!Z60+'สาย 6'!Z60+'สาย 7'!Z60+'สาย 8'!Z60+'สาย 9'!Z60+'สาย 10'!Z60+'สาย 11'!Z60+'สาย 12'!Z60</f>
        <v>0</v>
      </c>
      <c r="AA60" s="142">
        <f>'สาย 1'!AA60+'สาย 2'!AA60+'สาย 3'!AA60+'สาย 4'!AA60+'สาย 5'!AA60+'สาย 6'!AA60+'สาย 7'!AA60+'สาย 8'!AA60+'สาย 9'!AA60+'สาย 10'!AA60+'สาย 11'!AA60+'สาย 12'!AA60</f>
        <v>0</v>
      </c>
      <c r="AB60" s="142">
        <f>'สาย 1'!AB60+'สาย 2'!AB60+'สาย 3'!AB60+'สาย 4'!AB60+'สาย 5'!AB60+'สาย 6'!AB60+'สาย 7'!AB60+'สาย 8'!AB60+'สาย 9'!AB60+'สาย 10'!AB60+'สาย 11'!AB60+'สาย 12'!AB60</f>
        <v>0</v>
      </c>
      <c r="AC60" s="142">
        <f>'สาย 1'!AC60+'สาย 2'!AC60+'สาย 3'!AC60+'สาย 4'!AC60+'สาย 5'!AC60+'สาย 6'!AC60+'สาย 7'!AC60+'สาย 8'!AC60+'สาย 9'!AC60+'สาย 10'!AC60+'สาย 11'!AC60+'สาย 12'!AC60</f>
        <v>0</v>
      </c>
      <c r="AD60" s="142">
        <f>'สาย 1'!AD60+'สาย 2'!AD60+'สาย 3'!AD60+'สาย 4'!AD60+'สาย 5'!AD60+'สาย 6'!AD60+'สาย 7'!AD60+'สาย 8'!AD60+'สาย 9'!AD60+'สาย 10'!AD60+'สาย 11'!AD60+'สาย 12'!AD60</f>
        <v>0</v>
      </c>
      <c r="AE60" s="142">
        <f>'สาย 1'!AE60+'สาย 2'!AE60+'สาย 3'!AE60+'สาย 4'!AE60+'สาย 5'!AE60+'สาย 6'!AE60+'สาย 7'!AE60+'สาย 8'!AE60+'สาย 9'!AE60+'สาย 10'!AE60+'สาย 11'!AE60+'สาย 12'!AE60</f>
        <v>0</v>
      </c>
      <c r="AF60" s="142">
        <f>'สาย 1'!AF60+'สาย 2'!AF60+'สาย 3'!AF60+'สาย 4'!AF60+'สาย 5'!AF60+'สาย 6'!AF60+'สาย 7'!AF60+'สาย 8'!AF60+'สาย 9'!AF60+'สาย 10'!AF60+'สาย 11'!AF60+'สาย 12'!AF60</f>
        <v>0</v>
      </c>
      <c r="AG60" s="142">
        <f>'สาย 1'!AG60+'สาย 2'!AG60+'สาย 3'!AG60+'สาย 4'!AG60+'สาย 5'!AG60+'สาย 6'!AG60+'สาย 7'!AG60+'สาย 8'!AG60+'สาย 9'!AG60+'สาย 10'!AG60+'สาย 11'!AG60+'สาย 12'!AG60</f>
        <v>0</v>
      </c>
      <c r="AH60" s="142">
        <f>'สาย 1'!AH60+'สาย 2'!AH60+'สาย 3'!AH60+'สาย 4'!AH60+'สาย 5'!AH60+'สาย 6'!AH60+'สาย 7'!AH60+'สาย 8'!AH60+'สาย 9'!AH60+'สาย 10'!AH60+'สาย 11'!AH60+'สาย 12'!AH60</f>
        <v>0</v>
      </c>
      <c r="AI60" s="87">
        <f t="shared" si="369"/>
        <v>0</v>
      </c>
      <c r="AJ60" s="541"/>
    </row>
    <row r="61" spans="1:36" ht="21" thickBot="1">
      <c r="A61" s="530"/>
      <c r="B61" s="547"/>
      <c r="C61" s="96" t="s">
        <v>91</v>
      </c>
      <c r="D61" s="97">
        <f t="shared" ref="D61" si="370">(D59+D60)/D58</f>
        <v>5.7000000000000002E-2</v>
      </c>
      <c r="E61" s="97">
        <f t="shared" ref="E61" si="371">(E59+E60)/E58</f>
        <v>6.6666666666666666E-2</v>
      </c>
      <c r="F61" s="97">
        <f t="shared" ref="F61" si="372">(F59+F60)/F58</f>
        <v>6.9021739130434787E-2</v>
      </c>
      <c r="G61" s="97" t="e">
        <f t="shared" ref="G61" si="373">(G59+G60)/G58</f>
        <v>#DIV/0!</v>
      </c>
      <c r="H61" s="97" t="e">
        <f t="shared" ref="H61" si="374">(H59+H60)/H58</f>
        <v>#DIV/0!</v>
      </c>
      <c r="I61" s="97" t="e">
        <f t="shared" ref="I61" si="375">(I59+I60)/I58</f>
        <v>#DIV/0!</v>
      </c>
      <c r="J61" s="97" t="e">
        <f t="shared" ref="J61" si="376">(J59+J60)/J58</f>
        <v>#DIV/0!</v>
      </c>
      <c r="K61" s="97" t="e">
        <f t="shared" ref="K61" si="377">(K59+K60)/K58</f>
        <v>#DIV/0!</v>
      </c>
      <c r="L61" s="97" t="e">
        <f t="shared" ref="L61" si="378">(L59+L60)/L58</f>
        <v>#DIV/0!</v>
      </c>
      <c r="M61" s="97" t="e">
        <f t="shared" ref="M61" si="379">(M59+M60)/M58</f>
        <v>#DIV/0!</v>
      </c>
      <c r="N61" s="97" t="e">
        <f t="shared" ref="N61" si="380">(N59+N60)/N58</f>
        <v>#DIV/0!</v>
      </c>
      <c r="O61" s="97" t="e">
        <f t="shared" ref="O61" si="381">(O59+O60)/O58</f>
        <v>#DIV/0!</v>
      </c>
      <c r="P61" s="97" t="e">
        <f t="shared" ref="P61" si="382">(P59+P60)/P58</f>
        <v>#DIV/0!</v>
      </c>
      <c r="Q61" s="97" t="e">
        <f t="shared" ref="Q61" si="383">(Q59+Q60)/Q58</f>
        <v>#DIV/0!</v>
      </c>
      <c r="R61" s="97" t="e">
        <f t="shared" ref="R61" si="384">(R59+R60)/R58</f>
        <v>#DIV/0!</v>
      </c>
      <c r="S61" s="97" t="e">
        <f t="shared" ref="S61" si="385">(S59+S60)/S58</f>
        <v>#DIV/0!</v>
      </c>
      <c r="T61" s="97" t="e">
        <f t="shared" ref="T61" si="386">(T59+T60)/T58</f>
        <v>#DIV/0!</v>
      </c>
      <c r="U61" s="97" t="e">
        <f t="shared" ref="U61" si="387">(U59+U60)/U58</f>
        <v>#DIV/0!</v>
      </c>
      <c r="V61" s="97" t="e">
        <f t="shared" ref="V61" si="388">(V59+V60)/V58</f>
        <v>#DIV/0!</v>
      </c>
      <c r="W61" s="97" t="e">
        <f t="shared" ref="W61" si="389">(W59+W60)/W58</f>
        <v>#DIV/0!</v>
      </c>
      <c r="X61" s="97" t="e">
        <f t="shared" ref="X61" si="390">(X59+X60)/X58</f>
        <v>#DIV/0!</v>
      </c>
      <c r="Y61" s="97" t="e">
        <f t="shared" ref="Y61" si="391">(Y59+Y60)/Y58</f>
        <v>#DIV/0!</v>
      </c>
      <c r="Z61" s="97" t="e">
        <f t="shared" ref="Z61" si="392">(Z59+Z60)/Z58</f>
        <v>#DIV/0!</v>
      </c>
      <c r="AA61" s="97" t="e">
        <f t="shared" ref="AA61" si="393">(AA59+AA60)/AA58</f>
        <v>#DIV/0!</v>
      </c>
      <c r="AB61" s="97" t="e">
        <f t="shared" ref="AB61" si="394">(AB59+AB60)/AB58</f>
        <v>#DIV/0!</v>
      </c>
      <c r="AC61" s="97" t="e">
        <f t="shared" ref="AC61" si="395">(AC59+AC60)/AC58</f>
        <v>#DIV/0!</v>
      </c>
      <c r="AD61" s="97" t="e">
        <f t="shared" ref="AD61" si="396">(AD59+AD60)/AD58</f>
        <v>#DIV/0!</v>
      </c>
      <c r="AE61" s="97" t="e">
        <f t="shared" ref="AE61" si="397">(AE59+AE60)/AE58</f>
        <v>#DIV/0!</v>
      </c>
      <c r="AF61" s="97" t="e">
        <f t="shared" ref="AF61" si="398">(AF59+AF60)/AF58</f>
        <v>#DIV/0!</v>
      </c>
      <c r="AG61" s="97" t="e">
        <f t="shared" ref="AG61" si="399">(AG59+AG60)/AG58</f>
        <v>#DIV/0!</v>
      </c>
      <c r="AH61" s="97" t="e">
        <f t="shared" ref="AH61" si="400">(AH59+AH60)/AH58</f>
        <v>#DIV/0!</v>
      </c>
      <c r="AI61" s="97">
        <f t="shared" ref="AI61" si="401">(AI59+AI60)/AI58</f>
        <v>6.4007092198581556E-2</v>
      </c>
      <c r="AJ61" s="542"/>
    </row>
    <row r="62" spans="1:36" ht="20.399999999999999">
      <c r="A62" s="528" t="s">
        <v>15</v>
      </c>
      <c r="B62" s="548" t="s">
        <v>63</v>
      </c>
      <c r="C62" s="99" t="s">
        <v>42</v>
      </c>
      <c r="D62" s="103">
        <f>'สาย 1'!D62+'สาย 2'!D62+'สาย 3'!D62+'สาย 4'!D62+'สาย 5'!D62+'สาย 6'!D62+'สาย 7'!D62+'สาย 8'!D62+'สาย 9'!D62+'สาย 10'!D62+'สาย 11'!D62+'สาย 12'!D62</f>
        <v>1150</v>
      </c>
      <c r="E62" s="103">
        <f>'สาย 1'!E62+'สาย 2'!E62+'สาย 3'!E62+'สาย 4'!E62+'สาย 5'!E62+'สาย 6'!E62+'สาย 7'!E62+'สาย 8'!E62+'สาย 9'!E62+'สาย 10'!E62+'สาย 11'!E62+'สาย 12'!E62</f>
        <v>1450</v>
      </c>
      <c r="F62" s="103">
        <f>'สาย 1'!F62+'สาย 2'!F62+'สาย 3'!F62+'สาย 4'!F62+'สาย 5'!F62+'สาย 6'!F62+'สาย 7'!F62+'สาย 8'!F62+'สาย 9'!F62+'สาย 10'!F62+'สาย 11'!F62+'สาย 12'!F62</f>
        <v>1500</v>
      </c>
      <c r="G62" s="103">
        <f>'สาย 1'!G62+'สาย 2'!G62+'สาย 3'!G62+'สาย 4'!G62+'สาย 5'!G62+'สาย 6'!G62+'สาย 7'!G62+'สาย 8'!G62+'สาย 9'!G62+'สาย 10'!G62+'สาย 11'!G62+'สาย 12'!G62</f>
        <v>0</v>
      </c>
      <c r="H62" s="103">
        <f>'สาย 1'!H62+'สาย 2'!H62+'สาย 3'!H62+'สาย 4'!H62+'สาย 5'!H62+'สาย 6'!H62+'สาย 7'!H62+'สาย 8'!H62+'สาย 9'!H62+'สาย 10'!H62+'สาย 11'!H62+'สาย 12'!H62</f>
        <v>0</v>
      </c>
      <c r="I62" s="103">
        <f>'สาย 1'!I62+'สาย 2'!I62+'สาย 3'!I62+'สาย 4'!I62+'สาย 5'!I62+'สาย 6'!I62+'สาย 7'!I62+'สาย 8'!I62+'สาย 9'!I62+'สาย 10'!I62+'สาย 11'!I62+'สาย 12'!I62</f>
        <v>0</v>
      </c>
      <c r="J62" s="103">
        <f>'สาย 1'!J62+'สาย 2'!J62+'สาย 3'!J62+'สาย 4'!J62+'สาย 5'!J62+'สาย 6'!J62+'สาย 7'!J62+'สาย 8'!J62+'สาย 9'!J62+'สาย 10'!J62+'สาย 11'!J62+'สาย 12'!J62</f>
        <v>0</v>
      </c>
      <c r="K62" s="103">
        <f>'สาย 1'!K62+'สาย 2'!K62+'สาย 3'!K62+'สาย 4'!K62+'สาย 5'!K62+'สาย 6'!K62+'สาย 7'!K62+'สาย 8'!K62+'สาย 9'!K62+'สาย 10'!K62+'สาย 11'!K62+'สาย 12'!K62</f>
        <v>0</v>
      </c>
      <c r="L62" s="103">
        <f>'สาย 1'!L62+'สาย 2'!L62+'สาย 3'!L62+'สาย 4'!L62+'สาย 5'!L62+'สาย 6'!L62+'สาย 7'!L62+'สาย 8'!L62+'สาย 9'!L62+'สาย 10'!L62+'สาย 11'!L62+'สาย 12'!L62</f>
        <v>0</v>
      </c>
      <c r="M62" s="103">
        <f>'สาย 1'!M62+'สาย 2'!M62+'สาย 3'!M62+'สาย 4'!M62+'สาย 5'!M62+'สาย 6'!M62+'สาย 7'!M62+'สาย 8'!M62+'สาย 9'!M62+'สาย 10'!M62+'สาย 11'!M62+'สาย 12'!M62</f>
        <v>0</v>
      </c>
      <c r="N62" s="103">
        <f>'สาย 1'!N62+'สาย 2'!N62+'สาย 3'!N62+'สาย 4'!N62+'สาย 5'!N62+'สาย 6'!N62+'สาย 7'!N62+'สาย 8'!N62+'สาย 9'!N62+'สาย 10'!N62+'สาย 11'!N62+'สาย 12'!N62</f>
        <v>0</v>
      </c>
      <c r="O62" s="103">
        <f>'สาย 1'!O62+'สาย 2'!O62+'สาย 3'!O62+'สาย 4'!O62+'สาย 5'!O62+'สาย 6'!O62+'สาย 7'!O62+'สาย 8'!O62+'สาย 9'!O62+'สาย 10'!O62+'สาย 11'!O62+'สาย 12'!O62</f>
        <v>0</v>
      </c>
      <c r="P62" s="103">
        <f>'สาย 1'!P62+'สาย 2'!P62+'สาย 3'!P62+'สาย 4'!P62+'สาย 5'!P62+'สาย 6'!P62+'สาย 7'!P62+'สาย 8'!P62+'สาย 9'!P62+'สาย 10'!P62+'สาย 11'!P62+'สาย 12'!P62</f>
        <v>0</v>
      </c>
      <c r="Q62" s="103">
        <f>'สาย 1'!Q62+'สาย 2'!Q62+'สาย 3'!Q62+'สาย 4'!Q62+'สาย 5'!Q62+'สาย 6'!Q62+'สาย 7'!Q62+'สาย 8'!Q62+'สาย 9'!Q62+'สาย 10'!Q62+'สาย 11'!Q62+'สาย 12'!Q62</f>
        <v>0</v>
      </c>
      <c r="R62" s="103">
        <f>'สาย 1'!R62+'สาย 2'!R62+'สาย 3'!R62+'สาย 4'!R62+'สาย 5'!R62+'สาย 6'!R62+'สาย 7'!R62+'สาย 8'!R62+'สาย 9'!R62+'สาย 10'!R62+'สาย 11'!R62+'สาย 12'!R62</f>
        <v>0</v>
      </c>
      <c r="S62" s="103">
        <f>'สาย 1'!S62+'สาย 2'!S62+'สาย 3'!S62+'สาย 4'!S62+'สาย 5'!S62+'สาย 6'!S62+'สาย 7'!S62+'สาย 8'!S62+'สาย 9'!S62+'สาย 10'!S62+'สาย 11'!S62+'สาย 12'!S62</f>
        <v>0</v>
      </c>
      <c r="T62" s="103">
        <f>'สาย 1'!T62+'สาย 2'!T62+'สาย 3'!T62+'สาย 4'!T62+'สาย 5'!T62+'สาย 6'!T62+'สาย 7'!T62+'สาย 8'!T62+'สาย 9'!T62+'สาย 10'!T62+'สาย 11'!T62+'สาย 12'!T62</f>
        <v>0</v>
      </c>
      <c r="U62" s="103">
        <f>'สาย 1'!U62+'สาย 2'!U62+'สาย 3'!U62+'สาย 4'!U62+'สาย 5'!U62+'สาย 6'!U62+'สาย 7'!U62+'สาย 8'!U62+'สาย 9'!U62+'สาย 10'!U62+'สาย 11'!U62+'สาย 12'!U62</f>
        <v>0</v>
      </c>
      <c r="V62" s="103">
        <f>'สาย 1'!V62+'สาย 2'!V62+'สาย 3'!V62+'สาย 4'!V62+'สาย 5'!V62+'สาย 6'!V62+'สาย 7'!V62+'สาย 8'!V62+'สาย 9'!V62+'สาย 10'!V62+'สาย 11'!V62+'สาย 12'!V62</f>
        <v>0</v>
      </c>
      <c r="W62" s="103">
        <f>'สาย 1'!W62+'สาย 2'!W62+'สาย 3'!W62+'สาย 4'!W62+'สาย 5'!W62+'สาย 6'!W62+'สาย 7'!W62+'สาย 8'!W62+'สาย 9'!W62+'สาย 10'!W62+'สาย 11'!W62+'สาย 12'!W62</f>
        <v>0</v>
      </c>
      <c r="X62" s="103">
        <f>'สาย 1'!X62+'สาย 2'!X62+'สาย 3'!X62+'สาย 4'!X62+'สาย 5'!X62+'สาย 6'!X62+'สาย 7'!X62+'สาย 8'!X62+'สาย 9'!X62+'สาย 10'!X62+'สาย 11'!X62+'สาย 12'!X62</f>
        <v>0</v>
      </c>
      <c r="Y62" s="103">
        <f>'สาย 1'!Y62+'สาย 2'!Y62+'สาย 3'!Y62+'สาย 4'!Y62+'สาย 5'!Y62+'สาย 6'!Y62+'สาย 7'!Y62+'สาย 8'!Y62+'สาย 9'!Y62+'สาย 10'!Y62+'สาย 11'!Y62+'สาย 12'!Y62</f>
        <v>0</v>
      </c>
      <c r="Z62" s="103">
        <f>'สาย 1'!Z62+'สาย 2'!Z62+'สาย 3'!Z62+'สาย 4'!Z62+'สาย 5'!Z62+'สาย 6'!Z62+'สาย 7'!Z62+'สาย 8'!Z62+'สาย 9'!Z62+'สาย 10'!Z62+'สาย 11'!Z62+'สาย 12'!Z62</f>
        <v>0</v>
      </c>
      <c r="AA62" s="103">
        <f>'สาย 1'!AA62+'สาย 2'!AA62+'สาย 3'!AA62+'สาย 4'!AA62+'สาย 5'!AA62+'สาย 6'!AA62+'สาย 7'!AA62+'สาย 8'!AA62+'สาย 9'!AA62+'สาย 10'!AA62+'สาย 11'!AA62+'สาย 12'!AA62</f>
        <v>0</v>
      </c>
      <c r="AB62" s="103">
        <f>'สาย 1'!AB62+'สาย 2'!AB62+'สาย 3'!AB62+'สาย 4'!AB62+'สาย 5'!AB62+'สาย 6'!AB62+'สาย 7'!AB62+'สาย 8'!AB62+'สาย 9'!AB62+'สาย 10'!AB62+'สาย 11'!AB62+'สาย 12'!AB62</f>
        <v>0</v>
      </c>
      <c r="AC62" s="103">
        <f>'สาย 1'!AC62+'สาย 2'!AC62+'สาย 3'!AC62+'สาย 4'!AC62+'สาย 5'!AC62+'สาย 6'!AC62+'สาย 7'!AC62+'สาย 8'!AC62+'สาย 9'!AC62+'สาย 10'!AC62+'สาย 11'!AC62+'สาย 12'!AC62</f>
        <v>0</v>
      </c>
      <c r="AD62" s="103">
        <f>'สาย 1'!AD62+'สาย 2'!AD62+'สาย 3'!AD62+'สาย 4'!AD62+'สาย 5'!AD62+'สาย 6'!AD62+'สาย 7'!AD62+'สาย 8'!AD62+'สาย 9'!AD62+'สาย 10'!AD62+'สาย 11'!AD62+'สาย 12'!AD62</f>
        <v>0</v>
      </c>
      <c r="AE62" s="103">
        <f>'สาย 1'!AE62+'สาย 2'!AE62+'สาย 3'!AE62+'สาย 4'!AE62+'สาย 5'!AE62+'สาย 6'!AE62+'สาย 7'!AE62+'สาย 8'!AE62+'สาย 9'!AE62+'สาย 10'!AE62+'สาย 11'!AE62+'สาย 12'!AE62</f>
        <v>0</v>
      </c>
      <c r="AF62" s="103">
        <f>'สาย 1'!AF62+'สาย 2'!AF62+'สาย 3'!AF62+'สาย 4'!AF62+'สาย 5'!AF62+'สาย 6'!AF62+'สาย 7'!AF62+'สาย 8'!AF62+'สาย 9'!AF62+'สาย 10'!AF62+'สาย 11'!AF62+'สาย 12'!AF62</f>
        <v>0</v>
      </c>
      <c r="AG62" s="103">
        <f>'สาย 1'!AG62+'สาย 2'!AG62+'สาย 3'!AG62+'สาย 4'!AG62+'สาย 5'!AG62+'สาย 6'!AG62+'สาย 7'!AG62+'สาย 8'!AG62+'สาย 9'!AG62+'สาย 10'!AG62+'สาย 11'!AG62+'สาย 12'!AG62</f>
        <v>0</v>
      </c>
      <c r="AH62" s="103">
        <f>'สาย 1'!AH62+'สาย 2'!AH62+'สาย 3'!AH62+'สาย 4'!AH62+'สาย 5'!AH62+'สาย 6'!AH62+'สาย 7'!AH62+'สาย 8'!AH62+'สาย 9'!AH62+'สาย 10'!AH62+'สาย 11'!AH62+'สาย 12'!AH62</f>
        <v>0</v>
      </c>
      <c r="AI62" s="93">
        <f>SUM(D62:AH62)</f>
        <v>4100</v>
      </c>
      <c r="AJ62" s="541">
        <f>AI65</f>
        <v>9.4146341463414634E-2</v>
      </c>
    </row>
    <row r="63" spans="1:36" ht="20.399999999999999">
      <c r="A63" s="529"/>
      <c r="B63" s="546"/>
      <c r="C63" s="100" t="s">
        <v>89</v>
      </c>
      <c r="D63" s="174">
        <f>'สาย 1'!D63+'สาย 2'!D63+'สาย 3'!D63+'สาย 4'!D63+'สาย 5'!D63+'สาย 6'!D63+'สาย 7'!D63+'สาย 8'!D63+'สาย 9'!D63+'สาย 10'!D63+'สาย 11'!D63+'สาย 12'!D63</f>
        <v>126</v>
      </c>
      <c r="E63" s="174">
        <f>'สาย 1'!E63+'สาย 2'!E63+'สาย 3'!E63+'สาย 4'!E63+'สาย 5'!E63+'สาย 6'!E63+'สาย 7'!E63+'สาย 8'!E63+'สาย 9'!E63+'สาย 10'!E63+'สาย 11'!E63+'สาย 12'!E63</f>
        <v>135</v>
      </c>
      <c r="F63" s="174">
        <f>'สาย 1'!F63+'สาย 2'!F63+'สาย 3'!F63+'สาย 4'!F63+'สาย 5'!F63+'สาย 6'!F63+'สาย 7'!F63+'สาย 8'!F63+'สาย 9'!F63+'สาย 10'!F63+'สาย 11'!F63+'สาย 12'!F63</f>
        <v>125</v>
      </c>
      <c r="G63" s="174">
        <f>'สาย 1'!G63+'สาย 2'!G63+'สาย 3'!G63+'สาย 4'!G63+'สาย 5'!G63+'สาย 6'!G63+'สาย 7'!G63+'สาย 8'!G63+'สาย 9'!G63+'สาย 10'!G63+'สาย 11'!G63+'สาย 12'!G63</f>
        <v>0</v>
      </c>
      <c r="H63" s="174">
        <f>'สาย 1'!H63+'สาย 2'!H63+'สาย 3'!H63+'สาย 4'!H63+'สาย 5'!H63+'สาย 6'!H63+'สาย 7'!H63+'สาย 8'!H63+'สาย 9'!H63+'สาย 10'!H63+'สาย 11'!H63+'สาย 12'!H63</f>
        <v>0</v>
      </c>
      <c r="I63" s="174">
        <f>'สาย 1'!I63+'สาย 2'!I63+'สาย 3'!I63+'สาย 4'!I63+'สาย 5'!I63+'สาย 6'!I63+'สาย 7'!I63+'สาย 8'!I63+'สาย 9'!I63+'สาย 10'!I63+'สาย 11'!I63+'สาย 12'!I63</f>
        <v>0</v>
      </c>
      <c r="J63" s="174">
        <f>'สาย 1'!J63+'สาย 2'!J63+'สาย 3'!J63+'สาย 4'!J63+'สาย 5'!J63+'สาย 6'!J63+'สาย 7'!J63+'สาย 8'!J63+'สาย 9'!J63+'สาย 10'!J63+'สาย 11'!J63+'สาย 12'!J63</f>
        <v>0</v>
      </c>
      <c r="K63" s="174">
        <f>'สาย 1'!K63+'สาย 2'!K63+'สาย 3'!K63+'สาย 4'!K63+'สาย 5'!K63+'สาย 6'!K63+'สาย 7'!K63+'สาย 8'!K63+'สาย 9'!K63+'สาย 10'!K63+'สาย 11'!K63+'สาย 12'!K63</f>
        <v>0</v>
      </c>
      <c r="L63" s="174">
        <f>'สาย 1'!L63+'สาย 2'!L63+'สาย 3'!L63+'สาย 4'!L63+'สาย 5'!L63+'สาย 6'!L63+'สาย 7'!L63+'สาย 8'!L63+'สาย 9'!L63+'สาย 10'!L63+'สาย 11'!L63+'สาย 12'!L63</f>
        <v>0</v>
      </c>
      <c r="M63" s="174">
        <f>'สาย 1'!M63+'สาย 2'!M63+'สาย 3'!M63+'สาย 4'!M63+'สาย 5'!M63+'สาย 6'!M63+'สาย 7'!M63+'สาย 8'!M63+'สาย 9'!M63+'สาย 10'!M63+'สาย 11'!M63+'สาย 12'!M63</f>
        <v>0</v>
      </c>
      <c r="N63" s="174">
        <f>'สาย 1'!N63+'สาย 2'!N63+'สาย 3'!N63+'สาย 4'!N63+'สาย 5'!N63+'สาย 6'!N63+'สาย 7'!N63+'สาย 8'!N63+'สาย 9'!N63+'สาย 10'!N63+'สาย 11'!N63+'สาย 12'!N63</f>
        <v>0</v>
      </c>
      <c r="O63" s="174">
        <f>'สาย 1'!O63+'สาย 2'!O63+'สาย 3'!O63+'สาย 4'!O63+'สาย 5'!O63+'สาย 6'!O63+'สาย 7'!O63+'สาย 8'!O63+'สาย 9'!O63+'สาย 10'!O63+'สาย 11'!O63+'สาย 12'!O63</f>
        <v>0</v>
      </c>
      <c r="P63" s="174">
        <f>'สาย 1'!P63+'สาย 2'!P63+'สาย 3'!P63+'สาย 4'!P63+'สาย 5'!P63+'สาย 6'!P63+'สาย 7'!P63+'สาย 8'!P63+'สาย 9'!P63+'สาย 10'!P63+'สาย 11'!P63+'สาย 12'!P63</f>
        <v>0</v>
      </c>
      <c r="Q63" s="174">
        <f>'สาย 1'!Q63+'สาย 2'!Q63+'สาย 3'!Q63+'สาย 4'!Q63+'สาย 5'!Q63+'สาย 6'!Q63+'สาย 7'!Q63+'สาย 8'!Q63+'สาย 9'!Q63+'สาย 10'!Q63+'สาย 11'!Q63+'สาย 12'!Q63</f>
        <v>0</v>
      </c>
      <c r="R63" s="174">
        <f>'สาย 1'!R63+'สาย 2'!R63+'สาย 3'!R63+'สาย 4'!R63+'สาย 5'!R63+'สาย 6'!R63+'สาย 7'!R63+'สาย 8'!R63+'สาย 9'!R63+'สาย 10'!R63+'สาย 11'!R63+'สาย 12'!R63</f>
        <v>0</v>
      </c>
      <c r="S63" s="174">
        <f>'สาย 1'!S63+'สาย 2'!S63+'สาย 3'!S63+'สาย 4'!S63+'สาย 5'!S63+'สาย 6'!S63+'สาย 7'!S63+'สาย 8'!S63+'สาย 9'!S63+'สาย 10'!S63+'สาย 11'!S63+'สาย 12'!S63</f>
        <v>0</v>
      </c>
      <c r="T63" s="174">
        <f>'สาย 1'!T63+'สาย 2'!T63+'สาย 3'!T63+'สาย 4'!T63+'สาย 5'!T63+'สาย 6'!T63+'สาย 7'!T63+'สาย 8'!T63+'สาย 9'!T63+'สาย 10'!T63+'สาย 11'!T63+'สาย 12'!T63</f>
        <v>0</v>
      </c>
      <c r="U63" s="174">
        <f>'สาย 1'!U63+'สาย 2'!U63+'สาย 3'!U63+'สาย 4'!U63+'สาย 5'!U63+'สาย 6'!U63+'สาย 7'!U63+'สาย 8'!U63+'สาย 9'!U63+'สาย 10'!U63+'สาย 11'!U63+'สาย 12'!U63</f>
        <v>0</v>
      </c>
      <c r="V63" s="174">
        <f>'สาย 1'!V63+'สาย 2'!V63+'สาย 3'!V63+'สาย 4'!V63+'สาย 5'!V63+'สาย 6'!V63+'สาย 7'!V63+'สาย 8'!V63+'สาย 9'!V63+'สาย 10'!V63+'สาย 11'!V63+'สาย 12'!V63</f>
        <v>0</v>
      </c>
      <c r="W63" s="174">
        <f>'สาย 1'!W63+'สาย 2'!W63+'สาย 3'!W63+'สาย 4'!W63+'สาย 5'!W63+'สาย 6'!W63+'สาย 7'!W63+'สาย 8'!W63+'สาย 9'!W63+'สาย 10'!W63+'สาย 11'!W63+'สาย 12'!W63</f>
        <v>0</v>
      </c>
      <c r="X63" s="174">
        <f>'สาย 1'!X63+'สาย 2'!X63+'สาย 3'!X63+'สาย 4'!X63+'สาย 5'!X63+'สาย 6'!X63+'สาย 7'!X63+'สาย 8'!X63+'สาย 9'!X63+'สาย 10'!X63+'สาย 11'!X63+'สาย 12'!X63</f>
        <v>0</v>
      </c>
      <c r="Y63" s="174">
        <f>'สาย 1'!Y63+'สาย 2'!Y63+'สาย 3'!Y63+'สาย 4'!Y63+'สาย 5'!Y63+'สาย 6'!Y63+'สาย 7'!Y63+'สาย 8'!Y63+'สาย 9'!Y63+'สาย 10'!Y63+'สาย 11'!Y63+'สาย 12'!Y63</f>
        <v>0</v>
      </c>
      <c r="Z63" s="174">
        <f>'สาย 1'!Z63+'สาย 2'!Z63+'สาย 3'!Z63+'สาย 4'!Z63+'สาย 5'!Z63+'สาย 6'!Z63+'สาย 7'!Z63+'สาย 8'!Z63+'สาย 9'!Z63+'สาย 10'!Z63+'สาย 11'!Z63+'สาย 12'!Z63</f>
        <v>0</v>
      </c>
      <c r="AA63" s="174">
        <f>'สาย 1'!AA63+'สาย 2'!AA63+'สาย 3'!AA63+'สาย 4'!AA63+'สาย 5'!AA63+'สาย 6'!AA63+'สาย 7'!AA63+'สาย 8'!AA63+'สาย 9'!AA63+'สาย 10'!AA63+'สาย 11'!AA63+'สาย 12'!AA63</f>
        <v>0</v>
      </c>
      <c r="AB63" s="174">
        <f>'สาย 1'!AB63+'สาย 2'!AB63+'สาย 3'!AB63+'สาย 4'!AB63+'สาย 5'!AB63+'สาย 6'!AB63+'สาย 7'!AB63+'สาย 8'!AB63+'สาย 9'!AB63+'สาย 10'!AB63+'สาย 11'!AB63+'สาย 12'!AB63</f>
        <v>0</v>
      </c>
      <c r="AC63" s="174">
        <f>'สาย 1'!AC63+'สาย 2'!AC63+'สาย 3'!AC63+'สาย 4'!AC63+'สาย 5'!AC63+'สาย 6'!AC63+'สาย 7'!AC63+'สาย 8'!AC63+'สาย 9'!AC63+'สาย 10'!AC63+'สาย 11'!AC63+'สาย 12'!AC63</f>
        <v>0</v>
      </c>
      <c r="AD63" s="174">
        <f>'สาย 1'!AD63+'สาย 2'!AD63+'สาย 3'!AD63+'สาย 4'!AD63+'สาย 5'!AD63+'สาย 6'!AD63+'สาย 7'!AD63+'สาย 8'!AD63+'สาย 9'!AD63+'สาย 10'!AD63+'สาย 11'!AD63+'สาย 12'!AD63</f>
        <v>0</v>
      </c>
      <c r="AE63" s="174">
        <f>'สาย 1'!AE63+'สาย 2'!AE63+'สาย 3'!AE63+'สาย 4'!AE63+'สาย 5'!AE63+'สาย 6'!AE63+'สาย 7'!AE63+'สาย 8'!AE63+'สาย 9'!AE63+'สาย 10'!AE63+'สาย 11'!AE63+'สาย 12'!AE63</f>
        <v>0</v>
      </c>
      <c r="AF63" s="174">
        <f>'สาย 1'!AF63+'สาย 2'!AF63+'สาย 3'!AF63+'สาย 4'!AF63+'สาย 5'!AF63+'สาย 6'!AF63+'สาย 7'!AF63+'สาย 8'!AF63+'สาย 9'!AF63+'สาย 10'!AF63+'สาย 11'!AF63+'สาย 12'!AF63</f>
        <v>0</v>
      </c>
      <c r="AG63" s="174">
        <f>'สาย 1'!AG63+'สาย 2'!AG63+'สาย 3'!AG63+'สาย 4'!AG63+'สาย 5'!AG63+'สาย 6'!AG63+'สาย 7'!AG63+'สาย 8'!AG63+'สาย 9'!AG63+'สาย 10'!AG63+'สาย 11'!AG63+'สาย 12'!AG63</f>
        <v>0</v>
      </c>
      <c r="AH63" s="174">
        <f>'สาย 1'!AH63+'สาย 2'!AH63+'สาย 3'!AH63+'สาย 4'!AH63+'สาย 5'!AH63+'สาย 6'!AH63+'สาย 7'!AH63+'สาย 8'!AH63+'สาย 9'!AH63+'สาย 10'!AH63+'สาย 11'!AH63+'สาย 12'!AH63</f>
        <v>0</v>
      </c>
      <c r="AI63" s="161">
        <f t="shared" ref="AI63:AI64" si="402">SUM(D63:AH63)</f>
        <v>386</v>
      </c>
      <c r="AJ63" s="541"/>
    </row>
    <row r="64" spans="1:36" ht="20.399999999999999">
      <c r="A64" s="529"/>
      <c r="B64" s="546"/>
      <c r="C64" s="94" t="s">
        <v>90</v>
      </c>
      <c r="D64" s="142">
        <f>'สาย 1'!D64+'สาย 2'!D64+'สาย 3'!D64+'สาย 4'!D64+'สาย 5'!D64+'สาย 6'!D64+'สาย 7'!D64+'สาย 8'!D64+'สาย 9'!D64+'สาย 10'!D64+'สาย 11'!D64+'สาย 12'!D64</f>
        <v>0</v>
      </c>
      <c r="E64" s="142">
        <f>'สาย 1'!E64+'สาย 2'!E64+'สาย 3'!E64+'สาย 4'!E64+'สาย 5'!E64+'สาย 6'!E64+'สาย 7'!E64+'สาย 8'!E64+'สาย 9'!E64+'สาย 10'!E64+'สาย 11'!E64+'สาย 12'!E64</f>
        <v>0</v>
      </c>
      <c r="F64" s="142">
        <f>'สาย 1'!F64+'สาย 2'!F64+'สาย 3'!F64+'สาย 4'!F64+'สาย 5'!F64+'สาย 6'!F64+'สาย 7'!F64+'สาย 8'!F64+'สาย 9'!F64+'สาย 10'!F64+'สาย 11'!F64+'สาย 12'!F64</f>
        <v>0</v>
      </c>
      <c r="G64" s="142">
        <f>'สาย 1'!G64+'สาย 2'!G64+'สาย 3'!G64+'สาย 4'!G64+'สาย 5'!G64+'สาย 6'!G64+'สาย 7'!G64+'สาย 8'!G64+'สาย 9'!G64+'สาย 10'!G64+'สาย 11'!G64+'สาย 12'!G64</f>
        <v>0</v>
      </c>
      <c r="H64" s="142">
        <f>'สาย 1'!H64+'สาย 2'!H64+'สาย 3'!H64+'สาย 4'!H64+'สาย 5'!H64+'สาย 6'!H64+'สาย 7'!H64+'สาย 8'!H64+'สาย 9'!H64+'สาย 10'!H64+'สาย 11'!H64+'สาย 12'!H64</f>
        <v>0</v>
      </c>
      <c r="I64" s="142">
        <f>'สาย 1'!I64+'สาย 2'!I64+'สาย 3'!I64+'สาย 4'!I64+'สาย 5'!I64+'สาย 6'!I64+'สาย 7'!I64+'สาย 8'!I64+'สาย 9'!I64+'สาย 10'!I64+'สาย 11'!I64+'สาย 12'!I64</f>
        <v>0</v>
      </c>
      <c r="J64" s="142">
        <f>'สาย 1'!J64+'สาย 2'!J64+'สาย 3'!J64+'สาย 4'!J64+'สาย 5'!J64+'สาย 6'!J64+'สาย 7'!J64+'สาย 8'!J64+'สาย 9'!J64+'สาย 10'!J64+'สาย 11'!J64+'สาย 12'!J64</f>
        <v>0</v>
      </c>
      <c r="K64" s="142">
        <f>'สาย 1'!K64+'สาย 2'!K64+'สาย 3'!K64+'สาย 4'!K64+'สาย 5'!K64+'สาย 6'!K64+'สาย 7'!K64+'สาย 8'!K64+'สาย 9'!K64+'สาย 10'!K64+'สาย 11'!K64+'สาย 12'!K64</f>
        <v>0</v>
      </c>
      <c r="L64" s="142">
        <f>'สาย 1'!L64+'สาย 2'!L64+'สาย 3'!L64+'สาย 4'!L64+'สาย 5'!L64+'สาย 6'!L64+'สาย 7'!L64+'สาย 8'!L64+'สาย 9'!L64+'สาย 10'!L64+'สาย 11'!L64+'สาย 12'!L64</f>
        <v>0</v>
      </c>
      <c r="M64" s="142">
        <f>'สาย 1'!M64+'สาย 2'!M64+'สาย 3'!M64+'สาย 4'!M64+'สาย 5'!M64+'สาย 6'!M64+'สาย 7'!M64+'สาย 8'!M64+'สาย 9'!M64+'สาย 10'!M64+'สาย 11'!M64+'สาย 12'!M64</f>
        <v>0</v>
      </c>
      <c r="N64" s="142">
        <f>'สาย 1'!N64+'สาย 2'!N64+'สาย 3'!N64+'สาย 4'!N64+'สาย 5'!N64+'สาย 6'!N64+'สาย 7'!N64+'สาย 8'!N64+'สาย 9'!N64+'สาย 10'!N64+'สาย 11'!N64+'สาย 12'!N64</f>
        <v>0</v>
      </c>
      <c r="O64" s="142">
        <f>'สาย 1'!O64+'สาย 2'!O64+'สาย 3'!O64+'สาย 4'!O64+'สาย 5'!O64+'สาย 6'!O64+'สาย 7'!O64+'สาย 8'!O64+'สาย 9'!O64+'สาย 10'!O64+'สาย 11'!O64+'สาย 12'!O64</f>
        <v>0</v>
      </c>
      <c r="P64" s="142">
        <f>'สาย 1'!P64+'สาย 2'!P64+'สาย 3'!P64+'สาย 4'!P64+'สาย 5'!P64+'สาย 6'!P64+'สาย 7'!P64+'สาย 8'!P64+'สาย 9'!P64+'สาย 10'!P64+'สาย 11'!P64+'สาย 12'!P64</f>
        <v>0</v>
      </c>
      <c r="Q64" s="142">
        <f>'สาย 1'!Q64+'สาย 2'!Q64+'สาย 3'!Q64+'สาย 4'!Q64+'สาย 5'!Q64+'สาย 6'!Q64+'สาย 7'!Q64+'สาย 8'!Q64+'สาย 9'!Q64+'สาย 10'!Q64+'สาย 11'!Q64+'สาย 12'!Q64</f>
        <v>0</v>
      </c>
      <c r="R64" s="142">
        <f>'สาย 1'!R64+'สาย 2'!R64+'สาย 3'!R64+'สาย 4'!R64+'สาย 5'!R64+'สาย 6'!R64+'สาย 7'!R64+'สาย 8'!R64+'สาย 9'!R64+'สาย 10'!R64+'สาย 11'!R64+'สาย 12'!R64</f>
        <v>0</v>
      </c>
      <c r="S64" s="142">
        <f>'สาย 1'!S64+'สาย 2'!S64+'สาย 3'!S64+'สาย 4'!S64+'สาย 5'!S64+'สาย 6'!S64+'สาย 7'!S64+'สาย 8'!S64+'สาย 9'!S64+'สาย 10'!S64+'สาย 11'!S64+'สาย 12'!S64</f>
        <v>0</v>
      </c>
      <c r="T64" s="142">
        <f>'สาย 1'!T64+'สาย 2'!T64+'สาย 3'!T64+'สาย 4'!T64+'สาย 5'!T64+'สาย 6'!T64+'สาย 7'!T64+'สาย 8'!T64+'สาย 9'!T64+'สาย 10'!T64+'สาย 11'!T64+'สาย 12'!T64</f>
        <v>0</v>
      </c>
      <c r="U64" s="142">
        <f>'สาย 1'!U64+'สาย 2'!U64+'สาย 3'!U64+'สาย 4'!U64+'สาย 5'!U64+'สาย 6'!U64+'สาย 7'!U64+'สาย 8'!U64+'สาย 9'!U64+'สาย 10'!U64+'สาย 11'!U64+'สาย 12'!U64</f>
        <v>0</v>
      </c>
      <c r="V64" s="142">
        <f>'สาย 1'!V64+'สาย 2'!V64+'สาย 3'!V64+'สาย 4'!V64+'สาย 5'!V64+'สาย 6'!V64+'สาย 7'!V64+'สาย 8'!V64+'สาย 9'!V64+'สาย 10'!V64+'สาย 11'!V64+'สาย 12'!V64</f>
        <v>0</v>
      </c>
      <c r="W64" s="142">
        <f>'สาย 1'!W64+'สาย 2'!W64+'สาย 3'!W64+'สาย 4'!W64+'สาย 5'!W64+'สาย 6'!W64+'สาย 7'!W64+'สาย 8'!W64+'สาย 9'!W64+'สาย 10'!W64+'สาย 11'!W64+'สาย 12'!W64</f>
        <v>0</v>
      </c>
      <c r="X64" s="142">
        <f>'สาย 1'!X64+'สาย 2'!X64+'สาย 3'!X64+'สาย 4'!X64+'สาย 5'!X64+'สาย 6'!X64+'สาย 7'!X64+'สาย 8'!X64+'สาย 9'!X64+'สาย 10'!X64+'สาย 11'!X64+'สาย 12'!X64</f>
        <v>0</v>
      </c>
      <c r="Y64" s="142">
        <f>'สาย 1'!Y64+'สาย 2'!Y64+'สาย 3'!Y64+'สาย 4'!Y64+'สาย 5'!Y64+'สาย 6'!Y64+'สาย 7'!Y64+'สาย 8'!Y64+'สาย 9'!Y64+'สาย 10'!Y64+'สาย 11'!Y64+'สาย 12'!Y64</f>
        <v>0</v>
      </c>
      <c r="Z64" s="142">
        <f>'สาย 1'!Z64+'สาย 2'!Z64+'สาย 3'!Z64+'สาย 4'!Z64+'สาย 5'!Z64+'สาย 6'!Z64+'สาย 7'!Z64+'สาย 8'!Z64+'สาย 9'!Z64+'สาย 10'!Z64+'สาย 11'!Z64+'สาย 12'!Z64</f>
        <v>0</v>
      </c>
      <c r="AA64" s="142">
        <f>'สาย 1'!AA64+'สาย 2'!AA64+'สาย 3'!AA64+'สาย 4'!AA64+'สาย 5'!AA64+'สาย 6'!AA64+'สาย 7'!AA64+'สาย 8'!AA64+'สาย 9'!AA64+'สาย 10'!AA64+'สาย 11'!AA64+'สาย 12'!AA64</f>
        <v>0</v>
      </c>
      <c r="AB64" s="142">
        <f>'สาย 1'!AB64+'สาย 2'!AB64+'สาย 3'!AB64+'สาย 4'!AB64+'สาย 5'!AB64+'สาย 6'!AB64+'สาย 7'!AB64+'สาย 8'!AB64+'สาย 9'!AB64+'สาย 10'!AB64+'สาย 11'!AB64+'สาย 12'!AB64</f>
        <v>0</v>
      </c>
      <c r="AC64" s="142">
        <f>'สาย 1'!AC64+'สาย 2'!AC64+'สาย 3'!AC64+'สาย 4'!AC64+'สาย 5'!AC64+'สาย 6'!AC64+'สาย 7'!AC64+'สาย 8'!AC64+'สาย 9'!AC64+'สาย 10'!AC64+'สาย 11'!AC64+'สาย 12'!AC64</f>
        <v>0</v>
      </c>
      <c r="AD64" s="142">
        <f>'สาย 1'!AD64+'สาย 2'!AD64+'สาย 3'!AD64+'สาย 4'!AD64+'สาย 5'!AD64+'สาย 6'!AD64+'สาย 7'!AD64+'สาย 8'!AD64+'สาย 9'!AD64+'สาย 10'!AD64+'สาย 11'!AD64+'สาย 12'!AD64</f>
        <v>0</v>
      </c>
      <c r="AE64" s="142">
        <f>'สาย 1'!AE64+'สาย 2'!AE64+'สาย 3'!AE64+'สาย 4'!AE64+'สาย 5'!AE64+'สาย 6'!AE64+'สาย 7'!AE64+'สาย 8'!AE64+'สาย 9'!AE64+'สาย 10'!AE64+'สาย 11'!AE64+'สาย 12'!AE64</f>
        <v>0</v>
      </c>
      <c r="AF64" s="142">
        <f>'สาย 1'!AF64+'สาย 2'!AF64+'สาย 3'!AF64+'สาย 4'!AF64+'สาย 5'!AF64+'สาย 6'!AF64+'สาย 7'!AF64+'สาย 8'!AF64+'สาย 9'!AF64+'สาย 10'!AF64+'สาย 11'!AF64+'สาย 12'!AF64</f>
        <v>0</v>
      </c>
      <c r="AG64" s="142">
        <f>'สาย 1'!AG64+'สาย 2'!AG64+'สาย 3'!AG64+'สาย 4'!AG64+'สาย 5'!AG64+'สาย 6'!AG64+'สาย 7'!AG64+'สาย 8'!AG64+'สาย 9'!AG64+'สาย 10'!AG64+'สาย 11'!AG64+'สาย 12'!AG64</f>
        <v>0</v>
      </c>
      <c r="AH64" s="142">
        <f>'สาย 1'!AH64+'สาย 2'!AH64+'สาย 3'!AH64+'สาย 4'!AH64+'สาย 5'!AH64+'สาย 6'!AH64+'สาย 7'!AH64+'สาย 8'!AH64+'สาย 9'!AH64+'สาย 10'!AH64+'สาย 11'!AH64+'สาย 12'!AH64</f>
        <v>0</v>
      </c>
      <c r="AI64" s="87">
        <f t="shared" si="402"/>
        <v>0</v>
      </c>
      <c r="AJ64" s="541"/>
    </row>
    <row r="65" spans="1:36" ht="21" thickBot="1">
      <c r="A65" s="530"/>
      <c r="B65" s="547"/>
      <c r="C65" s="154" t="s">
        <v>91</v>
      </c>
      <c r="D65" s="97">
        <f t="shared" ref="D65" si="403">(D63+D64)/D62</f>
        <v>0.10956521739130434</v>
      </c>
      <c r="E65" s="97">
        <f t="shared" ref="E65" si="404">(E63+E64)/E62</f>
        <v>9.3103448275862075E-2</v>
      </c>
      <c r="F65" s="97">
        <f t="shared" ref="F65" si="405">(F63+F64)/F62</f>
        <v>8.3333333333333329E-2</v>
      </c>
      <c r="G65" s="97" t="e">
        <f t="shared" ref="G65" si="406">(G63+G64)/G62</f>
        <v>#DIV/0!</v>
      </c>
      <c r="H65" s="97" t="e">
        <f t="shared" ref="H65" si="407">(H63+H64)/H62</f>
        <v>#DIV/0!</v>
      </c>
      <c r="I65" s="97" t="e">
        <f t="shared" ref="I65" si="408">(I63+I64)/I62</f>
        <v>#DIV/0!</v>
      </c>
      <c r="J65" s="97" t="e">
        <f t="shared" ref="J65" si="409">(J63+J64)/J62</f>
        <v>#DIV/0!</v>
      </c>
      <c r="K65" s="97" t="e">
        <f t="shared" ref="K65" si="410">(K63+K64)/K62</f>
        <v>#DIV/0!</v>
      </c>
      <c r="L65" s="97" t="e">
        <f t="shared" ref="L65" si="411">(L63+L64)/L62</f>
        <v>#DIV/0!</v>
      </c>
      <c r="M65" s="97" t="e">
        <f t="shared" ref="M65" si="412">(M63+M64)/M62</f>
        <v>#DIV/0!</v>
      </c>
      <c r="N65" s="97" t="e">
        <f t="shared" ref="N65" si="413">(N63+N64)/N62</f>
        <v>#DIV/0!</v>
      </c>
      <c r="O65" s="97" t="e">
        <f t="shared" ref="O65" si="414">(O63+O64)/O62</f>
        <v>#DIV/0!</v>
      </c>
      <c r="P65" s="97" t="e">
        <f t="shared" ref="P65" si="415">(P63+P64)/P62</f>
        <v>#DIV/0!</v>
      </c>
      <c r="Q65" s="97" t="e">
        <f t="shared" ref="Q65" si="416">(Q63+Q64)/Q62</f>
        <v>#DIV/0!</v>
      </c>
      <c r="R65" s="97" t="e">
        <f t="shared" ref="R65" si="417">(R63+R64)/R62</f>
        <v>#DIV/0!</v>
      </c>
      <c r="S65" s="97" t="e">
        <f t="shared" ref="S65" si="418">(S63+S64)/S62</f>
        <v>#DIV/0!</v>
      </c>
      <c r="T65" s="97" t="e">
        <f t="shared" ref="T65" si="419">(T63+T64)/T62</f>
        <v>#DIV/0!</v>
      </c>
      <c r="U65" s="97" t="e">
        <f t="shared" ref="U65" si="420">(U63+U64)/U62</f>
        <v>#DIV/0!</v>
      </c>
      <c r="V65" s="97" t="e">
        <f t="shared" ref="V65" si="421">(V63+V64)/V62</f>
        <v>#DIV/0!</v>
      </c>
      <c r="W65" s="97" t="e">
        <f t="shared" ref="W65" si="422">(W63+W64)/W62</f>
        <v>#DIV/0!</v>
      </c>
      <c r="X65" s="97" t="e">
        <f t="shared" ref="X65" si="423">(X63+X64)/X62</f>
        <v>#DIV/0!</v>
      </c>
      <c r="Y65" s="97" t="e">
        <f t="shared" ref="Y65" si="424">(Y63+Y64)/Y62</f>
        <v>#DIV/0!</v>
      </c>
      <c r="Z65" s="97" t="e">
        <f t="shared" ref="Z65" si="425">(Z63+Z64)/Z62</f>
        <v>#DIV/0!</v>
      </c>
      <c r="AA65" s="97" t="e">
        <f t="shared" ref="AA65" si="426">(AA63+AA64)/AA62</f>
        <v>#DIV/0!</v>
      </c>
      <c r="AB65" s="97" t="e">
        <f t="shared" ref="AB65" si="427">(AB63+AB64)/AB62</f>
        <v>#DIV/0!</v>
      </c>
      <c r="AC65" s="97" t="e">
        <f t="shared" ref="AC65" si="428">(AC63+AC64)/AC62</f>
        <v>#DIV/0!</v>
      </c>
      <c r="AD65" s="97" t="e">
        <f t="shared" ref="AD65" si="429">(AD63+AD64)/AD62</f>
        <v>#DIV/0!</v>
      </c>
      <c r="AE65" s="97" t="e">
        <f t="shared" ref="AE65" si="430">(AE63+AE64)/AE62</f>
        <v>#DIV/0!</v>
      </c>
      <c r="AF65" s="97" t="e">
        <f t="shared" ref="AF65" si="431">(AF63+AF64)/AF62</f>
        <v>#DIV/0!</v>
      </c>
      <c r="AG65" s="97" t="e">
        <f t="shared" ref="AG65" si="432">(AG63+AG64)/AG62</f>
        <v>#DIV/0!</v>
      </c>
      <c r="AH65" s="97" t="e">
        <f t="shared" ref="AH65" si="433">(AH63+AH64)/AH62</f>
        <v>#DIV/0!</v>
      </c>
      <c r="AI65" s="97">
        <f t="shared" ref="AI65" si="434">(AI63+AI64)/AI62</f>
        <v>9.4146341463414634E-2</v>
      </c>
      <c r="AJ65" s="542"/>
    </row>
    <row r="66" spans="1:36" ht="20.399999999999999">
      <c r="A66" s="609" t="s">
        <v>16</v>
      </c>
      <c r="B66" s="612" t="s">
        <v>36</v>
      </c>
      <c r="C66" s="478" t="s">
        <v>42</v>
      </c>
      <c r="D66" s="479">
        <f>'สาย 1'!D66+'สาย 2'!D66+'สาย 3'!D66+'สาย 4'!D66+'สาย 5'!D66+'สาย 6'!D66+'สาย 7'!D66+'สาย 8'!D66+'สาย 9'!D66+'สาย 10'!D66+'สาย 11'!D66+'สาย 12'!D66</f>
        <v>0</v>
      </c>
      <c r="E66" s="479">
        <f>'สาย 1'!E66+'สาย 2'!E66+'สาย 3'!E66+'สาย 4'!E66+'สาย 5'!E66+'สาย 6'!E66+'สาย 7'!E66+'สาย 8'!E66+'สาย 9'!E66+'สาย 10'!E66+'สาย 11'!E66+'สาย 12'!E66</f>
        <v>0</v>
      </c>
      <c r="F66" s="479">
        <f>'สาย 1'!F66+'สาย 2'!F66+'สาย 3'!F66+'สาย 4'!F66+'สาย 5'!F66+'สาย 6'!F66+'สาย 7'!F66+'สาย 8'!F66+'สาย 9'!F66+'สาย 10'!F66+'สาย 11'!F66+'สาย 12'!F66</f>
        <v>0</v>
      </c>
      <c r="G66" s="479">
        <f>'สาย 1'!G66+'สาย 2'!G66+'สาย 3'!G66+'สาย 4'!G66+'สาย 5'!G66+'สาย 6'!G66+'สาย 7'!G66+'สาย 8'!G66+'สาย 9'!G66+'สาย 10'!G66+'สาย 11'!G66+'สาย 12'!G66</f>
        <v>0</v>
      </c>
      <c r="H66" s="479">
        <f>'สาย 1'!H66+'สาย 2'!H66+'สาย 3'!H66+'สาย 4'!H66+'สาย 5'!H66+'สาย 6'!H66+'สาย 7'!H66+'สาย 8'!H66+'สาย 9'!H66+'สาย 10'!H66+'สาย 11'!H66+'สาย 12'!H66</f>
        <v>0</v>
      </c>
      <c r="I66" s="479">
        <f>'สาย 1'!I66+'สาย 2'!I66+'สาย 3'!I66+'สาย 4'!I66+'สาย 5'!I66+'สาย 6'!I66+'สาย 7'!I66+'สาย 8'!I66+'สาย 9'!I66+'สาย 10'!I66+'สาย 11'!I66+'สาย 12'!I66</f>
        <v>0</v>
      </c>
      <c r="J66" s="479">
        <f>'สาย 1'!J66+'สาย 2'!J66+'สาย 3'!J66+'สาย 4'!J66+'สาย 5'!J66+'สาย 6'!J66+'สาย 7'!J66+'สาย 8'!J66+'สาย 9'!J66+'สาย 10'!J66+'สาย 11'!J66+'สาย 12'!J66</f>
        <v>0</v>
      </c>
      <c r="K66" s="479">
        <f>'สาย 1'!K66+'สาย 2'!K66+'สาย 3'!K66+'สาย 4'!K66+'สาย 5'!K66+'สาย 6'!K66+'สาย 7'!K66+'สาย 8'!K66+'สาย 9'!K66+'สาย 10'!K66+'สาย 11'!K66+'สาย 12'!K66</f>
        <v>0</v>
      </c>
      <c r="L66" s="479">
        <f>'สาย 1'!L66+'สาย 2'!L66+'สาย 3'!L66+'สาย 4'!L66+'สาย 5'!L66+'สาย 6'!L66+'สาย 7'!L66+'สาย 8'!L66+'สาย 9'!L66+'สาย 10'!L66+'สาย 11'!L66+'สาย 12'!L66</f>
        <v>0</v>
      </c>
      <c r="M66" s="479">
        <f>'สาย 1'!M66+'สาย 2'!M66+'สาย 3'!M66+'สาย 4'!M66+'สาย 5'!M66+'สาย 6'!M66+'สาย 7'!M66+'สาย 8'!M66+'สาย 9'!M66+'สาย 10'!M66+'สาย 11'!M66+'สาย 12'!M66</f>
        <v>0</v>
      </c>
      <c r="N66" s="479">
        <f>'สาย 1'!N66+'สาย 2'!N66+'สาย 3'!N66+'สาย 4'!N66+'สาย 5'!N66+'สาย 6'!N66+'สาย 7'!N66+'สาย 8'!N66+'สาย 9'!N66+'สาย 10'!N66+'สาย 11'!N66+'สาย 12'!N66</f>
        <v>0</v>
      </c>
      <c r="O66" s="479">
        <f>'สาย 1'!O66+'สาย 2'!O66+'สาย 3'!O66+'สาย 4'!O66+'สาย 5'!O66+'สาย 6'!O66+'สาย 7'!O66+'สาย 8'!O66+'สาย 9'!O66+'สาย 10'!O66+'สาย 11'!O66+'สาย 12'!O66</f>
        <v>0</v>
      </c>
      <c r="P66" s="479">
        <f>'สาย 1'!P66+'สาย 2'!P66+'สาย 3'!P66+'สาย 4'!P66+'สาย 5'!P66+'สาย 6'!P66+'สาย 7'!P66+'สาย 8'!P66+'สาย 9'!P66+'สาย 10'!P66+'สาย 11'!P66+'สาย 12'!P66</f>
        <v>0</v>
      </c>
      <c r="Q66" s="479">
        <f>'สาย 1'!Q66+'สาย 2'!Q66+'สาย 3'!Q66+'สาย 4'!Q66+'สาย 5'!Q66+'สาย 6'!Q66+'สาย 7'!Q66+'สาย 8'!Q66+'สาย 9'!Q66+'สาย 10'!Q66+'สาย 11'!Q66+'สาย 12'!Q66</f>
        <v>0</v>
      </c>
      <c r="R66" s="479">
        <f>'สาย 1'!R66+'สาย 2'!R66+'สาย 3'!R66+'สาย 4'!R66+'สาย 5'!R66+'สาย 6'!R66+'สาย 7'!R66+'สาย 8'!R66+'สาย 9'!R66+'สาย 10'!R66+'สาย 11'!R66+'สาย 12'!R66</f>
        <v>0</v>
      </c>
      <c r="S66" s="479">
        <f>'สาย 1'!S66+'สาย 2'!S66+'สาย 3'!S66+'สาย 4'!S66+'สาย 5'!S66+'สาย 6'!S66+'สาย 7'!S66+'สาย 8'!S66+'สาย 9'!S66+'สาย 10'!S66+'สาย 11'!S66+'สาย 12'!S66</f>
        <v>0</v>
      </c>
      <c r="T66" s="479">
        <f>'สาย 1'!T66+'สาย 2'!T66+'สาย 3'!T66+'สาย 4'!T66+'สาย 5'!T66+'สาย 6'!T66+'สาย 7'!T66+'สาย 8'!T66+'สาย 9'!T66+'สาย 10'!T66+'สาย 11'!T66+'สาย 12'!T66</f>
        <v>0</v>
      </c>
      <c r="U66" s="479">
        <f>'สาย 1'!U66+'สาย 2'!U66+'สาย 3'!U66+'สาย 4'!U66+'สาย 5'!U66+'สาย 6'!U66+'สาย 7'!U66+'สาย 8'!U66+'สาย 9'!U66+'สาย 10'!U66+'สาย 11'!U66+'สาย 12'!U66</f>
        <v>0</v>
      </c>
      <c r="V66" s="479">
        <f>'สาย 1'!V66+'สาย 2'!V66+'สาย 3'!V66+'สาย 4'!V66+'สาย 5'!V66+'สาย 6'!V66+'สาย 7'!V66+'สาย 8'!V66+'สาย 9'!V66+'สาย 10'!V66+'สาย 11'!V66+'สาย 12'!V66</f>
        <v>0</v>
      </c>
      <c r="W66" s="479">
        <f>'สาย 1'!W66+'สาย 2'!W66+'สาย 3'!W66+'สาย 4'!W66+'สาย 5'!W66+'สาย 6'!W66+'สาย 7'!W66+'สาย 8'!W66+'สาย 9'!W66+'สาย 10'!W66+'สาย 11'!W66+'สาย 12'!W66</f>
        <v>0</v>
      </c>
      <c r="X66" s="479">
        <f>'สาย 1'!X66+'สาย 2'!X66+'สาย 3'!X66+'สาย 4'!X66+'สาย 5'!X66+'สาย 6'!X66+'สาย 7'!X66+'สาย 8'!X66+'สาย 9'!X66+'สาย 10'!X66+'สาย 11'!X66+'สาย 12'!X66</f>
        <v>0</v>
      </c>
      <c r="Y66" s="479">
        <f>'สาย 1'!Y66+'สาย 2'!Y66+'สาย 3'!Y66+'สาย 4'!Y66+'สาย 5'!Y66+'สาย 6'!Y66+'สาย 7'!Y66+'สาย 8'!Y66+'สาย 9'!Y66+'สาย 10'!Y66+'สาย 11'!Y66+'สาย 12'!Y66</f>
        <v>0</v>
      </c>
      <c r="Z66" s="479">
        <f>'สาย 1'!Z66+'สาย 2'!Z66+'สาย 3'!Z66+'สาย 4'!Z66+'สาย 5'!Z66+'สาย 6'!Z66+'สาย 7'!Z66+'สาย 8'!Z66+'สาย 9'!Z66+'สาย 10'!Z66+'สาย 11'!Z66+'สาย 12'!Z66</f>
        <v>0</v>
      </c>
      <c r="AA66" s="479">
        <f>'สาย 1'!AA66+'สาย 2'!AA66+'สาย 3'!AA66+'สาย 4'!AA66+'สาย 5'!AA66+'สาย 6'!AA66+'สาย 7'!AA66+'สาย 8'!AA66+'สาย 9'!AA66+'สาย 10'!AA66+'สาย 11'!AA66+'สาย 12'!AA66</f>
        <v>0</v>
      </c>
      <c r="AB66" s="479">
        <f>'สาย 1'!AB66+'สาย 2'!AB66+'สาย 3'!AB66+'สาย 4'!AB66+'สาย 5'!AB66+'สาย 6'!AB66+'สาย 7'!AB66+'สาย 8'!AB66+'สาย 9'!AB66+'สาย 10'!AB66+'สาย 11'!AB66+'สาย 12'!AB66</f>
        <v>0</v>
      </c>
      <c r="AC66" s="479">
        <f>'สาย 1'!AC66+'สาย 2'!AC66+'สาย 3'!AC66+'สาย 4'!AC66+'สาย 5'!AC66+'สาย 6'!AC66+'สาย 7'!AC66+'สาย 8'!AC66+'สาย 9'!AC66+'สาย 10'!AC66+'สาย 11'!AC66+'สาย 12'!AC66</f>
        <v>0</v>
      </c>
      <c r="AD66" s="479">
        <f>'สาย 1'!AD66+'สาย 2'!AD66+'สาย 3'!AD66+'สาย 4'!AD66+'สาย 5'!AD66+'สาย 6'!AD66+'สาย 7'!AD66+'สาย 8'!AD66+'สาย 9'!AD66+'สาย 10'!AD66+'สาย 11'!AD66+'สาย 12'!AD66</f>
        <v>0</v>
      </c>
      <c r="AE66" s="479">
        <f>'สาย 1'!AE66+'สาย 2'!AE66+'สาย 3'!AE66+'สาย 4'!AE66+'สาย 5'!AE66+'สาย 6'!AE66+'สาย 7'!AE66+'สาย 8'!AE66+'สาย 9'!AE66+'สาย 10'!AE66+'สาย 11'!AE66+'สาย 12'!AE66</f>
        <v>0</v>
      </c>
      <c r="AF66" s="479">
        <f>'สาย 1'!AF66+'สาย 2'!AF66+'สาย 3'!AF66+'สาย 4'!AF66+'สาย 5'!AF66+'สาย 6'!AF66+'สาย 7'!AF66+'สาย 8'!AF66+'สาย 9'!AF66+'สาย 10'!AF66+'สาย 11'!AF66+'สาย 12'!AF66</f>
        <v>0</v>
      </c>
      <c r="AG66" s="479">
        <f>'สาย 1'!AG66+'สาย 2'!AG66+'สาย 3'!AG66+'สาย 4'!AG66+'สาย 5'!AG66+'สาย 6'!AG66+'สาย 7'!AG66+'สาย 8'!AG66+'สาย 9'!AG66+'สาย 10'!AG66+'สาย 11'!AG66+'สาย 12'!AG66</f>
        <v>0</v>
      </c>
      <c r="AH66" s="479">
        <f>'สาย 1'!AH66+'สาย 2'!AH66+'สาย 3'!AH66+'สาย 4'!AH66+'สาย 5'!AH66+'สาย 6'!AH66+'สาย 7'!AH66+'สาย 8'!AH66+'สาย 9'!AH66+'สาย 10'!AH66+'สาย 11'!AH66+'สาย 12'!AH66</f>
        <v>0</v>
      </c>
      <c r="AI66" s="479">
        <f>SUM(D66:AH66)</f>
        <v>0</v>
      </c>
      <c r="AJ66" s="615" t="e">
        <f>AI69</f>
        <v>#DIV/0!</v>
      </c>
    </row>
    <row r="67" spans="1:36" ht="20.399999999999999">
      <c r="A67" s="610"/>
      <c r="B67" s="613"/>
      <c r="C67" s="480" t="s">
        <v>89</v>
      </c>
      <c r="D67" s="481">
        <f>'สาย 1'!D67+'สาย 2'!D67+'สาย 3'!D67+'สาย 4'!D67+'สาย 5'!D67+'สาย 6'!D67+'สาย 7'!D67+'สาย 8'!D67+'สาย 9'!D67+'สาย 10'!D67+'สาย 11'!D67+'สาย 12'!D67</f>
        <v>0</v>
      </c>
      <c r="E67" s="481">
        <f>'สาย 1'!E67+'สาย 2'!E67+'สาย 3'!E67+'สาย 4'!E67+'สาย 5'!E67+'สาย 6'!E67+'สาย 7'!E67+'สาย 8'!E67+'สาย 9'!E67+'สาย 10'!E67+'สาย 11'!E67+'สาย 12'!E67</f>
        <v>0</v>
      </c>
      <c r="F67" s="481">
        <f>'สาย 1'!F67+'สาย 2'!F67+'สาย 3'!F67+'สาย 4'!F67+'สาย 5'!F67+'สาย 6'!F67+'สาย 7'!F67+'สาย 8'!F67+'สาย 9'!F67+'สาย 10'!F67+'สาย 11'!F67+'สาย 12'!F67</f>
        <v>0</v>
      </c>
      <c r="G67" s="481">
        <f>'สาย 1'!G67+'สาย 2'!G67+'สาย 3'!G67+'สาย 4'!G67+'สาย 5'!G67+'สาย 6'!G67+'สาย 7'!G67+'สาย 8'!G67+'สาย 9'!G67+'สาย 10'!G67+'สาย 11'!G67+'สาย 12'!G67</f>
        <v>0</v>
      </c>
      <c r="H67" s="481">
        <f>'สาย 1'!H67+'สาย 2'!H67+'สาย 3'!H67+'สาย 4'!H67+'สาย 5'!H67+'สาย 6'!H67+'สาย 7'!H67+'สาย 8'!H67+'สาย 9'!H67+'สาย 10'!H67+'สาย 11'!H67+'สาย 12'!H67</f>
        <v>0</v>
      </c>
      <c r="I67" s="481">
        <f>'สาย 1'!I67+'สาย 2'!I67+'สาย 3'!I67+'สาย 4'!I67+'สาย 5'!I67+'สาย 6'!I67+'สาย 7'!I67+'สาย 8'!I67+'สาย 9'!I67+'สาย 10'!I67+'สาย 11'!I67+'สาย 12'!I67</f>
        <v>0</v>
      </c>
      <c r="J67" s="481">
        <f>'สาย 1'!J67+'สาย 2'!J67+'สาย 3'!J67+'สาย 4'!J67+'สาย 5'!J67+'สาย 6'!J67+'สาย 7'!J67+'สาย 8'!J67+'สาย 9'!J67+'สาย 10'!J67+'สาย 11'!J67+'สาย 12'!J67</f>
        <v>0</v>
      </c>
      <c r="K67" s="481">
        <f>'สาย 1'!K67+'สาย 2'!K67+'สาย 3'!K67+'สาย 4'!K67+'สาย 5'!K67+'สาย 6'!K67+'สาย 7'!K67+'สาย 8'!K67+'สาย 9'!K67+'สาย 10'!K67+'สาย 11'!K67+'สาย 12'!K67</f>
        <v>0</v>
      </c>
      <c r="L67" s="481">
        <f>'สาย 1'!L67+'สาย 2'!L67+'สาย 3'!L67+'สาย 4'!L67+'สาย 5'!L67+'สาย 6'!L67+'สาย 7'!L67+'สาย 8'!L67+'สาย 9'!L67+'สาย 10'!L67+'สาย 11'!L67+'สาย 12'!L67</f>
        <v>0</v>
      </c>
      <c r="M67" s="481">
        <f>'สาย 1'!M67+'สาย 2'!M67+'สาย 3'!M67+'สาย 4'!M67+'สาย 5'!M67+'สาย 6'!M67+'สาย 7'!M67+'สาย 8'!M67+'สาย 9'!M67+'สาย 10'!M67+'สาย 11'!M67+'สาย 12'!M67</f>
        <v>0</v>
      </c>
      <c r="N67" s="481">
        <f>'สาย 1'!N67+'สาย 2'!N67+'สาย 3'!N67+'สาย 4'!N67+'สาย 5'!N67+'สาย 6'!N67+'สาย 7'!N67+'สาย 8'!N67+'สาย 9'!N67+'สาย 10'!N67+'สาย 11'!N67+'สาย 12'!N67</f>
        <v>0</v>
      </c>
      <c r="O67" s="481">
        <f>'สาย 1'!O67+'สาย 2'!O67+'สาย 3'!O67+'สาย 4'!O67+'สาย 5'!O67+'สาย 6'!O67+'สาย 7'!O67+'สาย 8'!O67+'สาย 9'!O67+'สาย 10'!O67+'สาย 11'!O67+'สาย 12'!O67</f>
        <v>0</v>
      </c>
      <c r="P67" s="481">
        <f>'สาย 1'!P67+'สาย 2'!P67+'สาย 3'!P67+'สาย 4'!P67+'สาย 5'!P67+'สาย 6'!P67+'สาย 7'!P67+'สาย 8'!P67+'สาย 9'!P67+'สาย 10'!P67+'สาย 11'!P67+'สาย 12'!P67</f>
        <v>0</v>
      </c>
      <c r="Q67" s="481">
        <f>'สาย 1'!Q67+'สาย 2'!Q67+'สาย 3'!Q67+'สาย 4'!Q67+'สาย 5'!Q67+'สาย 6'!Q67+'สาย 7'!Q67+'สาย 8'!Q67+'สาย 9'!Q67+'สาย 10'!Q67+'สาย 11'!Q67+'สาย 12'!Q67</f>
        <v>0</v>
      </c>
      <c r="R67" s="481">
        <f>'สาย 1'!R67+'สาย 2'!R67+'สาย 3'!R67+'สาย 4'!R67+'สาย 5'!R67+'สาย 6'!R67+'สาย 7'!R67+'สาย 8'!R67+'สาย 9'!R67+'สาย 10'!R67+'สาย 11'!R67+'สาย 12'!R67</f>
        <v>0</v>
      </c>
      <c r="S67" s="481">
        <f>'สาย 1'!S67+'สาย 2'!S67+'สาย 3'!S67+'สาย 4'!S67+'สาย 5'!S67+'สาย 6'!S67+'สาย 7'!S67+'สาย 8'!S67+'สาย 9'!S67+'สาย 10'!S67+'สาย 11'!S67+'สาย 12'!S67</f>
        <v>0</v>
      </c>
      <c r="T67" s="481">
        <f>'สาย 1'!T67+'สาย 2'!T67+'สาย 3'!T67+'สาย 4'!T67+'สาย 5'!T67+'สาย 6'!T67+'สาย 7'!T67+'สาย 8'!T67+'สาย 9'!T67+'สาย 10'!T67+'สาย 11'!T67+'สาย 12'!T67</f>
        <v>0</v>
      </c>
      <c r="U67" s="481">
        <f>'สาย 1'!U67+'สาย 2'!U67+'สาย 3'!U67+'สาย 4'!U67+'สาย 5'!U67+'สาย 6'!U67+'สาย 7'!U67+'สาย 8'!U67+'สาย 9'!U67+'สาย 10'!U67+'สาย 11'!U67+'สาย 12'!U67</f>
        <v>0</v>
      </c>
      <c r="V67" s="481">
        <f>'สาย 1'!V67+'สาย 2'!V67+'สาย 3'!V67+'สาย 4'!V67+'สาย 5'!V67+'สาย 6'!V67+'สาย 7'!V67+'สาย 8'!V67+'สาย 9'!V67+'สาย 10'!V67+'สาย 11'!V67+'สาย 12'!V67</f>
        <v>0</v>
      </c>
      <c r="W67" s="481">
        <f>'สาย 1'!W67+'สาย 2'!W67+'สาย 3'!W67+'สาย 4'!W67+'สาย 5'!W67+'สาย 6'!W67+'สาย 7'!W67+'สาย 8'!W67+'สาย 9'!W67+'สาย 10'!W67+'สาย 11'!W67+'สาย 12'!W67</f>
        <v>0</v>
      </c>
      <c r="X67" s="481">
        <f>'สาย 1'!X67+'สาย 2'!X67+'สาย 3'!X67+'สาย 4'!X67+'สาย 5'!X67+'สาย 6'!X67+'สาย 7'!X67+'สาย 8'!X67+'สาย 9'!X67+'สาย 10'!X67+'สาย 11'!X67+'สาย 12'!X67</f>
        <v>0</v>
      </c>
      <c r="Y67" s="481">
        <f>'สาย 1'!Y67+'สาย 2'!Y67+'สาย 3'!Y67+'สาย 4'!Y67+'สาย 5'!Y67+'สาย 6'!Y67+'สาย 7'!Y67+'สาย 8'!Y67+'สาย 9'!Y67+'สาย 10'!Y67+'สาย 11'!Y67+'สาย 12'!Y67</f>
        <v>0</v>
      </c>
      <c r="Z67" s="481">
        <f>'สาย 1'!Z67+'สาย 2'!Z67+'สาย 3'!Z67+'สาย 4'!Z67+'สาย 5'!Z67+'สาย 6'!Z67+'สาย 7'!Z67+'สาย 8'!Z67+'สาย 9'!Z67+'สาย 10'!Z67+'สาย 11'!Z67+'สาย 12'!Z67</f>
        <v>0</v>
      </c>
      <c r="AA67" s="481">
        <f>'สาย 1'!AA67+'สาย 2'!AA67+'สาย 3'!AA67+'สาย 4'!AA67+'สาย 5'!AA67+'สาย 6'!AA67+'สาย 7'!AA67+'สาย 8'!AA67+'สาย 9'!AA67+'สาย 10'!AA67+'สาย 11'!AA67+'สาย 12'!AA67</f>
        <v>0</v>
      </c>
      <c r="AB67" s="481">
        <f>'สาย 1'!AB67+'สาย 2'!AB67+'สาย 3'!AB67+'สาย 4'!AB67+'สาย 5'!AB67+'สาย 6'!AB67+'สาย 7'!AB67+'สาย 8'!AB67+'สาย 9'!AB67+'สาย 10'!AB67+'สาย 11'!AB67+'สาย 12'!AB67</f>
        <v>0</v>
      </c>
      <c r="AC67" s="481">
        <f>'สาย 1'!AC67+'สาย 2'!AC67+'สาย 3'!AC67+'สาย 4'!AC67+'สาย 5'!AC67+'สาย 6'!AC67+'สาย 7'!AC67+'สาย 8'!AC67+'สาย 9'!AC67+'สาย 10'!AC67+'สาย 11'!AC67+'สาย 12'!AC67</f>
        <v>0</v>
      </c>
      <c r="AD67" s="481">
        <f>'สาย 1'!AD67+'สาย 2'!AD67+'สาย 3'!AD67+'สาย 4'!AD67+'สาย 5'!AD67+'สาย 6'!AD67+'สาย 7'!AD67+'สาย 8'!AD67+'สาย 9'!AD67+'สาย 10'!AD67+'สาย 11'!AD67+'สาย 12'!AD67</f>
        <v>0</v>
      </c>
      <c r="AE67" s="481">
        <f>'สาย 1'!AE67+'สาย 2'!AE67+'สาย 3'!AE67+'สาย 4'!AE67+'สาย 5'!AE67+'สาย 6'!AE67+'สาย 7'!AE67+'สาย 8'!AE67+'สาย 9'!AE67+'สาย 10'!AE67+'สาย 11'!AE67+'สาย 12'!AE67</f>
        <v>0</v>
      </c>
      <c r="AF67" s="481">
        <f>'สาย 1'!AF67+'สาย 2'!AF67+'สาย 3'!AF67+'สาย 4'!AF67+'สาย 5'!AF67+'สาย 6'!AF67+'สาย 7'!AF67+'สาย 8'!AF67+'สาย 9'!AF67+'สาย 10'!AF67+'สาย 11'!AF67+'สาย 12'!AF67</f>
        <v>0</v>
      </c>
      <c r="AG67" s="481">
        <f>'สาย 1'!AG67+'สาย 2'!AG67+'สาย 3'!AG67+'สาย 4'!AG67+'สาย 5'!AG67+'สาย 6'!AG67+'สาย 7'!AG67+'สาย 8'!AG67+'สาย 9'!AG67+'สาย 10'!AG67+'สาย 11'!AG67+'สาย 12'!AG67</f>
        <v>0</v>
      </c>
      <c r="AH67" s="481">
        <f>'สาย 1'!AH67+'สาย 2'!AH67+'สาย 3'!AH67+'สาย 4'!AH67+'สาย 5'!AH67+'สาย 6'!AH67+'สาย 7'!AH67+'สาย 8'!AH67+'สาย 9'!AH67+'สาย 10'!AH67+'สาย 11'!AH67+'สาย 12'!AH67</f>
        <v>0</v>
      </c>
      <c r="AI67" s="481">
        <f t="shared" ref="AI67:AI68" si="435">SUM(D67:AH67)</f>
        <v>0</v>
      </c>
      <c r="AJ67" s="615"/>
    </row>
    <row r="68" spans="1:36" ht="20.399999999999999">
      <c r="A68" s="610"/>
      <c r="B68" s="613"/>
      <c r="C68" s="482" t="s">
        <v>90</v>
      </c>
      <c r="D68" s="483">
        <f>'สาย 1'!D68+'สาย 2'!D68+'สาย 3'!D68+'สาย 4'!D68+'สาย 5'!D68+'สาย 6'!D68+'สาย 7'!D68+'สาย 8'!D68+'สาย 9'!D68+'สาย 10'!D68+'สาย 11'!D68+'สาย 12'!D68</f>
        <v>0</v>
      </c>
      <c r="E68" s="483">
        <f>'สาย 1'!E68+'สาย 2'!E68+'สาย 3'!E68+'สาย 4'!E68+'สาย 5'!E68+'สาย 6'!E68+'สาย 7'!E68+'สาย 8'!E68+'สาย 9'!E68+'สาย 10'!E68+'สาย 11'!E68+'สาย 12'!E68</f>
        <v>0</v>
      </c>
      <c r="F68" s="483">
        <f>'สาย 1'!F68+'สาย 2'!F68+'สาย 3'!F68+'สาย 4'!F68+'สาย 5'!F68+'สาย 6'!F68+'สาย 7'!F68+'สาย 8'!F68+'สาย 9'!F68+'สาย 10'!F68+'สาย 11'!F68+'สาย 12'!F68</f>
        <v>0</v>
      </c>
      <c r="G68" s="483">
        <f>'สาย 1'!G68+'สาย 2'!G68+'สาย 3'!G68+'สาย 4'!G68+'สาย 5'!G68+'สาย 6'!G68+'สาย 7'!G68+'สาย 8'!G68+'สาย 9'!G68+'สาย 10'!G68+'สาย 11'!G68+'สาย 12'!G68</f>
        <v>0</v>
      </c>
      <c r="H68" s="483">
        <f>'สาย 1'!H68+'สาย 2'!H68+'สาย 3'!H68+'สาย 4'!H68+'สาย 5'!H68+'สาย 6'!H68+'สาย 7'!H68+'สาย 8'!H68+'สาย 9'!H68+'สาย 10'!H68+'สาย 11'!H68+'สาย 12'!H68</f>
        <v>0</v>
      </c>
      <c r="I68" s="483">
        <f>'สาย 1'!I68+'สาย 2'!I68+'สาย 3'!I68+'สาย 4'!I68+'สาย 5'!I68+'สาย 6'!I68+'สาย 7'!I68+'สาย 8'!I68+'สาย 9'!I68+'สาย 10'!I68+'สาย 11'!I68+'สาย 12'!I68</f>
        <v>0</v>
      </c>
      <c r="J68" s="483">
        <f>'สาย 1'!J68+'สาย 2'!J68+'สาย 3'!J68+'สาย 4'!J68+'สาย 5'!J68+'สาย 6'!J68+'สาย 7'!J68+'สาย 8'!J68+'สาย 9'!J68+'สาย 10'!J68+'สาย 11'!J68+'สาย 12'!J68</f>
        <v>0</v>
      </c>
      <c r="K68" s="483">
        <f>'สาย 1'!K68+'สาย 2'!K68+'สาย 3'!K68+'สาย 4'!K68+'สาย 5'!K68+'สาย 6'!K68+'สาย 7'!K68+'สาย 8'!K68+'สาย 9'!K68+'สาย 10'!K68+'สาย 11'!K68+'สาย 12'!K68</f>
        <v>0</v>
      </c>
      <c r="L68" s="483">
        <f>'สาย 1'!L68+'สาย 2'!L68+'สาย 3'!L68+'สาย 4'!L68+'สาย 5'!L68+'สาย 6'!L68+'สาย 7'!L68+'สาย 8'!L68+'สาย 9'!L68+'สาย 10'!L68+'สาย 11'!L68+'สาย 12'!L68</f>
        <v>0</v>
      </c>
      <c r="M68" s="483">
        <f>'สาย 1'!M68+'สาย 2'!M68+'สาย 3'!M68+'สาย 4'!M68+'สาย 5'!M68+'สาย 6'!M68+'สาย 7'!M68+'สาย 8'!M68+'สาย 9'!M68+'สาย 10'!M68+'สาย 11'!M68+'สาย 12'!M68</f>
        <v>0</v>
      </c>
      <c r="N68" s="483">
        <f>'สาย 1'!N68+'สาย 2'!N68+'สาย 3'!N68+'สาย 4'!N68+'สาย 5'!N68+'สาย 6'!N68+'สาย 7'!N68+'สาย 8'!N68+'สาย 9'!N68+'สาย 10'!N68+'สาย 11'!N68+'สาย 12'!N68</f>
        <v>0</v>
      </c>
      <c r="O68" s="483">
        <f>'สาย 1'!O68+'สาย 2'!O68+'สาย 3'!O68+'สาย 4'!O68+'สาย 5'!O68+'สาย 6'!O68+'สาย 7'!O68+'สาย 8'!O68+'สาย 9'!O68+'สาย 10'!O68+'สาย 11'!O68+'สาย 12'!O68</f>
        <v>0</v>
      </c>
      <c r="P68" s="483">
        <f>'สาย 1'!P68+'สาย 2'!P68+'สาย 3'!P68+'สาย 4'!P68+'สาย 5'!P68+'สาย 6'!P68+'สาย 7'!P68+'สาย 8'!P68+'สาย 9'!P68+'สาย 10'!P68+'สาย 11'!P68+'สาย 12'!P68</f>
        <v>0</v>
      </c>
      <c r="Q68" s="483">
        <f>'สาย 1'!Q68+'สาย 2'!Q68+'สาย 3'!Q68+'สาย 4'!Q68+'สาย 5'!Q68+'สาย 6'!Q68+'สาย 7'!Q68+'สาย 8'!Q68+'สาย 9'!Q68+'สาย 10'!Q68+'สาย 11'!Q68+'สาย 12'!Q68</f>
        <v>0</v>
      </c>
      <c r="R68" s="483">
        <f>'สาย 1'!R68+'สาย 2'!R68+'สาย 3'!R68+'สาย 4'!R68+'สาย 5'!R68+'สาย 6'!R68+'สาย 7'!R68+'สาย 8'!R68+'สาย 9'!R68+'สาย 10'!R68+'สาย 11'!R68+'สาย 12'!R68</f>
        <v>0</v>
      </c>
      <c r="S68" s="483">
        <f>'สาย 1'!S68+'สาย 2'!S68+'สาย 3'!S68+'สาย 4'!S68+'สาย 5'!S68+'สาย 6'!S68+'สาย 7'!S68+'สาย 8'!S68+'สาย 9'!S68+'สาย 10'!S68+'สาย 11'!S68+'สาย 12'!S68</f>
        <v>0</v>
      </c>
      <c r="T68" s="483">
        <f>'สาย 1'!T68+'สาย 2'!T68+'สาย 3'!T68+'สาย 4'!T68+'สาย 5'!T68+'สาย 6'!T68+'สาย 7'!T68+'สาย 8'!T68+'สาย 9'!T68+'สาย 10'!T68+'สาย 11'!T68+'สาย 12'!T68</f>
        <v>0</v>
      </c>
      <c r="U68" s="483">
        <f>'สาย 1'!U68+'สาย 2'!U68+'สาย 3'!U68+'สาย 4'!U68+'สาย 5'!U68+'สาย 6'!U68+'สาย 7'!U68+'สาย 8'!U68+'สาย 9'!U68+'สาย 10'!U68+'สาย 11'!U68+'สาย 12'!U68</f>
        <v>0</v>
      </c>
      <c r="V68" s="483">
        <f>'สาย 1'!V68+'สาย 2'!V68+'สาย 3'!V68+'สาย 4'!V68+'สาย 5'!V68+'สาย 6'!V68+'สาย 7'!V68+'สาย 8'!V68+'สาย 9'!V68+'สาย 10'!V68+'สาย 11'!V68+'สาย 12'!V68</f>
        <v>0</v>
      </c>
      <c r="W68" s="483">
        <f>'สาย 1'!W68+'สาย 2'!W68+'สาย 3'!W68+'สาย 4'!W68+'สาย 5'!W68+'สาย 6'!W68+'สาย 7'!W68+'สาย 8'!W68+'สาย 9'!W68+'สาย 10'!W68+'สาย 11'!W68+'สาย 12'!W68</f>
        <v>0</v>
      </c>
      <c r="X68" s="483">
        <f>'สาย 1'!X68+'สาย 2'!X68+'สาย 3'!X68+'สาย 4'!X68+'สาย 5'!X68+'สาย 6'!X68+'สาย 7'!X68+'สาย 8'!X68+'สาย 9'!X68+'สาย 10'!X68+'สาย 11'!X68+'สาย 12'!X68</f>
        <v>0</v>
      </c>
      <c r="Y68" s="483">
        <f>'สาย 1'!Y68+'สาย 2'!Y68+'สาย 3'!Y68+'สาย 4'!Y68+'สาย 5'!Y68+'สาย 6'!Y68+'สาย 7'!Y68+'สาย 8'!Y68+'สาย 9'!Y68+'สาย 10'!Y68+'สาย 11'!Y68+'สาย 12'!Y68</f>
        <v>0</v>
      </c>
      <c r="Z68" s="483">
        <f>'สาย 1'!Z68+'สาย 2'!Z68+'สาย 3'!Z68+'สาย 4'!Z68+'สาย 5'!Z68+'สาย 6'!Z68+'สาย 7'!Z68+'สาย 8'!Z68+'สาย 9'!Z68+'สาย 10'!Z68+'สาย 11'!Z68+'สาย 12'!Z68</f>
        <v>0</v>
      </c>
      <c r="AA68" s="483">
        <f>'สาย 1'!AA68+'สาย 2'!AA68+'สาย 3'!AA68+'สาย 4'!AA68+'สาย 5'!AA68+'สาย 6'!AA68+'สาย 7'!AA68+'สาย 8'!AA68+'สาย 9'!AA68+'สาย 10'!AA68+'สาย 11'!AA68+'สาย 12'!AA68</f>
        <v>0</v>
      </c>
      <c r="AB68" s="483">
        <f>'สาย 1'!AB68+'สาย 2'!AB68+'สาย 3'!AB68+'สาย 4'!AB68+'สาย 5'!AB68+'สาย 6'!AB68+'สาย 7'!AB68+'สาย 8'!AB68+'สาย 9'!AB68+'สาย 10'!AB68+'สาย 11'!AB68+'สาย 12'!AB68</f>
        <v>0</v>
      </c>
      <c r="AC68" s="483">
        <f>'สาย 1'!AC68+'สาย 2'!AC68+'สาย 3'!AC68+'สาย 4'!AC68+'สาย 5'!AC68+'สาย 6'!AC68+'สาย 7'!AC68+'สาย 8'!AC68+'สาย 9'!AC68+'สาย 10'!AC68+'สาย 11'!AC68+'สาย 12'!AC68</f>
        <v>0</v>
      </c>
      <c r="AD68" s="483">
        <f>'สาย 1'!AD68+'สาย 2'!AD68+'สาย 3'!AD68+'สาย 4'!AD68+'สาย 5'!AD68+'สาย 6'!AD68+'สาย 7'!AD68+'สาย 8'!AD68+'สาย 9'!AD68+'สาย 10'!AD68+'สาย 11'!AD68+'สาย 12'!AD68</f>
        <v>0</v>
      </c>
      <c r="AE68" s="483">
        <f>'สาย 1'!AE68+'สาย 2'!AE68+'สาย 3'!AE68+'สาย 4'!AE68+'สาย 5'!AE68+'สาย 6'!AE68+'สาย 7'!AE68+'สาย 8'!AE68+'สาย 9'!AE68+'สาย 10'!AE68+'สาย 11'!AE68+'สาย 12'!AE68</f>
        <v>0</v>
      </c>
      <c r="AF68" s="483">
        <f>'สาย 1'!AF68+'สาย 2'!AF68+'สาย 3'!AF68+'สาย 4'!AF68+'สาย 5'!AF68+'สาย 6'!AF68+'สาย 7'!AF68+'สาย 8'!AF68+'สาย 9'!AF68+'สาย 10'!AF68+'สาย 11'!AF68+'สาย 12'!AF68</f>
        <v>0</v>
      </c>
      <c r="AG68" s="483">
        <f>'สาย 1'!AG68+'สาย 2'!AG68+'สาย 3'!AG68+'สาย 4'!AG68+'สาย 5'!AG68+'สาย 6'!AG68+'สาย 7'!AG68+'สาย 8'!AG68+'สาย 9'!AG68+'สาย 10'!AG68+'สาย 11'!AG68+'สาย 12'!AG68</f>
        <v>0</v>
      </c>
      <c r="AH68" s="483">
        <f>'สาย 1'!AH68+'สาย 2'!AH68+'สาย 3'!AH68+'สาย 4'!AH68+'สาย 5'!AH68+'สาย 6'!AH68+'สาย 7'!AH68+'สาย 8'!AH68+'สาย 9'!AH68+'สาย 10'!AH68+'สาย 11'!AH68+'สาย 12'!AH68</f>
        <v>0</v>
      </c>
      <c r="AI68" s="483">
        <f t="shared" si="435"/>
        <v>0</v>
      </c>
      <c r="AJ68" s="615"/>
    </row>
    <row r="69" spans="1:36" ht="21" thickBot="1">
      <c r="A69" s="611"/>
      <c r="B69" s="614"/>
      <c r="C69" s="484" t="s">
        <v>91</v>
      </c>
      <c r="D69" s="485" t="e">
        <f t="shared" ref="D69" si="436">(D67+D68)/D66</f>
        <v>#DIV/0!</v>
      </c>
      <c r="E69" s="485" t="e">
        <f t="shared" ref="E69" si="437">(E67+E68)/E66</f>
        <v>#DIV/0!</v>
      </c>
      <c r="F69" s="485" t="e">
        <f t="shared" ref="F69" si="438">(F67+F68)/F66</f>
        <v>#DIV/0!</v>
      </c>
      <c r="G69" s="485" t="e">
        <f t="shared" ref="G69" si="439">(G67+G68)/G66</f>
        <v>#DIV/0!</v>
      </c>
      <c r="H69" s="485" t="e">
        <f t="shared" ref="H69" si="440">(H67+H68)/H66</f>
        <v>#DIV/0!</v>
      </c>
      <c r="I69" s="485" t="e">
        <f t="shared" ref="I69" si="441">(I67+I68)/I66</f>
        <v>#DIV/0!</v>
      </c>
      <c r="J69" s="485" t="e">
        <f t="shared" ref="J69" si="442">(J67+J68)/J66</f>
        <v>#DIV/0!</v>
      </c>
      <c r="K69" s="485" t="e">
        <f t="shared" ref="K69" si="443">(K67+K68)/K66</f>
        <v>#DIV/0!</v>
      </c>
      <c r="L69" s="485" t="e">
        <f t="shared" ref="L69" si="444">(L67+L68)/L66</f>
        <v>#DIV/0!</v>
      </c>
      <c r="M69" s="485" t="e">
        <f t="shared" ref="M69" si="445">(M67+M68)/M66</f>
        <v>#DIV/0!</v>
      </c>
      <c r="N69" s="485" t="e">
        <f t="shared" ref="N69" si="446">(N67+N68)/N66</f>
        <v>#DIV/0!</v>
      </c>
      <c r="O69" s="485" t="e">
        <f t="shared" ref="O69" si="447">(O67+O68)/O66</f>
        <v>#DIV/0!</v>
      </c>
      <c r="P69" s="485" t="e">
        <f t="shared" ref="P69" si="448">(P67+P68)/P66</f>
        <v>#DIV/0!</v>
      </c>
      <c r="Q69" s="485" t="e">
        <f t="shared" ref="Q69" si="449">(Q67+Q68)/Q66</f>
        <v>#DIV/0!</v>
      </c>
      <c r="R69" s="485" t="e">
        <f t="shared" ref="R69" si="450">(R67+R68)/R66</f>
        <v>#DIV/0!</v>
      </c>
      <c r="S69" s="485" t="e">
        <f t="shared" ref="S69" si="451">(S67+S68)/S66</f>
        <v>#DIV/0!</v>
      </c>
      <c r="T69" s="485" t="e">
        <f t="shared" ref="T69" si="452">(T67+T68)/T66</f>
        <v>#DIV/0!</v>
      </c>
      <c r="U69" s="485" t="e">
        <f t="shared" ref="U69" si="453">(U67+U68)/U66</f>
        <v>#DIV/0!</v>
      </c>
      <c r="V69" s="485" t="e">
        <f t="shared" ref="V69" si="454">(V67+V68)/V66</f>
        <v>#DIV/0!</v>
      </c>
      <c r="W69" s="485" t="e">
        <f t="shared" ref="W69" si="455">(W67+W68)/W66</f>
        <v>#DIV/0!</v>
      </c>
      <c r="X69" s="485" t="e">
        <f t="shared" ref="X69" si="456">(X67+X68)/X66</f>
        <v>#DIV/0!</v>
      </c>
      <c r="Y69" s="485" t="e">
        <f t="shared" ref="Y69" si="457">(Y67+Y68)/Y66</f>
        <v>#DIV/0!</v>
      </c>
      <c r="Z69" s="485" t="e">
        <f t="shared" ref="Z69" si="458">(Z67+Z68)/Z66</f>
        <v>#DIV/0!</v>
      </c>
      <c r="AA69" s="485" t="e">
        <f t="shared" ref="AA69" si="459">(AA67+AA68)/AA66</f>
        <v>#DIV/0!</v>
      </c>
      <c r="AB69" s="485" t="e">
        <f t="shared" ref="AB69" si="460">(AB67+AB68)/AB66</f>
        <v>#DIV/0!</v>
      </c>
      <c r="AC69" s="485" t="e">
        <f t="shared" ref="AC69" si="461">(AC67+AC68)/AC66</f>
        <v>#DIV/0!</v>
      </c>
      <c r="AD69" s="485" t="e">
        <f t="shared" ref="AD69" si="462">(AD67+AD68)/AD66</f>
        <v>#DIV/0!</v>
      </c>
      <c r="AE69" s="485" t="e">
        <f t="shared" ref="AE69" si="463">(AE67+AE68)/AE66</f>
        <v>#DIV/0!</v>
      </c>
      <c r="AF69" s="485" t="e">
        <f t="shared" ref="AF69" si="464">(AF67+AF68)/AF66</f>
        <v>#DIV/0!</v>
      </c>
      <c r="AG69" s="485" t="e">
        <f t="shared" ref="AG69" si="465">(AG67+AG68)/AG66</f>
        <v>#DIV/0!</v>
      </c>
      <c r="AH69" s="485" t="e">
        <f t="shared" ref="AH69" si="466">(AH67+AH68)/AH66</f>
        <v>#DIV/0!</v>
      </c>
      <c r="AI69" s="485" t="e">
        <f t="shared" ref="AI69" si="467">(AI67+AI68)/AI66</f>
        <v>#DIV/0!</v>
      </c>
      <c r="AJ69" s="616"/>
    </row>
    <row r="70" spans="1:36" ht="20.399999999999999">
      <c r="A70" s="528" t="s">
        <v>17</v>
      </c>
      <c r="B70" s="549" t="s">
        <v>37</v>
      </c>
      <c r="C70" s="157" t="s">
        <v>42</v>
      </c>
      <c r="D70" s="103">
        <f>'สาย 1'!D70+'สาย 2'!D70+'สาย 3'!D70+'สาย 4'!D70+'สาย 5'!D70+'สาย 6'!D70+'สาย 7'!D70+'สาย 8'!D70+'สาย 9'!D70+'สาย 10'!D70+'สาย 11'!D70+'สาย 12'!D70</f>
        <v>100</v>
      </c>
      <c r="E70" s="103">
        <f>'สาย 1'!E70+'สาย 2'!E70+'สาย 3'!E70+'สาย 4'!E70+'สาย 5'!E70+'สาย 6'!E70+'สาย 7'!E70+'สาย 8'!E70+'สาย 9'!E70+'สาย 10'!E70+'สาย 11'!E70+'สาย 12'!E70</f>
        <v>100</v>
      </c>
      <c r="F70" s="103">
        <f>'สาย 1'!F70+'สาย 2'!F70+'สาย 3'!F70+'สาย 4'!F70+'สาย 5'!F70+'สาย 6'!F70+'สาย 7'!F70+'สาย 8'!F70+'สาย 9'!F70+'สาย 10'!F70+'สาย 11'!F70+'สาย 12'!F70</f>
        <v>150</v>
      </c>
      <c r="G70" s="103">
        <f>'สาย 1'!G70+'สาย 2'!G70+'สาย 3'!G70+'สาย 4'!G70+'สาย 5'!G70+'สาย 6'!G70+'สาย 7'!G70+'สาย 8'!G70+'สาย 9'!G70+'สาย 10'!G70+'สาย 11'!G70+'สาย 12'!G70</f>
        <v>0</v>
      </c>
      <c r="H70" s="103">
        <f>'สาย 1'!H70+'สาย 2'!H70+'สาย 3'!H70+'สาย 4'!H70+'สาย 5'!H70+'สาย 6'!H70+'สาย 7'!H70+'สาย 8'!H70+'สาย 9'!H70+'สาย 10'!H70+'สาย 11'!H70+'สาย 12'!H70</f>
        <v>0</v>
      </c>
      <c r="I70" s="103">
        <f>'สาย 1'!I70+'สาย 2'!I70+'สาย 3'!I70+'สาย 4'!I70+'สาย 5'!I70+'สาย 6'!I70+'สาย 7'!I70+'สาย 8'!I70+'สาย 9'!I70+'สาย 10'!I70+'สาย 11'!I70+'สาย 12'!I70</f>
        <v>0</v>
      </c>
      <c r="J70" s="103">
        <f>'สาย 1'!J70+'สาย 2'!J70+'สาย 3'!J70+'สาย 4'!J70+'สาย 5'!J70+'สาย 6'!J70+'สาย 7'!J70+'สาย 8'!J70+'สาย 9'!J70+'สาย 10'!J70+'สาย 11'!J70+'สาย 12'!J70</f>
        <v>0</v>
      </c>
      <c r="K70" s="103">
        <f>'สาย 1'!K70+'สาย 2'!K70+'สาย 3'!K70+'สาย 4'!K70+'สาย 5'!K70+'สาย 6'!K70+'สาย 7'!K70+'สาย 8'!K70+'สาย 9'!K70+'สาย 10'!K70+'สาย 11'!K70+'สาย 12'!K70</f>
        <v>0</v>
      </c>
      <c r="L70" s="103">
        <f>'สาย 1'!L70+'สาย 2'!L70+'สาย 3'!L70+'สาย 4'!L70+'สาย 5'!L70+'สาย 6'!L70+'สาย 7'!L70+'สาย 8'!L70+'สาย 9'!L70+'สาย 10'!L70+'สาย 11'!L70+'สาย 12'!L70</f>
        <v>0</v>
      </c>
      <c r="M70" s="103">
        <f>'สาย 1'!M70+'สาย 2'!M70+'สาย 3'!M70+'สาย 4'!M70+'สาย 5'!M70+'สาย 6'!M70+'สาย 7'!M70+'สาย 8'!M70+'สาย 9'!M70+'สาย 10'!M70+'สาย 11'!M70+'สาย 12'!M70</f>
        <v>0</v>
      </c>
      <c r="N70" s="103">
        <f>'สาย 1'!N70+'สาย 2'!N70+'สาย 3'!N70+'สาย 4'!N70+'สาย 5'!N70+'สาย 6'!N70+'สาย 7'!N70+'สาย 8'!N70+'สาย 9'!N70+'สาย 10'!N70+'สาย 11'!N70+'สาย 12'!N70</f>
        <v>0</v>
      </c>
      <c r="O70" s="103">
        <f>'สาย 1'!O70+'สาย 2'!O70+'สาย 3'!O70+'สาย 4'!O70+'สาย 5'!O70+'สาย 6'!O70+'สาย 7'!O70+'สาย 8'!O70+'สาย 9'!O70+'สาย 10'!O70+'สาย 11'!O70+'สาย 12'!O70</f>
        <v>0</v>
      </c>
      <c r="P70" s="103">
        <f>'สาย 1'!P70+'สาย 2'!P70+'สาย 3'!P70+'สาย 4'!P70+'สาย 5'!P70+'สาย 6'!P70+'สาย 7'!P70+'สาย 8'!P70+'สาย 9'!P70+'สาย 10'!P70+'สาย 11'!P70+'สาย 12'!P70</f>
        <v>0</v>
      </c>
      <c r="Q70" s="103">
        <f>'สาย 1'!Q70+'สาย 2'!Q70+'สาย 3'!Q70+'สาย 4'!Q70+'สาย 5'!Q70+'สาย 6'!Q70+'สาย 7'!Q70+'สาย 8'!Q70+'สาย 9'!Q70+'สาย 10'!Q70+'สาย 11'!Q70+'สาย 12'!Q70</f>
        <v>0</v>
      </c>
      <c r="R70" s="103">
        <f>'สาย 1'!R70+'สาย 2'!R70+'สาย 3'!R70+'สาย 4'!R70+'สาย 5'!R70+'สาย 6'!R70+'สาย 7'!R70+'สาย 8'!R70+'สาย 9'!R70+'สาย 10'!R70+'สาย 11'!R70+'สาย 12'!R70</f>
        <v>0</v>
      </c>
      <c r="S70" s="103">
        <f>'สาย 1'!S70+'สาย 2'!S70+'สาย 3'!S70+'สาย 4'!S70+'สาย 5'!S70+'สาย 6'!S70+'สาย 7'!S70+'สาย 8'!S70+'สาย 9'!S70+'สาย 10'!S70+'สาย 11'!S70+'สาย 12'!S70</f>
        <v>0</v>
      </c>
      <c r="T70" s="103">
        <f>'สาย 1'!T70+'สาย 2'!T70+'สาย 3'!T70+'สาย 4'!T70+'สาย 5'!T70+'สาย 6'!T70+'สาย 7'!T70+'สาย 8'!T70+'สาย 9'!T70+'สาย 10'!T70+'สาย 11'!T70+'สาย 12'!T70</f>
        <v>0</v>
      </c>
      <c r="U70" s="103">
        <f>'สาย 1'!U70+'สาย 2'!U70+'สาย 3'!U70+'สาย 4'!U70+'สาย 5'!U70+'สาย 6'!U70+'สาย 7'!U70+'สาย 8'!U70+'สาย 9'!U70+'สาย 10'!U70+'สาย 11'!U70+'สาย 12'!U70</f>
        <v>0</v>
      </c>
      <c r="V70" s="103">
        <f>'สาย 1'!V70+'สาย 2'!V70+'สาย 3'!V70+'สาย 4'!V70+'สาย 5'!V70+'สาย 6'!V70+'สาย 7'!V70+'สาย 8'!V70+'สาย 9'!V70+'สาย 10'!V70+'สาย 11'!V70+'สาย 12'!V70</f>
        <v>0</v>
      </c>
      <c r="W70" s="103">
        <f>'สาย 1'!W70+'สาย 2'!W70+'สาย 3'!W70+'สาย 4'!W70+'สาย 5'!W70+'สาย 6'!W70+'สาย 7'!W70+'สาย 8'!W70+'สาย 9'!W70+'สาย 10'!W70+'สาย 11'!W70+'สาย 12'!W70</f>
        <v>0</v>
      </c>
      <c r="X70" s="103">
        <f>'สาย 1'!X70+'สาย 2'!X70+'สาย 3'!X70+'สาย 4'!X70+'สาย 5'!X70+'สาย 6'!X70+'สาย 7'!X70+'สาย 8'!X70+'สาย 9'!X70+'สาย 10'!X70+'สาย 11'!X70+'สาย 12'!X70</f>
        <v>0</v>
      </c>
      <c r="Y70" s="103">
        <f>'สาย 1'!Y70+'สาย 2'!Y70+'สาย 3'!Y70+'สาย 4'!Y70+'สาย 5'!Y70+'สาย 6'!Y70+'สาย 7'!Y70+'สาย 8'!Y70+'สาย 9'!Y70+'สาย 10'!Y70+'สาย 11'!Y70+'สาย 12'!Y70</f>
        <v>0</v>
      </c>
      <c r="Z70" s="103">
        <f>'สาย 1'!Z70+'สาย 2'!Z70+'สาย 3'!Z70+'สาย 4'!Z70+'สาย 5'!Z70+'สาย 6'!Z70+'สาย 7'!Z70+'สาย 8'!Z70+'สาย 9'!Z70+'สาย 10'!Z70+'สาย 11'!Z70+'สาย 12'!Z70</f>
        <v>0</v>
      </c>
      <c r="AA70" s="103">
        <f>'สาย 1'!AA70+'สาย 2'!AA70+'สาย 3'!AA70+'สาย 4'!AA70+'สาย 5'!AA70+'สาย 6'!AA70+'สาย 7'!AA70+'สาย 8'!AA70+'สาย 9'!AA70+'สาย 10'!AA70+'สาย 11'!AA70+'สาย 12'!AA70</f>
        <v>0</v>
      </c>
      <c r="AB70" s="103">
        <f>'สาย 1'!AB70+'สาย 2'!AB70+'สาย 3'!AB70+'สาย 4'!AB70+'สาย 5'!AB70+'สาย 6'!AB70+'สาย 7'!AB70+'สาย 8'!AB70+'สาย 9'!AB70+'สาย 10'!AB70+'สาย 11'!AB70+'สาย 12'!AB70</f>
        <v>0</v>
      </c>
      <c r="AC70" s="103">
        <f>'สาย 1'!AC70+'สาย 2'!AC70+'สาย 3'!AC70+'สาย 4'!AC70+'สาย 5'!AC70+'สาย 6'!AC70+'สาย 7'!AC70+'สาย 8'!AC70+'สาย 9'!AC70+'สาย 10'!AC70+'สาย 11'!AC70+'สาย 12'!AC70</f>
        <v>0</v>
      </c>
      <c r="AD70" s="103">
        <f>'สาย 1'!AD70+'สาย 2'!AD70+'สาย 3'!AD70+'สาย 4'!AD70+'สาย 5'!AD70+'สาย 6'!AD70+'สาย 7'!AD70+'สาย 8'!AD70+'สาย 9'!AD70+'สาย 10'!AD70+'สาย 11'!AD70+'สาย 12'!AD70</f>
        <v>0</v>
      </c>
      <c r="AE70" s="103">
        <f>'สาย 1'!AE70+'สาย 2'!AE70+'สาย 3'!AE70+'สาย 4'!AE70+'สาย 5'!AE70+'สาย 6'!AE70+'สาย 7'!AE70+'สาย 8'!AE70+'สาย 9'!AE70+'สาย 10'!AE70+'สาย 11'!AE70+'สาย 12'!AE70</f>
        <v>0</v>
      </c>
      <c r="AF70" s="103">
        <f>'สาย 1'!AF70+'สาย 2'!AF70+'สาย 3'!AF70+'สาย 4'!AF70+'สาย 5'!AF70+'สาย 6'!AF70+'สาย 7'!AF70+'สาย 8'!AF70+'สาย 9'!AF70+'สาย 10'!AF70+'สาย 11'!AF70+'สาย 12'!AF70</f>
        <v>0</v>
      </c>
      <c r="AG70" s="103">
        <f>'สาย 1'!AG70+'สาย 2'!AG70+'สาย 3'!AG70+'สาย 4'!AG70+'สาย 5'!AG70+'สาย 6'!AG70+'สาย 7'!AG70+'สาย 8'!AG70+'สาย 9'!AG70+'สาย 10'!AG70+'สาย 11'!AG70+'สาย 12'!AG70</f>
        <v>0</v>
      </c>
      <c r="AH70" s="103">
        <f>'สาย 1'!AH70+'สาย 2'!AH70+'สาย 3'!AH70+'สาย 4'!AH70+'สาย 5'!AH70+'สาย 6'!AH70+'สาย 7'!AH70+'สาย 8'!AH70+'สาย 9'!AH70+'สาย 10'!AH70+'สาย 11'!AH70+'สาย 12'!AH70</f>
        <v>0</v>
      </c>
      <c r="AI70" s="93">
        <f>SUM(D70:AH70)</f>
        <v>350</v>
      </c>
      <c r="AJ70" s="541">
        <f>AI73</f>
        <v>0.24</v>
      </c>
    </row>
    <row r="71" spans="1:36" ht="20.399999999999999">
      <c r="A71" s="529"/>
      <c r="B71" s="550"/>
      <c r="C71" s="159" t="s">
        <v>89</v>
      </c>
      <c r="D71" s="174">
        <f>'สาย 1'!D71+'สาย 2'!D71+'สาย 3'!D71+'สาย 4'!D71+'สาย 5'!D71+'สาย 6'!D71+'สาย 7'!D71+'สาย 8'!D71+'สาย 9'!D71+'สาย 10'!D71+'สาย 11'!D71+'สาย 12'!D71</f>
        <v>19</v>
      </c>
      <c r="E71" s="174">
        <f>'สาย 1'!E71+'สาย 2'!E71+'สาย 3'!E71+'สาย 4'!E71+'สาย 5'!E71+'สาย 6'!E71+'สาย 7'!E71+'สาย 8'!E71+'สาย 9'!E71+'สาย 10'!E71+'สาย 11'!E71+'สาย 12'!E71</f>
        <v>25</v>
      </c>
      <c r="F71" s="174">
        <f>'สาย 1'!F71+'สาย 2'!F71+'สาย 3'!F71+'สาย 4'!F71+'สาย 5'!F71+'สาย 6'!F71+'สาย 7'!F71+'สาย 8'!F71+'สาย 9'!F71+'สาย 10'!F71+'สาย 11'!F71+'สาย 12'!F71</f>
        <v>40</v>
      </c>
      <c r="G71" s="174">
        <f>'สาย 1'!G71+'สาย 2'!G71+'สาย 3'!G71+'สาย 4'!G71+'สาย 5'!G71+'สาย 6'!G71+'สาย 7'!G71+'สาย 8'!G71+'สาย 9'!G71+'สาย 10'!G71+'สาย 11'!G71+'สาย 12'!G71</f>
        <v>0</v>
      </c>
      <c r="H71" s="174">
        <f>'สาย 1'!H71+'สาย 2'!H71+'สาย 3'!H71+'สาย 4'!H71+'สาย 5'!H71+'สาย 6'!H71+'สาย 7'!H71+'สาย 8'!H71+'สาย 9'!H71+'สาย 10'!H71+'สาย 11'!H71+'สาย 12'!H71</f>
        <v>0</v>
      </c>
      <c r="I71" s="174">
        <f>'สาย 1'!I71+'สาย 2'!I71+'สาย 3'!I71+'สาย 4'!I71+'สาย 5'!I71+'สาย 6'!I71+'สาย 7'!I71+'สาย 8'!I71+'สาย 9'!I71+'สาย 10'!I71+'สาย 11'!I71+'สาย 12'!I71</f>
        <v>0</v>
      </c>
      <c r="J71" s="174">
        <f>'สาย 1'!J71+'สาย 2'!J71+'สาย 3'!J71+'สาย 4'!J71+'สาย 5'!J71+'สาย 6'!J71+'สาย 7'!J71+'สาย 8'!J71+'สาย 9'!J71+'สาย 10'!J71+'สาย 11'!J71+'สาย 12'!J71</f>
        <v>0</v>
      </c>
      <c r="K71" s="174">
        <f>'สาย 1'!K71+'สาย 2'!K71+'สาย 3'!K71+'สาย 4'!K71+'สาย 5'!K71+'สาย 6'!K71+'สาย 7'!K71+'สาย 8'!K71+'สาย 9'!K71+'สาย 10'!K71+'สาย 11'!K71+'สาย 12'!K71</f>
        <v>0</v>
      </c>
      <c r="L71" s="174">
        <f>'สาย 1'!L71+'สาย 2'!L71+'สาย 3'!L71+'สาย 4'!L71+'สาย 5'!L71+'สาย 6'!L71+'สาย 7'!L71+'สาย 8'!L71+'สาย 9'!L71+'สาย 10'!L71+'สาย 11'!L71+'สาย 12'!L71</f>
        <v>0</v>
      </c>
      <c r="M71" s="174">
        <f>'สาย 1'!M71+'สาย 2'!M71+'สาย 3'!M71+'สาย 4'!M71+'สาย 5'!M71+'สาย 6'!M71+'สาย 7'!M71+'สาย 8'!M71+'สาย 9'!M71+'สาย 10'!M71+'สาย 11'!M71+'สาย 12'!M71</f>
        <v>0</v>
      </c>
      <c r="N71" s="174">
        <f>'สาย 1'!N71+'สาย 2'!N71+'สาย 3'!N71+'สาย 4'!N71+'สาย 5'!N71+'สาย 6'!N71+'สาย 7'!N71+'สาย 8'!N71+'สาย 9'!N71+'สาย 10'!N71+'สาย 11'!N71+'สาย 12'!N71</f>
        <v>0</v>
      </c>
      <c r="O71" s="174">
        <f>'สาย 1'!O71+'สาย 2'!O71+'สาย 3'!O71+'สาย 4'!O71+'สาย 5'!O71+'สาย 6'!O71+'สาย 7'!O71+'สาย 8'!O71+'สาย 9'!O71+'สาย 10'!O71+'สาย 11'!O71+'สาย 12'!O71</f>
        <v>0</v>
      </c>
      <c r="P71" s="174">
        <f>'สาย 1'!P71+'สาย 2'!P71+'สาย 3'!P71+'สาย 4'!P71+'สาย 5'!P71+'สาย 6'!P71+'สาย 7'!P71+'สาย 8'!P71+'สาย 9'!P71+'สาย 10'!P71+'สาย 11'!P71+'สาย 12'!P71</f>
        <v>0</v>
      </c>
      <c r="Q71" s="174">
        <f>'สาย 1'!Q71+'สาย 2'!Q71+'สาย 3'!Q71+'สาย 4'!Q71+'สาย 5'!Q71+'สาย 6'!Q71+'สาย 7'!Q71+'สาย 8'!Q71+'สาย 9'!Q71+'สาย 10'!Q71+'สาย 11'!Q71+'สาย 12'!Q71</f>
        <v>0</v>
      </c>
      <c r="R71" s="174">
        <f>'สาย 1'!R71+'สาย 2'!R71+'สาย 3'!R71+'สาย 4'!R71+'สาย 5'!R71+'สาย 6'!R71+'สาย 7'!R71+'สาย 8'!R71+'สาย 9'!R71+'สาย 10'!R71+'สาย 11'!R71+'สาย 12'!R71</f>
        <v>0</v>
      </c>
      <c r="S71" s="174">
        <f>'สาย 1'!S71+'สาย 2'!S71+'สาย 3'!S71+'สาย 4'!S71+'สาย 5'!S71+'สาย 6'!S71+'สาย 7'!S71+'สาย 8'!S71+'สาย 9'!S71+'สาย 10'!S71+'สาย 11'!S71+'สาย 12'!S71</f>
        <v>0</v>
      </c>
      <c r="T71" s="174">
        <f>'สาย 1'!T71+'สาย 2'!T71+'สาย 3'!T71+'สาย 4'!T71+'สาย 5'!T71+'สาย 6'!T71+'สาย 7'!T71+'สาย 8'!T71+'สาย 9'!T71+'สาย 10'!T71+'สาย 11'!T71+'สาย 12'!T71</f>
        <v>0</v>
      </c>
      <c r="U71" s="174">
        <f>'สาย 1'!U71+'สาย 2'!U71+'สาย 3'!U71+'สาย 4'!U71+'สาย 5'!U71+'สาย 6'!U71+'สาย 7'!U71+'สาย 8'!U71+'สาย 9'!U71+'สาย 10'!U71+'สาย 11'!U71+'สาย 12'!U71</f>
        <v>0</v>
      </c>
      <c r="V71" s="174">
        <f>'สาย 1'!V71+'สาย 2'!V71+'สาย 3'!V71+'สาย 4'!V71+'สาย 5'!V71+'สาย 6'!V71+'สาย 7'!V71+'สาย 8'!V71+'สาย 9'!V71+'สาย 10'!V71+'สาย 11'!V71+'สาย 12'!V71</f>
        <v>0</v>
      </c>
      <c r="W71" s="174">
        <f>'สาย 1'!W71+'สาย 2'!W71+'สาย 3'!W71+'สาย 4'!W71+'สาย 5'!W71+'สาย 6'!W71+'สาย 7'!W71+'สาย 8'!W71+'สาย 9'!W71+'สาย 10'!W71+'สาย 11'!W71+'สาย 12'!W71</f>
        <v>0</v>
      </c>
      <c r="X71" s="174">
        <f>'สาย 1'!X71+'สาย 2'!X71+'สาย 3'!X71+'สาย 4'!X71+'สาย 5'!X71+'สาย 6'!X71+'สาย 7'!X71+'สาย 8'!X71+'สาย 9'!X71+'สาย 10'!X71+'สาย 11'!X71+'สาย 12'!X71</f>
        <v>0</v>
      </c>
      <c r="Y71" s="174">
        <f>'สาย 1'!Y71+'สาย 2'!Y71+'สาย 3'!Y71+'สาย 4'!Y71+'สาย 5'!Y71+'สาย 6'!Y71+'สาย 7'!Y71+'สาย 8'!Y71+'สาย 9'!Y71+'สาย 10'!Y71+'สาย 11'!Y71+'สาย 12'!Y71</f>
        <v>0</v>
      </c>
      <c r="Z71" s="174">
        <f>'สาย 1'!Z71+'สาย 2'!Z71+'สาย 3'!Z71+'สาย 4'!Z71+'สาย 5'!Z71+'สาย 6'!Z71+'สาย 7'!Z71+'สาย 8'!Z71+'สาย 9'!Z71+'สาย 10'!Z71+'สาย 11'!Z71+'สาย 12'!Z71</f>
        <v>0</v>
      </c>
      <c r="AA71" s="174">
        <f>'สาย 1'!AA71+'สาย 2'!AA71+'สาย 3'!AA71+'สาย 4'!AA71+'สาย 5'!AA71+'สาย 6'!AA71+'สาย 7'!AA71+'สาย 8'!AA71+'สาย 9'!AA71+'สาย 10'!AA71+'สาย 11'!AA71+'สาย 12'!AA71</f>
        <v>0</v>
      </c>
      <c r="AB71" s="174">
        <f>'สาย 1'!AB71+'สาย 2'!AB71+'สาย 3'!AB71+'สาย 4'!AB71+'สาย 5'!AB71+'สาย 6'!AB71+'สาย 7'!AB71+'สาย 8'!AB71+'สาย 9'!AB71+'สาย 10'!AB71+'สาย 11'!AB71+'สาย 12'!AB71</f>
        <v>0</v>
      </c>
      <c r="AC71" s="174">
        <f>'สาย 1'!AC71+'สาย 2'!AC71+'สาย 3'!AC71+'สาย 4'!AC71+'สาย 5'!AC71+'สาย 6'!AC71+'สาย 7'!AC71+'สาย 8'!AC71+'สาย 9'!AC71+'สาย 10'!AC71+'สาย 11'!AC71+'สาย 12'!AC71</f>
        <v>0</v>
      </c>
      <c r="AD71" s="174">
        <f>'สาย 1'!AD71+'สาย 2'!AD71+'สาย 3'!AD71+'สาย 4'!AD71+'สาย 5'!AD71+'สาย 6'!AD71+'สาย 7'!AD71+'สาย 8'!AD71+'สาย 9'!AD71+'สาย 10'!AD71+'สาย 11'!AD71+'สาย 12'!AD71</f>
        <v>0</v>
      </c>
      <c r="AE71" s="174">
        <f>'สาย 1'!AE71+'สาย 2'!AE71+'สาย 3'!AE71+'สาย 4'!AE71+'สาย 5'!AE71+'สาย 6'!AE71+'สาย 7'!AE71+'สาย 8'!AE71+'สาย 9'!AE71+'สาย 10'!AE71+'สาย 11'!AE71+'สาย 12'!AE71</f>
        <v>0</v>
      </c>
      <c r="AF71" s="174">
        <f>'สาย 1'!AF71+'สาย 2'!AF71+'สาย 3'!AF71+'สาย 4'!AF71+'สาย 5'!AF71+'สาย 6'!AF71+'สาย 7'!AF71+'สาย 8'!AF71+'สาย 9'!AF71+'สาย 10'!AF71+'สาย 11'!AF71+'สาย 12'!AF71</f>
        <v>0</v>
      </c>
      <c r="AG71" s="174">
        <f>'สาย 1'!AG71+'สาย 2'!AG71+'สาย 3'!AG71+'สาย 4'!AG71+'สาย 5'!AG71+'สาย 6'!AG71+'สาย 7'!AG71+'สาย 8'!AG71+'สาย 9'!AG71+'สาย 10'!AG71+'สาย 11'!AG71+'สาย 12'!AG71</f>
        <v>0</v>
      </c>
      <c r="AH71" s="174">
        <f>'สาย 1'!AH71+'สาย 2'!AH71+'สาย 3'!AH71+'สาย 4'!AH71+'สาย 5'!AH71+'สาย 6'!AH71+'สาย 7'!AH71+'สาย 8'!AH71+'สาย 9'!AH71+'สาย 10'!AH71+'สาย 11'!AH71+'สาย 12'!AH71</f>
        <v>0</v>
      </c>
      <c r="AI71" s="161">
        <f t="shared" ref="AI71:AI72" si="468">SUM(D71:AH71)</f>
        <v>84</v>
      </c>
      <c r="AJ71" s="541"/>
    </row>
    <row r="72" spans="1:36" ht="20.399999999999999">
      <c r="A72" s="529"/>
      <c r="B72" s="550"/>
      <c r="C72" s="160" t="s">
        <v>90</v>
      </c>
      <c r="D72" s="142">
        <f>'สาย 1'!D72+'สาย 2'!D72+'สาย 3'!D72+'สาย 4'!D72+'สาย 5'!D72+'สาย 6'!D72+'สาย 7'!D72+'สาย 8'!D72+'สาย 9'!D72+'สาย 10'!D72+'สาย 11'!D72+'สาย 12'!D72</f>
        <v>0</v>
      </c>
      <c r="E72" s="142">
        <f>'สาย 1'!E72+'สาย 2'!E72+'สาย 3'!E72+'สาย 4'!E72+'สาย 5'!E72+'สาย 6'!E72+'สาย 7'!E72+'สาย 8'!E72+'สาย 9'!E72+'สาย 10'!E72+'สาย 11'!E72+'สาย 12'!E72</f>
        <v>0</v>
      </c>
      <c r="F72" s="142">
        <f>'สาย 1'!F72+'สาย 2'!F72+'สาย 3'!F72+'สาย 4'!F72+'สาย 5'!F72+'สาย 6'!F72+'สาย 7'!F72+'สาย 8'!F72+'สาย 9'!F72+'สาย 10'!F72+'สาย 11'!F72+'สาย 12'!F72</f>
        <v>0</v>
      </c>
      <c r="G72" s="142">
        <f>'สาย 1'!G72+'สาย 2'!G72+'สาย 3'!G72+'สาย 4'!G72+'สาย 5'!G72+'สาย 6'!G72+'สาย 7'!G72+'สาย 8'!G72+'สาย 9'!G72+'สาย 10'!G72+'สาย 11'!G72+'สาย 12'!G72</f>
        <v>0</v>
      </c>
      <c r="H72" s="142">
        <f>'สาย 1'!H72+'สาย 2'!H72+'สาย 3'!H72+'สาย 4'!H72+'สาย 5'!H72+'สาย 6'!H72+'สาย 7'!H72+'สาย 8'!H72+'สาย 9'!H72+'สาย 10'!H72+'สาย 11'!H72+'สาย 12'!H72</f>
        <v>0</v>
      </c>
      <c r="I72" s="142">
        <f>'สาย 1'!I72+'สาย 2'!I72+'สาย 3'!I72+'สาย 4'!I72+'สาย 5'!I72+'สาย 6'!I72+'สาย 7'!I72+'สาย 8'!I72+'สาย 9'!I72+'สาย 10'!I72+'สาย 11'!I72+'สาย 12'!I72</f>
        <v>0</v>
      </c>
      <c r="J72" s="142">
        <f>'สาย 1'!J72+'สาย 2'!J72+'สาย 3'!J72+'สาย 4'!J72+'สาย 5'!J72+'สาย 6'!J72+'สาย 7'!J72+'สาย 8'!J72+'สาย 9'!J72+'สาย 10'!J72+'สาย 11'!J72+'สาย 12'!J72</f>
        <v>0</v>
      </c>
      <c r="K72" s="142">
        <f>'สาย 1'!K72+'สาย 2'!K72+'สาย 3'!K72+'สาย 4'!K72+'สาย 5'!K72+'สาย 6'!K72+'สาย 7'!K72+'สาย 8'!K72+'สาย 9'!K72+'สาย 10'!K72+'สาย 11'!K72+'สาย 12'!K72</f>
        <v>0</v>
      </c>
      <c r="L72" s="142">
        <f>'สาย 1'!L72+'สาย 2'!L72+'สาย 3'!L72+'สาย 4'!L72+'สาย 5'!L72+'สาย 6'!L72+'สาย 7'!L72+'สาย 8'!L72+'สาย 9'!L72+'สาย 10'!L72+'สาย 11'!L72+'สาย 12'!L72</f>
        <v>0</v>
      </c>
      <c r="M72" s="142">
        <f>'สาย 1'!M72+'สาย 2'!M72+'สาย 3'!M72+'สาย 4'!M72+'สาย 5'!M72+'สาย 6'!M72+'สาย 7'!M72+'สาย 8'!M72+'สาย 9'!M72+'สาย 10'!M72+'สาย 11'!M72+'สาย 12'!M72</f>
        <v>0</v>
      </c>
      <c r="N72" s="142">
        <f>'สาย 1'!N72+'สาย 2'!N72+'สาย 3'!N72+'สาย 4'!N72+'สาย 5'!N72+'สาย 6'!N72+'สาย 7'!N72+'สาย 8'!N72+'สาย 9'!N72+'สาย 10'!N72+'สาย 11'!N72+'สาย 12'!N72</f>
        <v>0</v>
      </c>
      <c r="O72" s="142">
        <f>'สาย 1'!O72+'สาย 2'!O72+'สาย 3'!O72+'สาย 4'!O72+'สาย 5'!O72+'สาย 6'!O72+'สาย 7'!O72+'สาย 8'!O72+'สาย 9'!O72+'สาย 10'!O72+'สาย 11'!O72+'สาย 12'!O72</f>
        <v>0</v>
      </c>
      <c r="P72" s="142">
        <f>'สาย 1'!P72+'สาย 2'!P72+'สาย 3'!P72+'สาย 4'!P72+'สาย 5'!P72+'สาย 6'!P72+'สาย 7'!P72+'สาย 8'!P72+'สาย 9'!P72+'สาย 10'!P72+'สาย 11'!P72+'สาย 12'!P72</f>
        <v>0</v>
      </c>
      <c r="Q72" s="142">
        <f>'สาย 1'!Q72+'สาย 2'!Q72+'สาย 3'!Q72+'สาย 4'!Q72+'สาย 5'!Q72+'สาย 6'!Q72+'สาย 7'!Q72+'สาย 8'!Q72+'สาย 9'!Q72+'สาย 10'!Q72+'สาย 11'!Q72+'สาย 12'!Q72</f>
        <v>0</v>
      </c>
      <c r="R72" s="142">
        <f>'สาย 1'!R72+'สาย 2'!R72+'สาย 3'!R72+'สาย 4'!R72+'สาย 5'!R72+'สาย 6'!R72+'สาย 7'!R72+'สาย 8'!R72+'สาย 9'!R72+'สาย 10'!R72+'สาย 11'!R72+'สาย 12'!R72</f>
        <v>0</v>
      </c>
      <c r="S72" s="142">
        <f>'สาย 1'!S72+'สาย 2'!S72+'สาย 3'!S72+'สาย 4'!S72+'สาย 5'!S72+'สาย 6'!S72+'สาย 7'!S72+'สาย 8'!S72+'สาย 9'!S72+'สาย 10'!S72+'สาย 11'!S72+'สาย 12'!S72</f>
        <v>0</v>
      </c>
      <c r="T72" s="142">
        <f>'สาย 1'!T72+'สาย 2'!T72+'สาย 3'!T72+'สาย 4'!T72+'สาย 5'!T72+'สาย 6'!T72+'สาย 7'!T72+'สาย 8'!T72+'สาย 9'!T72+'สาย 10'!T72+'สาย 11'!T72+'สาย 12'!T72</f>
        <v>0</v>
      </c>
      <c r="U72" s="142">
        <f>'สาย 1'!U72+'สาย 2'!U72+'สาย 3'!U72+'สาย 4'!U72+'สาย 5'!U72+'สาย 6'!U72+'สาย 7'!U72+'สาย 8'!U72+'สาย 9'!U72+'สาย 10'!U72+'สาย 11'!U72+'สาย 12'!U72</f>
        <v>0</v>
      </c>
      <c r="V72" s="142">
        <f>'สาย 1'!V72+'สาย 2'!V72+'สาย 3'!V72+'สาย 4'!V72+'สาย 5'!V72+'สาย 6'!V72+'สาย 7'!V72+'สาย 8'!V72+'สาย 9'!V72+'สาย 10'!V72+'สาย 11'!V72+'สาย 12'!V72</f>
        <v>0</v>
      </c>
      <c r="W72" s="142">
        <f>'สาย 1'!W72+'สาย 2'!W72+'สาย 3'!W72+'สาย 4'!W72+'สาย 5'!W72+'สาย 6'!W72+'สาย 7'!W72+'สาย 8'!W72+'สาย 9'!W72+'สาย 10'!W72+'สาย 11'!W72+'สาย 12'!W72</f>
        <v>0</v>
      </c>
      <c r="X72" s="142">
        <f>'สาย 1'!X72+'สาย 2'!X72+'สาย 3'!X72+'สาย 4'!X72+'สาย 5'!X72+'สาย 6'!X72+'สาย 7'!X72+'สาย 8'!X72+'สาย 9'!X72+'สาย 10'!X72+'สาย 11'!X72+'สาย 12'!X72</f>
        <v>0</v>
      </c>
      <c r="Y72" s="142">
        <f>'สาย 1'!Y72+'สาย 2'!Y72+'สาย 3'!Y72+'สาย 4'!Y72+'สาย 5'!Y72+'สาย 6'!Y72+'สาย 7'!Y72+'สาย 8'!Y72+'สาย 9'!Y72+'สาย 10'!Y72+'สาย 11'!Y72+'สาย 12'!Y72</f>
        <v>0</v>
      </c>
      <c r="Z72" s="142">
        <f>'สาย 1'!Z72+'สาย 2'!Z72+'สาย 3'!Z72+'สาย 4'!Z72+'สาย 5'!Z72+'สาย 6'!Z72+'สาย 7'!Z72+'สาย 8'!Z72+'สาย 9'!Z72+'สาย 10'!Z72+'สาย 11'!Z72+'สาย 12'!Z72</f>
        <v>0</v>
      </c>
      <c r="AA72" s="142">
        <f>'สาย 1'!AA72+'สาย 2'!AA72+'สาย 3'!AA72+'สาย 4'!AA72+'สาย 5'!AA72+'สาย 6'!AA72+'สาย 7'!AA72+'สาย 8'!AA72+'สาย 9'!AA72+'สาย 10'!AA72+'สาย 11'!AA72+'สาย 12'!AA72</f>
        <v>0</v>
      </c>
      <c r="AB72" s="142">
        <f>'สาย 1'!AB72+'สาย 2'!AB72+'สาย 3'!AB72+'สาย 4'!AB72+'สาย 5'!AB72+'สาย 6'!AB72+'สาย 7'!AB72+'สาย 8'!AB72+'สาย 9'!AB72+'สาย 10'!AB72+'สาย 11'!AB72+'สาย 12'!AB72</f>
        <v>0</v>
      </c>
      <c r="AC72" s="142">
        <f>'สาย 1'!AC72+'สาย 2'!AC72+'สาย 3'!AC72+'สาย 4'!AC72+'สาย 5'!AC72+'สาย 6'!AC72+'สาย 7'!AC72+'สาย 8'!AC72+'สาย 9'!AC72+'สาย 10'!AC72+'สาย 11'!AC72+'สาย 12'!AC72</f>
        <v>0</v>
      </c>
      <c r="AD72" s="142">
        <f>'สาย 1'!AD72+'สาย 2'!AD72+'สาย 3'!AD72+'สาย 4'!AD72+'สาย 5'!AD72+'สาย 6'!AD72+'สาย 7'!AD72+'สาย 8'!AD72+'สาย 9'!AD72+'สาย 10'!AD72+'สาย 11'!AD72+'สาย 12'!AD72</f>
        <v>0</v>
      </c>
      <c r="AE72" s="142">
        <f>'สาย 1'!AE72+'สาย 2'!AE72+'สาย 3'!AE72+'สาย 4'!AE72+'สาย 5'!AE72+'สาย 6'!AE72+'สาย 7'!AE72+'สาย 8'!AE72+'สาย 9'!AE72+'สาย 10'!AE72+'สาย 11'!AE72+'สาย 12'!AE72</f>
        <v>0</v>
      </c>
      <c r="AF72" s="142">
        <f>'สาย 1'!AF72+'สาย 2'!AF72+'สาย 3'!AF72+'สาย 4'!AF72+'สาย 5'!AF72+'สาย 6'!AF72+'สาย 7'!AF72+'สาย 8'!AF72+'สาย 9'!AF72+'สาย 10'!AF72+'สาย 11'!AF72+'สาย 12'!AF72</f>
        <v>0</v>
      </c>
      <c r="AG72" s="142">
        <f>'สาย 1'!AG72+'สาย 2'!AG72+'สาย 3'!AG72+'สาย 4'!AG72+'สาย 5'!AG72+'สาย 6'!AG72+'สาย 7'!AG72+'สาย 8'!AG72+'สาย 9'!AG72+'สาย 10'!AG72+'สาย 11'!AG72+'สาย 12'!AG72</f>
        <v>0</v>
      </c>
      <c r="AH72" s="142">
        <f>'สาย 1'!AH72+'สาย 2'!AH72+'สาย 3'!AH72+'สาย 4'!AH72+'สาย 5'!AH72+'สาย 6'!AH72+'สาย 7'!AH72+'สาย 8'!AH72+'สาย 9'!AH72+'สาย 10'!AH72+'สาย 11'!AH72+'สาย 12'!AH72</f>
        <v>0</v>
      </c>
      <c r="AI72" s="87">
        <f t="shared" si="468"/>
        <v>0</v>
      </c>
      <c r="AJ72" s="541"/>
    </row>
    <row r="73" spans="1:36" ht="21" thickBot="1">
      <c r="A73" s="530"/>
      <c r="B73" s="551"/>
      <c r="C73" s="154" t="s">
        <v>91</v>
      </c>
      <c r="D73" s="97">
        <f t="shared" ref="D73" si="469">(D71+D72)/D70</f>
        <v>0.19</v>
      </c>
      <c r="E73" s="97">
        <f t="shared" ref="E73" si="470">(E71+E72)/E70</f>
        <v>0.25</v>
      </c>
      <c r="F73" s="97">
        <f t="shared" ref="F73" si="471">(F71+F72)/F70</f>
        <v>0.26666666666666666</v>
      </c>
      <c r="G73" s="97" t="e">
        <f t="shared" ref="G73" si="472">(G71+G72)/G70</f>
        <v>#DIV/0!</v>
      </c>
      <c r="H73" s="97" t="e">
        <f t="shared" ref="H73" si="473">(H71+H72)/H70</f>
        <v>#DIV/0!</v>
      </c>
      <c r="I73" s="97" t="e">
        <f t="shared" ref="I73" si="474">(I71+I72)/I70</f>
        <v>#DIV/0!</v>
      </c>
      <c r="J73" s="97" t="e">
        <f t="shared" ref="J73" si="475">(J71+J72)/J70</f>
        <v>#DIV/0!</v>
      </c>
      <c r="K73" s="97" t="e">
        <f t="shared" ref="K73" si="476">(K71+K72)/K70</f>
        <v>#DIV/0!</v>
      </c>
      <c r="L73" s="97" t="e">
        <f t="shared" ref="L73" si="477">(L71+L72)/L70</f>
        <v>#DIV/0!</v>
      </c>
      <c r="M73" s="97" t="e">
        <f t="shared" ref="M73" si="478">(M71+M72)/M70</f>
        <v>#DIV/0!</v>
      </c>
      <c r="N73" s="97" t="e">
        <f t="shared" ref="N73" si="479">(N71+N72)/N70</f>
        <v>#DIV/0!</v>
      </c>
      <c r="O73" s="97" t="e">
        <f t="shared" ref="O73" si="480">(O71+O72)/O70</f>
        <v>#DIV/0!</v>
      </c>
      <c r="P73" s="97" t="e">
        <f t="shared" ref="P73" si="481">(P71+P72)/P70</f>
        <v>#DIV/0!</v>
      </c>
      <c r="Q73" s="97" t="e">
        <f t="shared" ref="Q73" si="482">(Q71+Q72)/Q70</f>
        <v>#DIV/0!</v>
      </c>
      <c r="R73" s="97" t="e">
        <f t="shared" ref="R73" si="483">(R71+R72)/R70</f>
        <v>#DIV/0!</v>
      </c>
      <c r="S73" s="97" t="e">
        <f t="shared" ref="S73" si="484">(S71+S72)/S70</f>
        <v>#DIV/0!</v>
      </c>
      <c r="T73" s="97" t="e">
        <f t="shared" ref="T73" si="485">(T71+T72)/T70</f>
        <v>#DIV/0!</v>
      </c>
      <c r="U73" s="97" t="e">
        <f t="shared" ref="U73" si="486">(U71+U72)/U70</f>
        <v>#DIV/0!</v>
      </c>
      <c r="V73" s="97" t="e">
        <f t="shared" ref="V73" si="487">(V71+V72)/V70</f>
        <v>#DIV/0!</v>
      </c>
      <c r="W73" s="97" t="e">
        <f t="shared" ref="W73" si="488">(W71+W72)/W70</f>
        <v>#DIV/0!</v>
      </c>
      <c r="X73" s="97" t="e">
        <f t="shared" ref="X73" si="489">(X71+X72)/X70</f>
        <v>#DIV/0!</v>
      </c>
      <c r="Y73" s="97" t="e">
        <f t="shared" ref="Y73" si="490">(Y71+Y72)/Y70</f>
        <v>#DIV/0!</v>
      </c>
      <c r="Z73" s="97" t="e">
        <f t="shared" ref="Z73" si="491">(Z71+Z72)/Z70</f>
        <v>#DIV/0!</v>
      </c>
      <c r="AA73" s="97" t="e">
        <f t="shared" ref="AA73" si="492">(AA71+AA72)/AA70</f>
        <v>#DIV/0!</v>
      </c>
      <c r="AB73" s="97" t="e">
        <f t="shared" ref="AB73" si="493">(AB71+AB72)/AB70</f>
        <v>#DIV/0!</v>
      </c>
      <c r="AC73" s="97" t="e">
        <f t="shared" ref="AC73" si="494">(AC71+AC72)/AC70</f>
        <v>#DIV/0!</v>
      </c>
      <c r="AD73" s="97" t="e">
        <f t="shared" ref="AD73" si="495">(AD71+AD72)/AD70</f>
        <v>#DIV/0!</v>
      </c>
      <c r="AE73" s="97" t="e">
        <f t="shared" ref="AE73" si="496">(AE71+AE72)/AE70</f>
        <v>#DIV/0!</v>
      </c>
      <c r="AF73" s="97" t="e">
        <f t="shared" ref="AF73" si="497">(AF71+AF72)/AF70</f>
        <v>#DIV/0!</v>
      </c>
      <c r="AG73" s="97" t="e">
        <f t="shared" ref="AG73" si="498">(AG71+AG72)/AG70</f>
        <v>#DIV/0!</v>
      </c>
      <c r="AH73" s="97" t="e">
        <f t="shared" ref="AH73" si="499">(AH71+AH72)/AH70</f>
        <v>#DIV/0!</v>
      </c>
      <c r="AI73" s="97">
        <f t="shared" ref="AI73" si="500">(AI71+AI72)/AI70</f>
        <v>0.24</v>
      </c>
      <c r="AJ73" s="542"/>
    </row>
    <row r="74" spans="1:36" ht="20.399999999999999">
      <c r="A74" s="528" t="s">
        <v>18</v>
      </c>
      <c r="B74" s="548" t="s">
        <v>48</v>
      </c>
      <c r="C74" s="101" t="s">
        <v>42</v>
      </c>
      <c r="D74" s="103">
        <f>'สาย 1'!D74+'สาย 2'!D74+'สาย 3'!D74+'สาย 4'!D74+'สาย 5'!D74+'สาย 6'!D74+'สาย 7'!D74+'สาย 8'!D74+'สาย 9'!D74+'สาย 10'!D74+'สาย 11'!D74+'สาย 12'!D74</f>
        <v>150</v>
      </c>
      <c r="E74" s="103">
        <f>'สาย 1'!E74+'สาย 2'!E74+'สาย 3'!E74+'สาย 4'!E74+'สาย 5'!E74+'สาย 6'!E74+'สาย 7'!E74+'สาย 8'!E74+'สาย 9'!E74+'สาย 10'!E74+'สาย 11'!E74+'สาย 12'!E74</f>
        <v>200</v>
      </c>
      <c r="F74" s="103">
        <f>'สาย 1'!F74+'สาย 2'!F74+'สาย 3'!F74+'สาย 4'!F74+'สาย 5'!F74+'สาย 6'!F74+'สาย 7'!F74+'สาย 8'!F74+'สาย 9'!F74+'สาย 10'!F74+'สาย 11'!F74+'สาย 12'!F74</f>
        <v>200</v>
      </c>
      <c r="G74" s="103">
        <f>'สาย 1'!G74+'สาย 2'!G74+'สาย 3'!G74+'สาย 4'!G74+'สาย 5'!G74+'สาย 6'!G74+'สาย 7'!G74+'สาย 8'!G74+'สาย 9'!G74+'สาย 10'!G74+'สาย 11'!G74+'สาย 12'!G74</f>
        <v>0</v>
      </c>
      <c r="H74" s="103">
        <f>'สาย 1'!H74+'สาย 2'!H74+'สาย 3'!H74+'สาย 4'!H74+'สาย 5'!H74+'สาย 6'!H74+'สาย 7'!H74+'สาย 8'!H74+'สาย 9'!H74+'สาย 10'!H74+'สาย 11'!H74+'สาย 12'!H74</f>
        <v>0</v>
      </c>
      <c r="I74" s="103">
        <f>'สาย 1'!I74+'สาย 2'!I74+'สาย 3'!I74+'สาย 4'!I74+'สาย 5'!I74+'สาย 6'!I74+'สาย 7'!I74+'สาย 8'!I74+'สาย 9'!I74+'สาย 10'!I74+'สาย 11'!I74+'สาย 12'!I74</f>
        <v>0</v>
      </c>
      <c r="J74" s="103">
        <f>'สาย 1'!J74+'สาย 2'!J74+'สาย 3'!J74+'สาย 4'!J74+'สาย 5'!J74+'สาย 6'!J74+'สาย 7'!J74+'สาย 8'!J74+'สาย 9'!J74+'สาย 10'!J74+'สาย 11'!J74+'สาย 12'!J74</f>
        <v>0</v>
      </c>
      <c r="K74" s="103">
        <f>'สาย 1'!K74+'สาย 2'!K74+'สาย 3'!K74+'สาย 4'!K74+'สาย 5'!K74+'สาย 6'!K74+'สาย 7'!K74+'สาย 8'!K74+'สาย 9'!K74+'สาย 10'!K74+'สาย 11'!K74+'สาย 12'!K74</f>
        <v>0</v>
      </c>
      <c r="L74" s="103">
        <f>'สาย 1'!L74+'สาย 2'!L74+'สาย 3'!L74+'สาย 4'!L74+'สาย 5'!L74+'สาย 6'!L74+'สาย 7'!L74+'สาย 8'!L74+'สาย 9'!L74+'สาย 10'!L74+'สาย 11'!L74+'สาย 12'!L74</f>
        <v>0</v>
      </c>
      <c r="M74" s="103">
        <f>'สาย 1'!M74+'สาย 2'!M74+'สาย 3'!M74+'สาย 4'!M74+'สาย 5'!M74+'สาย 6'!M74+'สาย 7'!M74+'สาย 8'!M74+'สาย 9'!M74+'สาย 10'!M74+'สาย 11'!M74+'สาย 12'!M74</f>
        <v>0</v>
      </c>
      <c r="N74" s="103">
        <f>'สาย 1'!N74+'สาย 2'!N74+'สาย 3'!N74+'สาย 4'!N74+'สาย 5'!N74+'สาย 6'!N74+'สาย 7'!N74+'สาย 8'!N74+'สาย 9'!N74+'สาย 10'!N74+'สาย 11'!N74+'สาย 12'!N74</f>
        <v>0</v>
      </c>
      <c r="O74" s="103">
        <f>'สาย 1'!O74+'สาย 2'!O74+'สาย 3'!O74+'สาย 4'!O74+'สาย 5'!O74+'สาย 6'!O74+'สาย 7'!O74+'สาย 8'!O74+'สาย 9'!O74+'สาย 10'!O74+'สาย 11'!O74+'สาย 12'!O74</f>
        <v>0</v>
      </c>
      <c r="P74" s="103">
        <f>'สาย 1'!P74+'สาย 2'!P74+'สาย 3'!P74+'สาย 4'!P74+'สาย 5'!P74+'สาย 6'!P74+'สาย 7'!P74+'สาย 8'!P74+'สาย 9'!P74+'สาย 10'!P74+'สาย 11'!P74+'สาย 12'!P74</f>
        <v>0</v>
      </c>
      <c r="Q74" s="103">
        <f>'สาย 1'!Q74+'สาย 2'!Q74+'สาย 3'!Q74+'สาย 4'!Q74+'สาย 5'!Q74+'สาย 6'!Q74+'สาย 7'!Q74+'สาย 8'!Q74+'สาย 9'!Q74+'สาย 10'!Q74+'สาย 11'!Q74+'สาย 12'!Q74</f>
        <v>0</v>
      </c>
      <c r="R74" s="103">
        <f>'สาย 1'!R74+'สาย 2'!R74+'สาย 3'!R74+'สาย 4'!R74+'สาย 5'!R74+'สาย 6'!R74+'สาย 7'!R74+'สาย 8'!R74+'สาย 9'!R74+'สาย 10'!R74+'สาย 11'!R74+'สาย 12'!R74</f>
        <v>0</v>
      </c>
      <c r="S74" s="103">
        <f>'สาย 1'!S74+'สาย 2'!S74+'สาย 3'!S74+'สาย 4'!S74+'สาย 5'!S74+'สาย 6'!S74+'สาย 7'!S74+'สาย 8'!S74+'สาย 9'!S74+'สาย 10'!S74+'สาย 11'!S74+'สาย 12'!S74</f>
        <v>0</v>
      </c>
      <c r="T74" s="103">
        <f>'สาย 1'!T74+'สาย 2'!T74+'สาย 3'!T74+'สาย 4'!T74+'สาย 5'!T74+'สาย 6'!T74+'สาย 7'!T74+'สาย 8'!T74+'สาย 9'!T74+'สาย 10'!T74+'สาย 11'!T74+'สาย 12'!T74</f>
        <v>0</v>
      </c>
      <c r="U74" s="103">
        <f>'สาย 1'!U74+'สาย 2'!U74+'สาย 3'!U74+'สาย 4'!U74+'สาย 5'!U74+'สาย 6'!U74+'สาย 7'!U74+'สาย 8'!U74+'สาย 9'!U74+'สาย 10'!U74+'สาย 11'!U74+'สาย 12'!U74</f>
        <v>0</v>
      </c>
      <c r="V74" s="103">
        <f>'สาย 1'!V74+'สาย 2'!V74+'สาย 3'!V74+'สาย 4'!V74+'สาย 5'!V74+'สาย 6'!V74+'สาย 7'!V74+'สาย 8'!V74+'สาย 9'!V74+'สาย 10'!V74+'สาย 11'!V74+'สาย 12'!V74</f>
        <v>0</v>
      </c>
      <c r="W74" s="103">
        <f>'สาย 1'!W74+'สาย 2'!W74+'สาย 3'!W74+'สาย 4'!W74+'สาย 5'!W74+'สาย 6'!W74+'สาย 7'!W74+'สาย 8'!W74+'สาย 9'!W74+'สาย 10'!W74+'สาย 11'!W74+'สาย 12'!W74</f>
        <v>0</v>
      </c>
      <c r="X74" s="103">
        <f>'สาย 1'!X74+'สาย 2'!X74+'สาย 3'!X74+'สาย 4'!X74+'สาย 5'!X74+'สาย 6'!X74+'สาย 7'!X74+'สาย 8'!X74+'สาย 9'!X74+'สาย 10'!X74+'สาย 11'!X74+'สาย 12'!X74</f>
        <v>0</v>
      </c>
      <c r="Y74" s="103">
        <f>'สาย 1'!Y74+'สาย 2'!Y74+'สาย 3'!Y74+'สาย 4'!Y74+'สาย 5'!Y74+'สาย 6'!Y74+'สาย 7'!Y74+'สาย 8'!Y74+'สาย 9'!Y74+'สาย 10'!Y74+'สาย 11'!Y74+'สาย 12'!Y74</f>
        <v>0</v>
      </c>
      <c r="Z74" s="103">
        <f>'สาย 1'!Z74+'สาย 2'!Z74+'สาย 3'!Z74+'สาย 4'!Z74+'สาย 5'!Z74+'สาย 6'!Z74+'สาย 7'!Z74+'สาย 8'!Z74+'สาย 9'!Z74+'สาย 10'!Z74+'สาย 11'!Z74+'สาย 12'!Z74</f>
        <v>0</v>
      </c>
      <c r="AA74" s="103">
        <f>'สาย 1'!AA74+'สาย 2'!AA74+'สาย 3'!AA74+'สาย 4'!AA74+'สาย 5'!AA74+'สาย 6'!AA74+'สาย 7'!AA74+'สาย 8'!AA74+'สาย 9'!AA74+'สาย 10'!AA74+'สาย 11'!AA74+'สาย 12'!AA74</f>
        <v>0</v>
      </c>
      <c r="AB74" s="103">
        <f>'สาย 1'!AB74+'สาย 2'!AB74+'สาย 3'!AB74+'สาย 4'!AB74+'สาย 5'!AB74+'สาย 6'!AB74+'สาย 7'!AB74+'สาย 8'!AB74+'สาย 9'!AB74+'สาย 10'!AB74+'สาย 11'!AB74+'สาย 12'!AB74</f>
        <v>0</v>
      </c>
      <c r="AC74" s="103">
        <f>'สาย 1'!AC74+'สาย 2'!AC74+'สาย 3'!AC74+'สาย 4'!AC74+'สาย 5'!AC74+'สาย 6'!AC74+'สาย 7'!AC74+'สาย 8'!AC74+'สาย 9'!AC74+'สาย 10'!AC74+'สาย 11'!AC74+'สาย 12'!AC74</f>
        <v>0</v>
      </c>
      <c r="AD74" s="103">
        <f>'สาย 1'!AD74+'สาย 2'!AD74+'สาย 3'!AD74+'สาย 4'!AD74+'สาย 5'!AD74+'สาย 6'!AD74+'สาย 7'!AD74+'สาย 8'!AD74+'สาย 9'!AD74+'สาย 10'!AD74+'สาย 11'!AD74+'สาย 12'!AD74</f>
        <v>0</v>
      </c>
      <c r="AE74" s="103">
        <f>'สาย 1'!AE74+'สาย 2'!AE74+'สาย 3'!AE74+'สาย 4'!AE74+'สาย 5'!AE74+'สาย 6'!AE74+'สาย 7'!AE74+'สาย 8'!AE74+'สาย 9'!AE74+'สาย 10'!AE74+'สาย 11'!AE74+'สาย 12'!AE74</f>
        <v>0</v>
      </c>
      <c r="AF74" s="103">
        <f>'สาย 1'!AF74+'สาย 2'!AF74+'สาย 3'!AF74+'สาย 4'!AF74+'สาย 5'!AF74+'สาย 6'!AF74+'สาย 7'!AF74+'สาย 8'!AF74+'สาย 9'!AF74+'สาย 10'!AF74+'สาย 11'!AF74+'สาย 12'!AF74</f>
        <v>0</v>
      </c>
      <c r="AG74" s="103">
        <f>'สาย 1'!AG74+'สาย 2'!AG74+'สาย 3'!AG74+'สาย 4'!AG74+'สาย 5'!AG74+'สาย 6'!AG74+'สาย 7'!AG74+'สาย 8'!AG74+'สาย 9'!AG74+'สาย 10'!AG74+'สาย 11'!AG74+'สาย 12'!AG74</f>
        <v>0</v>
      </c>
      <c r="AH74" s="103">
        <f>'สาย 1'!AH74+'สาย 2'!AH74+'สาย 3'!AH74+'สาย 4'!AH74+'สาย 5'!AH74+'สาย 6'!AH74+'สาย 7'!AH74+'สาย 8'!AH74+'สาย 9'!AH74+'สาย 10'!AH74+'สาย 11'!AH74+'สาย 12'!AH74</f>
        <v>0</v>
      </c>
      <c r="AI74" s="93">
        <f>SUM(D74:AH74)</f>
        <v>550</v>
      </c>
      <c r="AJ74" s="541">
        <f>AI77</f>
        <v>0.1690909090909091</v>
      </c>
    </row>
    <row r="75" spans="1:36" ht="20.399999999999999">
      <c r="A75" s="529"/>
      <c r="B75" s="546"/>
      <c r="C75" s="91" t="s">
        <v>89</v>
      </c>
      <c r="D75" s="174">
        <f>'สาย 1'!D75+'สาย 2'!D75+'สาย 3'!D75+'สาย 4'!D75+'สาย 5'!D75+'สาย 6'!D75+'สาย 7'!D75+'สาย 8'!D75+'สาย 9'!D75+'สาย 10'!D75+'สาย 11'!D75+'สาย 12'!D75</f>
        <v>24</v>
      </c>
      <c r="E75" s="174">
        <f>'สาย 1'!E75+'สาย 2'!E75+'สาย 3'!E75+'สาย 4'!E75+'สาย 5'!E75+'สาย 6'!E75+'สาย 7'!E75+'สาย 8'!E75+'สาย 9'!E75+'สาย 10'!E75+'สาย 11'!E75+'สาย 12'!E75</f>
        <v>34</v>
      </c>
      <c r="F75" s="174">
        <f>'สาย 1'!F75+'สาย 2'!F75+'สาย 3'!F75+'สาย 4'!F75+'สาย 5'!F75+'สาย 6'!F75+'สาย 7'!F75+'สาย 8'!F75+'สาย 9'!F75+'สาย 10'!F75+'สาย 11'!F75+'สาย 12'!F75</f>
        <v>35</v>
      </c>
      <c r="G75" s="174">
        <f>'สาย 1'!G75+'สาย 2'!G75+'สาย 3'!G75+'สาย 4'!G75+'สาย 5'!G75+'สาย 6'!G75+'สาย 7'!G75+'สาย 8'!G75+'สาย 9'!G75+'สาย 10'!G75+'สาย 11'!G75+'สาย 12'!G75</f>
        <v>0</v>
      </c>
      <c r="H75" s="174">
        <f>'สาย 1'!H75+'สาย 2'!H75+'สาย 3'!H75+'สาย 4'!H75+'สาย 5'!H75+'สาย 6'!H75+'สาย 7'!H75+'สาย 8'!H75+'สาย 9'!H75+'สาย 10'!H75+'สาย 11'!H75+'สาย 12'!H75</f>
        <v>0</v>
      </c>
      <c r="I75" s="174">
        <f>'สาย 1'!I75+'สาย 2'!I75+'สาย 3'!I75+'สาย 4'!I75+'สาย 5'!I75+'สาย 6'!I75+'สาย 7'!I75+'สาย 8'!I75+'สาย 9'!I75+'สาย 10'!I75+'สาย 11'!I75+'สาย 12'!I75</f>
        <v>0</v>
      </c>
      <c r="J75" s="174">
        <f>'สาย 1'!J75+'สาย 2'!J75+'สาย 3'!J75+'สาย 4'!J75+'สาย 5'!J75+'สาย 6'!J75+'สาย 7'!J75+'สาย 8'!J75+'สาย 9'!J75+'สาย 10'!J75+'สาย 11'!J75+'สาย 12'!J75</f>
        <v>0</v>
      </c>
      <c r="K75" s="174">
        <f>'สาย 1'!K75+'สาย 2'!K75+'สาย 3'!K75+'สาย 4'!K75+'สาย 5'!K75+'สาย 6'!K75+'สาย 7'!K75+'สาย 8'!K75+'สาย 9'!K75+'สาย 10'!K75+'สาย 11'!K75+'สาย 12'!K75</f>
        <v>0</v>
      </c>
      <c r="L75" s="174">
        <f>'สาย 1'!L75+'สาย 2'!L75+'สาย 3'!L75+'สาย 4'!L75+'สาย 5'!L75+'สาย 6'!L75+'สาย 7'!L75+'สาย 8'!L75+'สาย 9'!L75+'สาย 10'!L75+'สาย 11'!L75+'สาย 12'!L75</f>
        <v>0</v>
      </c>
      <c r="M75" s="174">
        <f>'สาย 1'!M75+'สาย 2'!M75+'สาย 3'!M75+'สาย 4'!M75+'สาย 5'!M75+'สาย 6'!M75+'สาย 7'!M75+'สาย 8'!M75+'สาย 9'!M75+'สาย 10'!M75+'สาย 11'!M75+'สาย 12'!M75</f>
        <v>0</v>
      </c>
      <c r="N75" s="174">
        <f>'สาย 1'!N75+'สาย 2'!N75+'สาย 3'!N75+'สาย 4'!N75+'สาย 5'!N75+'สาย 6'!N75+'สาย 7'!N75+'สาย 8'!N75+'สาย 9'!N75+'สาย 10'!N75+'สาย 11'!N75+'สาย 12'!N75</f>
        <v>0</v>
      </c>
      <c r="O75" s="174">
        <f>'สาย 1'!O75+'สาย 2'!O75+'สาย 3'!O75+'สาย 4'!O75+'สาย 5'!O75+'สาย 6'!O75+'สาย 7'!O75+'สาย 8'!O75+'สาย 9'!O75+'สาย 10'!O75+'สาย 11'!O75+'สาย 12'!O75</f>
        <v>0</v>
      </c>
      <c r="P75" s="174">
        <f>'สาย 1'!P75+'สาย 2'!P75+'สาย 3'!P75+'สาย 4'!P75+'สาย 5'!P75+'สาย 6'!P75+'สาย 7'!P75+'สาย 8'!P75+'สาย 9'!P75+'สาย 10'!P75+'สาย 11'!P75+'สาย 12'!P75</f>
        <v>0</v>
      </c>
      <c r="Q75" s="174">
        <f>'สาย 1'!Q75+'สาย 2'!Q75+'สาย 3'!Q75+'สาย 4'!Q75+'สาย 5'!Q75+'สาย 6'!Q75+'สาย 7'!Q75+'สาย 8'!Q75+'สาย 9'!Q75+'สาย 10'!Q75+'สาย 11'!Q75+'สาย 12'!Q75</f>
        <v>0</v>
      </c>
      <c r="R75" s="174">
        <f>'สาย 1'!R75+'สาย 2'!R75+'สาย 3'!R75+'สาย 4'!R75+'สาย 5'!R75+'สาย 6'!R75+'สาย 7'!R75+'สาย 8'!R75+'สาย 9'!R75+'สาย 10'!R75+'สาย 11'!R75+'สาย 12'!R75</f>
        <v>0</v>
      </c>
      <c r="S75" s="174">
        <f>'สาย 1'!S75+'สาย 2'!S75+'สาย 3'!S75+'สาย 4'!S75+'สาย 5'!S75+'สาย 6'!S75+'สาย 7'!S75+'สาย 8'!S75+'สาย 9'!S75+'สาย 10'!S75+'สาย 11'!S75+'สาย 12'!S75</f>
        <v>0</v>
      </c>
      <c r="T75" s="174">
        <f>'สาย 1'!T75+'สาย 2'!T75+'สาย 3'!T75+'สาย 4'!T75+'สาย 5'!T75+'สาย 6'!T75+'สาย 7'!T75+'สาย 8'!T75+'สาย 9'!T75+'สาย 10'!T75+'สาย 11'!T75+'สาย 12'!T75</f>
        <v>0</v>
      </c>
      <c r="U75" s="174">
        <f>'สาย 1'!U75+'สาย 2'!U75+'สาย 3'!U75+'สาย 4'!U75+'สาย 5'!U75+'สาย 6'!U75+'สาย 7'!U75+'สาย 8'!U75+'สาย 9'!U75+'สาย 10'!U75+'สาย 11'!U75+'สาย 12'!U75</f>
        <v>0</v>
      </c>
      <c r="V75" s="174">
        <f>'สาย 1'!V75+'สาย 2'!V75+'สาย 3'!V75+'สาย 4'!V75+'สาย 5'!V75+'สาย 6'!V75+'สาย 7'!V75+'สาย 8'!V75+'สาย 9'!V75+'สาย 10'!V75+'สาย 11'!V75+'สาย 12'!V75</f>
        <v>0</v>
      </c>
      <c r="W75" s="174">
        <f>'สาย 1'!W75+'สาย 2'!W75+'สาย 3'!W75+'สาย 4'!W75+'สาย 5'!W75+'สาย 6'!W75+'สาย 7'!W75+'สาย 8'!W75+'สาย 9'!W75+'สาย 10'!W75+'สาย 11'!W75+'สาย 12'!W75</f>
        <v>0</v>
      </c>
      <c r="X75" s="174">
        <f>'สาย 1'!X75+'สาย 2'!X75+'สาย 3'!X75+'สาย 4'!X75+'สาย 5'!X75+'สาย 6'!X75+'สาย 7'!X75+'สาย 8'!X75+'สาย 9'!X75+'สาย 10'!X75+'สาย 11'!X75+'สาย 12'!X75</f>
        <v>0</v>
      </c>
      <c r="Y75" s="174">
        <f>'สาย 1'!Y75+'สาย 2'!Y75+'สาย 3'!Y75+'สาย 4'!Y75+'สาย 5'!Y75+'สาย 6'!Y75+'สาย 7'!Y75+'สาย 8'!Y75+'สาย 9'!Y75+'สาย 10'!Y75+'สาย 11'!Y75+'สาย 12'!Y75</f>
        <v>0</v>
      </c>
      <c r="Z75" s="174">
        <f>'สาย 1'!Z75+'สาย 2'!Z75+'สาย 3'!Z75+'สาย 4'!Z75+'สาย 5'!Z75+'สาย 6'!Z75+'สาย 7'!Z75+'สาย 8'!Z75+'สาย 9'!Z75+'สาย 10'!Z75+'สาย 11'!Z75+'สาย 12'!Z75</f>
        <v>0</v>
      </c>
      <c r="AA75" s="174">
        <f>'สาย 1'!AA75+'สาย 2'!AA75+'สาย 3'!AA75+'สาย 4'!AA75+'สาย 5'!AA75+'สาย 6'!AA75+'สาย 7'!AA75+'สาย 8'!AA75+'สาย 9'!AA75+'สาย 10'!AA75+'สาย 11'!AA75+'สาย 12'!AA75</f>
        <v>0</v>
      </c>
      <c r="AB75" s="174">
        <f>'สาย 1'!AB75+'สาย 2'!AB75+'สาย 3'!AB75+'สาย 4'!AB75+'สาย 5'!AB75+'สาย 6'!AB75+'สาย 7'!AB75+'สาย 8'!AB75+'สาย 9'!AB75+'สาย 10'!AB75+'สาย 11'!AB75+'สาย 12'!AB75</f>
        <v>0</v>
      </c>
      <c r="AC75" s="174">
        <f>'สาย 1'!AC75+'สาย 2'!AC75+'สาย 3'!AC75+'สาย 4'!AC75+'สาย 5'!AC75+'สาย 6'!AC75+'สาย 7'!AC75+'สาย 8'!AC75+'สาย 9'!AC75+'สาย 10'!AC75+'สาย 11'!AC75+'สาย 12'!AC75</f>
        <v>0</v>
      </c>
      <c r="AD75" s="174">
        <f>'สาย 1'!AD75+'สาย 2'!AD75+'สาย 3'!AD75+'สาย 4'!AD75+'สาย 5'!AD75+'สาย 6'!AD75+'สาย 7'!AD75+'สาย 8'!AD75+'สาย 9'!AD75+'สาย 10'!AD75+'สาย 11'!AD75+'สาย 12'!AD75</f>
        <v>0</v>
      </c>
      <c r="AE75" s="174">
        <f>'สาย 1'!AE75+'สาย 2'!AE75+'สาย 3'!AE75+'สาย 4'!AE75+'สาย 5'!AE75+'สาย 6'!AE75+'สาย 7'!AE75+'สาย 8'!AE75+'สาย 9'!AE75+'สาย 10'!AE75+'สาย 11'!AE75+'สาย 12'!AE75</f>
        <v>0</v>
      </c>
      <c r="AF75" s="174">
        <f>'สาย 1'!AF75+'สาย 2'!AF75+'สาย 3'!AF75+'สาย 4'!AF75+'สาย 5'!AF75+'สาย 6'!AF75+'สาย 7'!AF75+'สาย 8'!AF75+'สาย 9'!AF75+'สาย 10'!AF75+'สาย 11'!AF75+'สาย 12'!AF75</f>
        <v>0</v>
      </c>
      <c r="AG75" s="174">
        <f>'สาย 1'!AG75+'สาย 2'!AG75+'สาย 3'!AG75+'สาย 4'!AG75+'สาย 5'!AG75+'สาย 6'!AG75+'สาย 7'!AG75+'สาย 8'!AG75+'สาย 9'!AG75+'สาย 10'!AG75+'สาย 11'!AG75+'สาย 12'!AG75</f>
        <v>0</v>
      </c>
      <c r="AH75" s="174">
        <f>'สาย 1'!AH75+'สาย 2'!AH75+'สาย 3'!AH75+'สาย 4'!AH75+'สาย 5'!AH75+'สาย 6'!AH75+'สาย 7'!AH75+'สาย 8'!AH75+'สาย 9'!AH75+'สาย 10'!AH75+'สาย 11'!AH75+'สาย 12'!AH75</f>
        <v>0</v>
      </c>
      <c r="AI75" s="161">
        <f t="shared" ref="AI75:AI76" si="501">SUM(D75:AH75)</f>
        <v>93</v>
      </c>
      <c r="AJ75" s="541"/>
    </row>
    <row r="76" spans="1:36" ht="20.399999999999999">
      <c r="A76" s="529"/>
      <c r="B76" s="546"/>
      <c r="C76" s="94" t="s">
        <v>90</v>
      </c>
      <c r="D76" s="142">
        <f>'สาย 1'!D76+'สาย 2'!D76+'สาย 3'!D76+'สาย 4'!D76+'สาย 5'!D76+'สาย 6'!D76+'สาย 7'!D76+'สาย 8'!D76+'สาย 9'!D76+'สาย 10'!D76+'สาย 11'!D76+'สาย 12'!D76</f>
        <v>0</v>
      </c>
      <c r="E76" s="142">
        <f>'สาย 1'!E76+'สาย 2'!E76+'สาย 3'!E76+'สาย 4'!E76+'สาย 5'!E76+'สาย 6'!E76+'สาย 7'!E76+'สาย 8'!E76+'สาย 9'!E76+'สาย 10'!E76+'สาย 11'!E76+'สาย 12'!E76</f>
        <v>0</v>
      </c>
      <c r="F76" s="142">
        <f>'สาย 1'!F76+'สาย 2'!F76+'สาย 3'!F76+'สาย 4'!F76+'สาย 5'!F76+'สาย 6'!F76+'สาย 7'!F76+'สาย 8'!F76+'สาย 9'!F76+'สาย 10'!F76+'สาย 11'!F76+'สาย 12'!F76</f>
        <v>0</v>
      </c>
      <c r="G76" s="142">
        <f>'สาย 1'!G76+'สาย 2'!G76+'สาย 3'!G76+'สาย 4'!G76+'สาย 5'!G76+'สาย 6'!G76+'สาย 7'!G76+'สาย 8'!G76+'สาย 9'!G76+'สาย 10'!G76+'สาย 11'!G76+'สาย 12'!G76</f>
        <v>0</v>
      </c>
      <c r="H76" s="142">
        <f>'สาย 1'!H76+'สาย 2'!H76+'สาย 3'!H76+'สาย 4'!H76+'สาย 5'!H76+'สาย 6'!H76+'สาย 7'!H76+'สาย 8'!H76+'สาย 9'!H76+'สาย 10'!H76+'สาย 11'!H76+'สาย 12'!H76</f>
        <v>0</v>
      </c>
      <c r="I76" s="142">
        <f>'สาย 1'!I76+'สาย 2'!I76+'สาย 3'!I76+'สาย 4'!I76+'สาย 5'!I76+'สาย 6'!I76+'สาย 7'!I76+'สาย 8'!I76+'สาย 9'!I76+'สาย 10'!I76+'สาย 11'!I76+'สาย 12'!I76</f>
        <v>0</v>
      </c>
      <c r="J76" s="142">
        <f>'สาย 1'!J76+'สาย 2'!J76+'สาย 3'!J76+'สาย 4'!J76+'สาย 5'!J76+'สาย 6'!J76+'สาย 7'!J76+'สาย 8'!J76+'สาย 9'!J76+'สาย 10'!J76+'สาย 11'!J76+'สาย 12'!J76</f>
        <v>0</v>
      </c>
      <c r="K76" s="142">
        <f>'สาย 1'!K76+'สาย 2'!K76+'สาย 3'!K76+'สาย 4'!K76+'สาย 5'!K76+'สาย 6'!K76+'สาย 7'!K76+'สาย 8'!K76+'สาย 9'!K76+'สาย 10'!K76+'สาย 11'!K76+'สาย 12'!K76</f>
        <v>0</v>
      </c>
      <c r="L76" s="142">
        <f>'สาย 1'!L76+'สาย 2'!L76+'สาย 3'!L76+'สาย 4'!L76+'สาย 5'!L76+'สาย 6'!L76+'สาย 7'!L76+'สาย 8'!L76+'สาย 9'!L76+'สาย 10'!L76+'สาย 11'!L76+'สาย 12'!L76</f>
        <v>0</v>
      </c>
      <c r="M76" s="142">
        <f>'สาย 1'!M76+'สาย 2'!M76+'สาย 3'!M76+'สาย 4'!M76+'สาย 5'!M76+'สาย 6'!M76+'สาย 7'!M76+'สาย 8'!M76+'สาย 9'!M76+'สาย 10'!M76+'สาย 11'!M76+'สาย 12'!M76</f>
        <v>0</v>
      </c>
      <c r="N76" s="142">
        <f>'สาย 1'!N76+'สาย 2'!N76+'สาย 3'!N76+'สาย 4'!N76+'สาย 5'!N76+'สาย 6'!N76+'สาย 7'!N76+'สาย 8'!N76+'สาย 9'!N76+'สาย 10'!N76+'สาย 11'!N76+'สาย 12'!N76</f>
        <v>0</v>
      </c>
      <c r="O76" s="142">
        <f>'สาย 1'!O76+'สาย 2'!O76+'สาย 3'!O76+'สาย 4'!O76+'สาย 5'!O76+'สาย 6'!O76+'สาย 7'!O76+'สาย 8'!O76+'สาย 9'!O76+'สาย 10'!O76+'สาย 11'!O76+'สาย 12'!O76</f>
        <v>0</v>
      </c>
      <c r="P76" s="142">
        <f>'สาย 1'!P76+'สาย 2'!P76+'สาย 3'!P76+'สาย 4'!P76+'สาย 5'!P76+'สาย 6'!P76+'สาย 7'!P76+'สาย 8'!P76+'สาย 9'!P76+'สาย 10'!P76+'สาย 11'!P76+'สาย 12'!P76</f>
        <v>0</v>
      </c>
      <c r="Q76" s="142">
        <f>'สาย 1'!Q76+'สาย 2'!Q76+'สาย 3'!Q76+'สาย 4'!Q76+'สาย 5'!Q76+'สาย 6'!Q76+'สาย 7'!Q76+'สาย 8'!Q76+'สาย 9'!Q76+'สาย 10'!Q76+'สาย 11'!Q76+'สาย 12'!Q76</f>
        <v>0</v>
      </c>
      <c r="R76" s="142">
        <f>'สาย 1'!R76+'สาย 2'!R76+'สาย 3'!R76+'สาย 4'!R76+'สาย 5'!R76+'สาย 6'!R76+'สาย 7'!R76+'สาย 8'!R76+'สาย 9'!R76+'สาย 10'!R76+'สาย 11'!R76+'สาย 12'!R76</f>
        <v>0</v>
      </c>
      <c r="S76" s="142">
        <f>'สาย 1'!S76+'สาย 2'!S76+'สาย 3'!S76+'สาย 4'!S76+'สาย 5'!S76+'สาย 6'!S76+'สาย 7'!S76+'สาย 8'!S76+'สาย 9'!S76+'สาย 10'!S76+'สาย 11'!S76+'สาย 12'!S76</f>
        <v>0</v>
      </c>
      <c r="T76" s="142">
        <f>'สาย 1'!T76+'สาย 2'!T76+'สาย 3'!T76+'สาย 4'!T76+'สาย 5'!T76+'สาย 6'!T76+'สาย 7'!T76+'สาย 8'!T76+'สาย 9'!T76+'สาย 10'!T76+'สาย 11'!T76+'สาย 12'!T76</f>
        <v>0</v>
      </c>
      <c r="U76" s="142">
        <f>'สาย 1'!U76+'สาย 2'!U76+'สาย 3'!U76+'สาย 4'!U76+'สาย 5'!U76+'สาย 6'!U76+'สาย 7'!U76+'สาย 8'!U76+'สาย 9'!U76+'สาย 10'!U76+'สาย 11'!U76+'สาย 12'!U76</f>
        <v>0</v>
      </c>
      <c r="V76" s="142">
        <f>'สาย 1'!V76+'สาย 2'!V76+'สาย 3'!V76+'สาย 4'!V76+'สาย 5'!V76+'สาย 6'!V76+'สาย 7'!V76+'สาย 8'!V76+'สาย 9'!V76+'สาย 10'!V76+'สาย 11'!V76+'สาย 12'!V76</f>
        <v>0</v>
      </c>
      <c r="W76" s="142">
        <f>'สาย 1'!W76+'สาย 2'!W76+'สาย 3'!W76+'สาย 4'!W76+'สาย 5'!W76+'สาย 6'!W76+'สาย 7'!W76+'สาย 8'!W76+'สาย 9'!W76+'สาย 10'!W76+'สาย 11'!W76+'สาย 12'!W76</f>
        <v>0</v>
      </c>
      <c r="X76" s="142">
        <f>'สาย 1'!X76+'สาย 2'!X76+'สาย 3'!X76+'สาย 4'!X76+'สาย 5'!X76+'สาย 6'!X76+'สาย 7'!X76+'สาย 8'!X76+'สาย 9'!X76+'สาย 10'!X76+'สาย 11'!X76+'สาย 12'!X76</f>
        <v>0</v>
      </c>
      <c r="Y76" s="142">
        <f>'สาย 1'!Y76+'สาย 2'!Y76+'สาย 3'!Y76+'สาย 4'!Y76+'สาย 5'!Y76+'สาย 6'!Y76+'สาย 7'!Y76+'สาย 8'!Y76+'สาย 9'!Y76+'สาย 10'!Y76+'สาย 11'!Y76+'สาย 12'!Y76</f>
        <v>0</v>
      </c>
      <c r="Z76" s="142">
        <f>'สาย 1'!Z76+'สาย 2'!Z76+'สาย 3'!Z76+'สาย 4'!Z76+'สาย 5'!Z76+'สาย 6'!Z76+'สาย 7'!Z76+'สาย 8'!Z76+'สาย 9'!Z76+'สาย 10'!Z76+'สาย 11'!Z76+'สาย 12'!Z76</f>
        <v>0</v>
      </c>
      <c r="AA76" s="142">
        <f>'สาย 1'!AA76+'สาย 2'!AA76+'สาย 3'!AA76+'สาย 4'!AA76+'สาย 5'!AA76+'สาย 6'!AA76+'สาย 7'!AA76+'สาย 8'!AA76+'สาย 9'!AA76+'สาย 10'!AA76+'สาย 11'!AA76+'สาย 12'!AA76</f>
        <v>0</v>
      </c>
      <c r="AB76" s="142">
        <f>'สาย 1'!AB76+'สาย 2'!AB76+'สาย 3'!AB76+'สาย 4'!AB76+'สาย 5'!AB76+'สาย 6'!AB76+'สาย 7'!AB76+'สาย 8'!AB76+'สาย 9'!AB76+'สาย 10'!AB76+'สาย 11'!AB76+'สาย 12'!AB76</f>
        <v>0</v>
      </c>
      <c r="AC76" s="142">
        <f>'สาย 1'!AC76+'สาย 2'!AC76+'สาย 3'!AC76+'สาย 4'!AC76+'สาย 5'!AC76+'สาย 6'!AC76+'สาย 7'!AC76+'สาย 8'!AC76+'สาย 9'!AC76+'สาย 10'!AC76+'สาย 11'!AC76+'สาย 12'!AC76</f>
        <v>0</v>
      </c>
      <c r="AD76" s="142">
        <f>'สาย 1'!AD76+'สาย 2'!AD76+'สาย 3'!AD76+'สาย 4'!AD76+'สาย 5'!AD76+'สาย 6'!AD76+'สาย 7'!AD76+'สาย 8'!AD76+'สาย 9'!AD76+'สาย 10'!AD76+'สาย 11'!AD76+'สาย 12'!AD76</f>
        <v>0</v>
      </c>
      <c r="AE76" s="142">
        <f>'สาย 1'!AE76+'สาย 2'!AE76+'สาย 3'!AE76+'สาย 4'!AE76+'สาย 5'!AE76+'สาย 6'!AE76+'สาย 7'!AE76+'สาย 8'!AE76+'สาย 9'!AE76+'สาย 10'!AE76+'สาย 11'!AE76+'สาย 12'!AE76</f>
        <v>0</v>
      </c>
      <c r="AF76" s="142">
        <f>'สาย 1'!AF76+'สาย 2'!AF76+'สาย 3'!AF76+'สาย 4'!AF76+'สาย 5'!AF76+'สาย 6'!AF76+'สาย 7'!AF76+'สาย 8'!AF76+'สาย 9'!AF76+'สาย 10'!AF76+'สาย 11'!AF76+'สาย 12'!AF76</f>
        <v>0</v>
      </c>
      <c r="AG76" s="142">
        <f>'สาย 1'!AG76+'สาย 2'!AG76+'สาย 3'!AG76+'สาย 4'!AG76+'สาย 5'!AG76+'สาย 6'!AG76+'สาย 7'!AG76+'สาย 8'!AG76+'สาย 9'!AG76+'สาย 10'!AG76+'สาย 11'!AG76+'สาย 12'!AG76</f>
        <v>0</v>
      </c>
      <c r="AH76" s="142">
        <f>'สาย 1'!AH76+'สาย 2'!AH76+'สาย 3'!AH76+'สาย 4'!AH76+'สาย 5'!AH76+'สาย 6'!AH76+'สาย 7'!AH76+'สาย 8'!AH76+'สาย 9'!AH76+'สาย 10'!AH76+'สาย 11'!AH76+'สาย 12'!AH76</f>
        <v>0</v>
      </c>
      <c r="AI76" s="87">
        <f t="shared" si="501"/>
        <v>0</v>
      </c>
      <c r="AJ76" s="541"/>
    </row>
    <row r="77" spans="1:36" ht="21" thickBot="1">
      <c r="A77" s="530"/>
      <c r="B77" s="547"/>
      <c r="C77" s="96" t="s">
        <v>91</v>
      </c>
      <c r="D77" s="97">
        <f t="shared" ref="D77" si="502">(D75+D76)/D74</f>
        <v>0.16</v>
      </c>
      <c r="E77" s="97">
        <f t="shared" ref="E77" si="503">(E75+E76)/E74</f>
        <v>0.17</v>
      </c>
      <c r="F77" s="97">
        <f t="shared" ref="F77" si="504">(F75+F76)/F74</f>
        <v>0.17499999999999999</v>
      </c>
      <c r="G77" s="97" t="e">
        <f t="shared" ref="G77" si="505">(G75+G76)/G74</f>
        <v>#DIV/0!</v>
      </c>
      <c r="H77" s="97" t="e">
        <f t="shared" ref="H77" si="506">(H75+H76)/H74</f>
        <v>#DIV/0!</v>
      </c>
      <c r="I77" s="97" t="e">
        <f t="shared" ref="I77" si="507">(I75+I76)/I74</f>
        <v>#DIV/0!</v>
      </c>
      <c r="J77" s="97" t="e">
        <f t="shared" ref="J77" si="508">(J75+J76)/J74</f>
        <v>#DIV/0!</v>
      </c>
      <c r="K77" s="97" t="e">
        <f t="shared" ref="K77" si="509">(K75+K76)/K74</f>
        <v>#DIV/0!</v>
      </c>
      <c r="L77" s="97" t="e">
        <f t="shared" ref="L77" si="510">(L75+L76)/L74</f>
        <v>#DIV/0!</v>
      </c>
      <c r="M77" s="97" t="e">
        <f t="shared" ref="M77" si="511">(M75+M76)/M74</f>
        <v>#DIV/0!</v>
      </c>
      <c r="N77" s="97" t="e">
        <f t="shared" ref="N77" si="512">(N75+N76)/N74</f>
        <v>#DIV/0!</v>
      </c>
      <c r="O77" s="97" t="e">
        <f t="shared" ref="O77" si="513">(O75+O76)/O74</f>
        <v>#DIV/0!</v>
      </c>
      <c r="P77" s="97" t="e">
        <f t="shared" ref="P77" si="514">(P75+P76)/P74</f>
        <v>#DIV/0!</v>
      </c>
      <c r="Q77" s="97" t="e">
        <f t="shared" ref="Q77" si="515">(Q75+Q76)/Q74</f>
        <v>#DIV/0!</v>
      </c>
      <c r="R77" s="97" t="e">
        <f t="shared" ref="R77" si="516">(R75+R76)/R74</f>
        <v>#DIV/0!</v>
      </c>
      <c r="S77" s="97" t="e">
        <f t="shared" ref="S77" si="517">(S75+S76)/S74</f>
        <v>#DIV/0!</v>
      </c>
      <c r="T77" s="97" t="e">
        <f t="shared" ref="T77" si="518">(T75+T76)/T74</f>
        <v>#DIV/0!</v>
      </c>
      <c r="U77" s="97" t="e">
        <f t="shared" ref="U77" si="519">(U75+U76)/U74</f>
        <v>#DIV/0!</v>
      </c>
      <c r="V77" s="97" t="e">
        <f t="shared" ref="V77" si="520">(V75+V76)/V74</f>
        <v>#DIV/0!</v>
      </c>
      <c r="W77" s="97" t="e">
        <f t="shared" ref="W77" si="521">(W75+W76)/W74</f>
        <v>#DIV/0!</v>
      </c>
      <c r="X77" s="97" t="e">
        <f t="shared" ref="X77" si="522">(X75+X76)/X74</f>
        <v>#DIV/0!</v>
      </c>
      <c r="Y77" s="97" t="e">
        <f t="shared" ref="Y77" si="523">(Y75+Y76)/Y74</f>
        <v>#DIV/0!</v>
      </c>
      <c r="Z77" s="97" t="e">
        <f t="shared" ref="Z77" si="524">(Z75+Z76)/Z74</f>
        <v>#DIV/0!</v>
      </c>
      <c r="AA77" s="97" t="e">
        <f t="shared" ref="AA77" si="525">(AA75+AA76)/AA74</f>
        <v>#DIV/0!</v>
      </c>
      <c r="AB77" s="97" t="e">
        <f t="shared" ref="AB77" si="526">(AB75+AB76)/AB74</f>
        <v>#DIV/0!</v>
      </c>
      <c r="AC77" s="97" t="e">
        <f t="shared" ref="AC77" si="527">(AC75+AC76)/AC74</f>
        <v>#DIV/0!</v>
      </c>
      <c r="AD77" s="97" t="e">
        <f t="shared" ref="AD77" si="528">(AD75+AD76)/AD74</f>
        <v>#DIV/0!</v>
      </c>
      <c r="AE77" s="97" t="e">
        <f t="shared" ref="AE77" si="529">(AE75+AE76)/AE74</f>
        <v>#DIV/0!</v>
      </c>
      <c r="AF77" s="97" t="e">
        <f t="shared" ref="AF77" si="530">(AF75+AF76)/AF74</f>
        <v>#DIV/0!</v>
      </c>
      <c r="AG77" s="97" t="e">
        <f t="shared" ref="AG77" si="531">(AG75+AG76)/AG74</f>
        <v>#DIV/0!</v>
      </c>
      <c r="AH77" s="97" t="e">
        <f t="shared" ref="AH77" si="532">(AH75+AH76)/AH74</f>
        <v>#DIV/0!</v>
      </c>
      <c r="AI77" s="97">
        <f t="shared" ref="AI77" si="533">(AI75+AI76)/AI74</f>
        <v>0.1690909090909091</v>
      </c>
      <c r="AJ77" s="542"/>
    </row>
    <row r="78" spans="1:36" ht="20.399999999999999">
      <c r="A78" s="528" t="s">
        <v>19</v>
      </c>
      <c r="B78" s="548" t="s">
        <v>64</v>
      </c>
      <c r="C78" s="101" t="s">
        <v>42</v>
      </c>
      <c r="D78" s="103">
        <f>'สาย 1'!D78+'สาย 2'!D78+'สาย 3'!D78+'สาย 4'!D78+'สาย 5'!D78+'สาย 6'!D78+'สาย 7'!D78+'สาย 8'!D78+'สาย 9'!D78+'สาย 10'!D78+'สาย 11'!D78+'สาย 12'!D78</f>
        <v>300</v>
      </c>
      <c r="E78" s="103">
        <f>'สาย 1'!E78+'สาย 2'!E78+'สาย 3'!E78+'สาย 4'!E78+'สาย 5'!E78+'สาย 6'!E78+'สาย 7'!E78+'สาย 8'!E78+'สาย 9'!E78+'สาย 10'!E78+'สาย 11'!E78+'สาย 12'!E78</f>
        <v>300</v>
      </c>
      <c r="F78" s="103">
        <f>'สาย 1'!F78+'สาย 2'!F78+'สาย 3'!F78+'สาย 4'!F78+'สาย 5'!F78+'สาย 6'!F78+'สาย 7'!F78+'สาย 8'!F78+'สาย 9'!F78+'สาย 10'!F78+'สาย 11'!F78+'สาย 12'!F78</f>
        <v>330</v>
      </c>
      <c r="G78" s="103">
        <f>'สาย 1'!G78+'สาย 2'!G78+'สาย 3'!G78+'สาย 4'!G78+'สาย 5'!G78+'สาย 6'!G78+'สาย 7'!G78+'สาย 8'!G78+'สาย 9'!G78+'สาย 10'!G78+'สาย 11'!G78+'สาย 12'!G78</f>
        <v>0</v>
      </c>
      <c r="H78" s="103">
        <f>'สาย 1'!H78+'สาย 2'!H78+'สาย 3'!H78+'สาย 4'!H78+'สาย 5'!H78+'สาย 6'!H78+'สาย 7'!H78+'สาย 8'!H78+'สาย 9'!H78+'สาย 10'!H78+'สาย 11'!H78+'สาย 12'!H78</f>
        <v>0</v>
      </c>
      <c r="I78" s="103">
        <f>'สาย 1'!I78+'สาย 2'!I78+'สาย 3'!I78+'สาย 4'!I78+'สาย 5'!I78+'สาย 6'!I78+'สาย 7'!I78+'สาย 8'!I78+'สาย 9'!I78+'สาย 10'!I78+'สาย 11'!I78+'สาย 12'!I78</f>
        <v>0</v>
      </c>
      <c r="J78" s="103">
        <f>'สาย 1'!J78+'สาย 2'!J78+'สาย 3'!J78+'สาย 4'!J78+'สาย 5'!J78+'สาย 6'!J78+'สาย 7'!J78+'สาย 8'!J78+'สาย 9'!J78+'สาย 10'!J78+'สาย 11'!J78+'สาย 12'!J78</f>
        <v>0</v>
      </c>
      <c r="K78" s="103">
        <f>'สาย 1'!K78+'สาย 2'!K78+'สาย 3'!K78+'สาย 4'!K78+'สาย 5'!K78+'สาย 6'!K78+'สาย 7'!K78+'สาย 8'!K78+'สาย 9'!K78+'สาย 10'!K78+'สาย 11'!K78+'สาย 12'!K78</f>
        <v>0</v>
      </c>
      <c r="L78" s="103">
        <f>'สาย 1'!L78+'สาย 2'!L78+'สาย 3'!L78+'สาย 4'!L78+'สาย 5'!L78+'สาย 6'!L78+'สาย 7'!L78+'สาย 8'!L78+'สาย 9'!L78+'สาย 10'!L78+'สาย 11'!L78+'สาย 12'!L78</f>
        <v>0</v>
      </c>
      <c r="M78" s="103">
        <f>'สาย 1'!M78+'สาย 2'!M78+'สาย 3'!M78+'สาย 4'!M78+'สาย 5'!M78+'สาย 6'!M78+'สาย 7'!M78+'สาย 8'!M78+'สาย 9'!M78+'สาย 10'!M78+'สาย 11'!M78+'สาย 12'!M78</f>
        <v>0</v>
      </c>
      <c r="N78" s="103">
        <f>'สาย 1'!N78+'สาย 2'!N78+'สาย 3'!N78+'สาย 4'!N78+'สาย 5'!N78+'สาย 6'!N78+'สาย 7'!N78+'สาย 8'!N78+'สาย 9'!N78+'สาย 10'!N78+'สาย 11'!N78+'สาย 12'!N78</f>
        <v>0</v>
      </c>
      <c r="O78" s="103">
        <f>'สาย 1'!O78+'สาย 2'!O78+'สาย 3'!O78+'สาย 4'!O78+'สาย 5'!O78+'สาย 6'!O78+'สาย 7'!O78+'สาย 8'!O78+'สาย 9'!O78+'สาย 10'!O78+'สาย 11'!O78+'สาย 12'!O78</f>
        <v>0</v>
      </c>
      <c r="P78" s="103">
        <f>'สาย 1'!P78+'สาย 2'!P78+'สาย 3'!P78+'สาย 4'!P78+'สาย 5'!P78+'สาย 6'!P78+'สาย 7'!P78+'สาย 8'!P78+'สาย 9'!P78+'สาย 10'!P78+'สาย 11'!P78+'สาย 12'!P78</f>
        <v>0</v>
      </c>
      <c r="Q78" s="103">
        <f>'สาย 1'!Q78+'สาย 2'!Q78+'สาย 3'!Q78+'สาย 4'!Q78+'สาย 5'!Q78+'สาย 6'!Q78+'สาย 7'!Q78+'สาย 8'!Q78+'สาย 9'!Q78+'สาย 10'!Q78+'สาย 11'!Q78+'สาย 12'!Q78</f>
        <v>0</v>
      </c>
      <c r="R78" s="103">
        <f>'สาย 1'!R78+'สาย 2'!R78+'สาย 3'!R78+'สาย 4'!R78+'สาย 5'!R78+'สาย 6'!R78+'สาย 7'!R78+'สาย 8'!R78+'สาย 9'!R78+'สาย 10'!R78+'สาย 11'!R78+'สาย 12'!R78</f>
        <v>0</v>
      </c>
      <c r="S78" s="103">
        <f>'สาย 1'!S78+'สาย 2'!S78+'สาย 3'!S78+'สาย 4'!S78+'สาย 5'!S78+'สาย 6'!S78+'สาย 7'!S78+'สาย 8'!S78+'สาย 9'!S78+'สาย 10'!S78+'สาย 11'!S78+'สาย 12'!S78</f>
        <v>0</v>
      </c>
      <c r="T78" s="103">
        <f>'สาย 1'!T78+'สาย 2'!T78+'สาย 3'!T78+'สาย 4'!T78+'สาย 5'!T78+'สาย 6'!T78+'สาย 7'!T78+'สาย 8'!T78+'สาย 9'!T78+'สาย 10'!T78+'สาย 11'!T78+'สาย 12'!T78</f>
        <v>0</v>
      </c>
      <c r="U78" s="103">
        <f>'สาย 1'!U78+'สาย 2'!U78+'สาย 3'!U78+'สาย 4'!U78+'สาย 5'!U78+'สาย 6'!U78+'สาย 7'!U78+'สาย 8'!U78+'สาย 9'!U78+'สาย 10'!U78+'สาย 11'!U78+'สาย 12'!U78</f>
        <v>0</v>
      </c>
      <c r="V78" s="103">
        <f>'สาย 1'!V78+'สาย 2'!V78+'สาย 3'!V78+'สาย 4'!V78+'สาย 5'!V78+'สาย 6'!V78+'สาย 7'!V78+'สาย 8'!V78+'สาย 9'!V78+'สาย 10'!V78+'สาย 11'!V78+'สาย 12'!V78</f>
        <v>0</v>
      </c>
      <c r="W78" s="103">
        <f>'สาย 1'!W78+'สาย 2'!W78+'สาย 3'!W78+'สาย 4'!W78+'สาย 5'!W78+'สาย 6'!W78+'สาย 7'!W78+'สาย 8'!W78+'สาย 9'!W78+'สาย 10'!W78+'สาย 11'!W78+'สาย 12'!W78</f>
        <v>0</v>
      </c>
      <c r="X78" s="103">
        <f>'สาย 1'!X78+'สาย 2'!X78+'สาย 3'!X78+'สาย 4'!X78+'สาย 5'!X78+'สาย 6'!X78+'สาย 7'!X78+'สาย 8'!X78+'สาย 9'!X78+'สาย 10'!X78+'สาย 11'!X78+'สาย 12'!X78</f>
        <v>0</v>
      </c>
      <c r="Y78" s="103">
        <f>'สาย 1'!Y78+'สาย 2'!Y78+'สาย 3'!Y78+'สาย 4'!Y78+'สาย 5'!Y78+'สาย 6'!Y78+'สาย 7'!Y78+'สาย 8'!Y78+'สาย 9'!Y78+'สาย 10'!Y78+'สาย 11'!Y78+'สาย 12'!Y78</f>
        <v>0</v>
      </c>
      <c r="Z78" s="103">
        <f>'สาย 1'!Z78+'สาย 2'!Z78+'สาย 3'!Z78+'สาย 4'!Z78+'สาย 5'!Z78+'สาย 6'!Z78+'สาย 7'!Z78+'สาย 8'!Z78+'สาย 9'!Z78+'สาย 10'!Z78+'สาย 11'!Z78+'สาย 12'!Z78</f>
        <v>0</v>
      </c>
      <c r="AA78" s="103">
        <f>'สาย 1'!AA78+'สาย 2'!AA78+'สาย 3'!AA78+'สาย 4'!AA78+'สาย 5'!AA78+'สาย 6'!AA78+'สาย 7'!AA78+'สาย 8'!AA78+'สาย 9'!AA78+'สาย 10'!AA78+'สาย 11'!AA78+'สาย 12'!AA78</f>
        <v>0</v>
      </c>
      <c r="AB78" s="103">
        <f>'สาย 1'!AB78+'สาย 2'!AB78+'สาย 3'!AB78+'สาย 4'!AB78+'สาย 5'!AB78+'สาย 6'!AB78+'สาย 7'!AB78+'สาย 8'!AB78+'สาย 9'!AB78+'สาย 10'!AB78+'สาย 11'!AB78+'สาย 12'!AB78</f>
        <v>0</v>
      </c>
      <c r="AC78" s="103">
        <f>'สาย 1'!AC78+'สาย 2'!AC78+'สาย 3'!AC78+'สาย 4'!AC78+'สาย 5'!AC78+'สาย 6'!AC78+'สาย 7'!AC78+'สาย 8'!AC78+'สาย 9'!AC78+'สาย 10'!AC78+'สาย 11'!AC78+'สาย 12'!AC78</f>
        <v>0</v>
      </c>
      <c r="AD78" s="103">
        <f>'สาย 1'!AD78+'สาย 2'!AD78+'สาย 3'!AD78+'สาย 4'!AD78+'สาย 5'!AD78+'สาย 6'!AD78+'สาย 7'!AD78+'สาย 8'!AD78+'สาย 9'!AD78+'สาย 10'!AD78+'สาย 11'!AD78+'สาย 12'!AD78</f>
        <v>0</v>
      </c>
      <c r="AE78" s="103">
        <f>'สาย 1'!AE78+'สาย 2'!AE78+'สาย 3'!AE78+'สาย 4'!AE78+'สาย 5'!AE78+'สาย 6'!AE78+'สาย 7'!AE78+'สาย 8'!AE78+'สาย 9'!AE78+'สาย 10'!AE78+'สาย 11'!AE78+'สาย 12'!AE78</f>
        <v>0</v>
      </c>
      <c r="AF78" s="103">
        <f>'สาย 1'!AF78+'สาย 2'!AF78+'สาย 3'!AF78+'สาย 4'!AF78+'สาย 5'!AF78+'สาย 6'!AF78+'สาย 7'!AF78+'สาย 8'!AF78+'สาย 9'!AF78+'สาย 10'!AF78+'สาย 11'!AF78+'สาย 12'!AF78</f>
        <v>0</v>
      </c>
      <c r="AG78" s="103">
        <f>'สาย 1'!AG78+'สาย 2'!AG78+'สาย 3'!AG78+'สาย 4'!AG78+'สาย 5'!AG78+'สาย 6'!AG78+'สาย 7'!AG78+'สาย 8'!AG78+'สาย 9'!AG78+'สาย 10'!AG78+'สาย 11'!AG78+'สาย 12'!AG78</f>
        <v>0</v>
      </c>
      <c r="AH78" s="103">
        <f>'สาย 1'!AH78+'สาย 2'!AH78+'สาย 3'!AH78+'สาย 4'!AH78+'สาย 5'!AH78+'สาย 6'!AH78+'สาย 7'!AH78+'สาย 8'!AH78+'สาย 9'!AH78+'สาย 10'!AH78+'สาย 11'!AH78+'สาย 12'!AH78</f>
        <v>0</v>
      </c>
      <c r="AI78" s="93">
        <f>SUM(D78:AH78)</f>
        <v>930</v>
      </c>
      <c r="AJ78" s="541">
        <f>AI81</f>
        <v>7.6344086021505372E-2</v>
      </c>
    </row>
    <row r="79" spans="1:36" ht="20.399999999999999">
      <c r="A79" s="529"/>
      <c r="B79" s="546"/>
      <c r="C79" s="91" t="s">
        <v>89</v>
      </c>
      <c r="D79" s="174">
        <f>'สาย 1'!D79+'สาย 2'!D79+'สาย 3'!D79+'สาย 4'!D79+'สาย 5'!D79+'สาย 6'!D79+'สาย 7'!D79+'สาย 8'!D79+'สาย 9'!D79+'สาย 10'!D79+'สาย 11'!D79+'สาย 12'!D79</f>
        <v>20</v>
      </c>
      <c r="E79" s="174">
        <f>'สาย 1'!E79+'สาย 2'!E79+'สาย 3'!E79+'สาย 4'!E79+'สาย 5'!E79+'สาย 6'!E79+'สาย 7'!E79+'สาย 8'!E79+'สาย 9'!E79+'สาย 10'!E79+'สาย 11'!E79+'สาย 12'!E79</f>
        <v>25</v>
      </c>
      <c r="F79" s="174">
        <f>'สาย 1'!F79+'สาย 2'!F79+'สาย 3'!F79+'สาย 4'!F79+'สาย 5'!F79+'สาย 6'!F79+'สาย 7'!F79+'สาย 8'!F79+'สาย 9'!F79+'สาย 10'!F79+'สาย 11'!F79+'สาย 12'!F79</f>
        <v>26</v>
      </c>
      <c r="G79" s="174">
        <f>'สาย 1'!G79+'สาย 2'!G79+'สาย 3'!G79+'สาย 4'!G79+'สาย 5'!G79+'สาย 6'!G79+'สาย 7'!G79+'สาย 8'!G79+'สาย 9'!G79+'สาย 10'!G79+'สาย 11'!G79+'สาย 12'!G79</f>
        <v>0</v>
      </c>
      <c r="H79" s="174">
        <f>'สาย 1'!H79+'สาย 2'!H79+'สาย 3'!H79+'สาย 4'!H79+'สาย 5'!H79+'สาย 6'!H79+'สาย 7'!H79+'สาย 8'!H79+'สาย 9'!H79+'สาย 10'!H79+'สาย 11'!H79+'สาย 12'!H79</f>
        <v>0</v>
      </c>
      <c r="I79" s="174">
        <f>'สาย 1'!I79+'สาย 2'!I79+'สาย 3'!I79+'สาย 4'!I79+'สาย 5'!I79+'สาย 6'!I79+'สาย 7'!I79+'สาย 8'!I79+'สาย 9'!I79+'สาย 10'!I79+'สาย 11'!I79+'สาย 12'!I79</f>
        <v>0</v>
      </c>
      <c r="J79" s="174">
        <f>'สาย 1'!J79+'สาย 2'!J79+'สาย 3'!J79+'สาย 4'!J79+'สาย 5'!J79+'สาย 6'!J79+'สาย 7'!J79+'สาย 8'!J79+'สาย 9'!J79+'สาย 10'!J79+'สาย 11'!J79+'สาย 12'!J79</f>
        <v>0</v>
      </c>
      <c r="K79" s="174">
        <f>'สาย 1'!K79+'สาย 2'!K79+'สาย 3'!K79+'สาย 4'!K79+'สาย 5'!K79+'สาย 6'!K79+'สาย 7'!K79+'สาย 8'!K79+'สาย 9'!K79+'สาย 10'!K79+'สาย 11'!K79+'สาย 12'!K79</f>
        <v>0</v>
      </c>
      <c r="L79" s="174">
        <f>'สาย 1'!L79+'สาย 2'!L79+'สาย 3'!L79+'สาย 4'!L79+'สาย 5'!L79+'สาย 6'!L79+'สาย 7'!L79+'สาย 8'!L79+'สาย 9'!L79+'สาย 10'!L79+'สาย 11'!L79+'สาย 12'!L79</f>
        <v>0</v>
      </c>
      <c r="M79" s="174">
        <f>'สาย 1'!M79+'สาย 2'!M79+'สาย 3'!M79+'สาย 4'!M79+'สาย 5'!M79+'สาย 6'!M79+'สาย 7'!M79+'สาย 8'!M79+'สาย 9'!M79+'สาย 10'!M79+'สาย 11'!M79+'สาย 12'!M79</f>
        <v>0</v>
      </c>
      <c r="N79" s="174">
        <f>'สาย 1'!N79+'สาย 2'!N79+'สาย 3'!N79+'สาย 4'!N79+'สาย 5'!N79+'สาย 6'!N79+'สาย 7'!N79+'สาย 8'!N79+'สาย 9'!N79+'สาย 10'!N79+'สาย 11'!N79+'สาย 12'!N79</f>
        <v>0</v>
      </c>
      <c r="O79" s="174">
        <f>'สาย 1'!O79+'สาย 2'!O79+'สาย 3'!O79+'สาย 4'!O79+'สาย 5'!O79+'สาย 6'!O79+'สาย 7'!O79+'สาย 8'!O79+'สาย 9'!O79+'สาย 10'!O79+'สาย 11'!O79+'สาย 12'!O79</f>
        <v>0</v>
      </c>
      <c r="P79" s="174">
        <f>'สาย 1'!P79+'สาย 2'!P79+'สาย 3'!P79+'สาย 4'!P79+'สาย 5'!P79+'สาย 6'!P79+'สาย 7'!P79+'สาย 8'!P79+'สาย 9'!P79+'สาย 10'!P79+'สาย 11'!P79+'สาย 12'!P79</f>
        <v>0</v>
      </c>
      <c r="Q79" s="174">
        <f>'สาย 1'!Q79+'สาย 2'!Q79+'สาย 3'!Q79+'สาย 4'!Q79+'สาย 5'!Q79+'สาย 6'!Q79+'สาย 7'!Q79+'สาย 8'!Q79+'สาย 9'!Q79+'สาย 10'!Q79+'สาย 11'!Q79+'สาย 12'!Q79</f>
        <v>0</v>
      </c>
      <c r="R79" s="174">
        <f>'สาย 1'!R79+'สาย 2'!R79+'สาย 3'!R79+'สาย 4'!R79+'สาย 5'!R79+'สาย 6'!R79+'สาย 7'!R79+'สาย 8'!R79+'สาย 9'!R79+'สาย 10'!R79+'สาย 11'!R79+'สาย 12'!R79</f>
        <v>0</v>
      </c>
      <c r="S79" s="174">
        <f>'สาย 1'!S79+'สาย 2'!S79+'สาย 3'!S79+'สาย 4'!S79+'สาย 5'!S79+'สาย 6'!S79+'สาย 7'!S79+'สาย 8'!S79+'สาย 9'!S79+'สาย 10'!S79+'สาย 11'!S79+'สาย 12'!S79</f>
        <v>0</v>
      </c>
      <c r="T79" s="174">
        <f>'สาย 1'!T79+'สาย 2'!T79+'สาย 3'!T79+'สาย 4'!T79+'สาย 5'!T79+'สาย 6'!T79+'สาย 7'!T79+'สาย 8'!T79+'สาย 9'!T79+'สาย 10'!T79+'สาย 11'!T79+'สาย 12'!T79</f>
        <v>0</v>
      </c>
      <c r="U79" s="174">
        <f>'สาย 1'!U79+'สาย 2'!U79+'สาย 3'!U79+'สาย 4'!U79+'สาย 5'!U79+'สาย 6'!U79+'สาย 7'!U79+'สาย 8'!U79+'สาย 9'!U79+'สาย 10'!U79+'สาย 11'!U79+'สาย 12'!U79</f>
        <v>0</v>
      </c>
      <c r="V79" s="174">
        <f>'สาย 1'!V79+'สาย 2'!V79+'สาย 3'!V79+'สาย 4'!V79+'สาย 5'!V79+'สาย 6'!V79+'สาย 7'!V79+'สาย 8'!V79+'สาย 9'!V79+'สาย 10'!V79+'สาย 11'!V79+'สาย 12'!V79</f>
        <v>0</v>
      </c>
      <c r="W79" s="174">
        <f>'สาย 1'!W79+'สาย 2'!W79+'สาย 3'!W79+'สาย 4'!W79+'สาย 5'!W79+'สาย 6'!W79+'สาย 7'!W79+'สาย 8'!W79+'สาย 9'!W79+'สาย 10'!W79+'สาย 11'!W79+'สาย 12'!W79</f>
        <v>0</v>
      </c>
      <c r="X79" s="174">
        <f>'สาย 1'!X79+'สาย 2'!X79+'สาย 3'!X79+'สาย 4'!X79+'สาย 5'!X79+'สาย 6'!X79+'สาย 7'!X79+'สาย 8'!X79+'สาย 9'!X79+'สาย 10'!X79+'สาย 11'!X79+'สาย 12'!X79</f>
        <v>0</v>
      </c>
      <c r="Y79" s="174">
        <f>'สาย 1'!Y79+'สาย 2'!Y79+'สาย 3'!Y79+'สาย 4'!Y79+'สาย 5'!Y79+'สาย 6'!Y79+'สาย 7'!Y79+'สาย 8'!Y79+'สาย 9'!Y79+'สาย 10'!Y79+'สาย 11'!Y79+'สาย 12'!Y79</f>
        <v>0</v>
      </c>
      <c r="Z79" s="174">
        <f>'สาย 1'!Z79+'สาย 2'!Z79+'สาย 3'!Z79+'สาย 4'!Z79+'สาย 5'!Z79+'สาย 6'!Z79+'สาย 7'!Z79+'สาย 8'!Z79+'สาย 9'!Z79+'สาย 10'!Z79+'สาย 11'!Z79+'สาย 12'!Z79</f>
        <v>0</v>
      </c>
      <c r="AA79" s="174">
        <f>'สาย 1'!AA79+'สาย 2'!AA79+'สาย 3'!AA79+'สาย 4'!AA79+'สาย 5'!AA79+'สาย 6'!AA79+'สาย 7'!AA79+'สาย 8'!AA79+'สาย 9'!AA79+'สาย 10'!AA79+'สาย 11'!AA79+'สาย 12'!AA79</f>
        <v>0</v>
      </c>
      <c r="AB79" s="174">
        <f>'สาย 1'!AB79+'สาย 2'!AB79+'สาย 3'!AB79+'สาย 4'!AB79+'สาย 5'!AB79+'สาย 6'!AB79+'สาย 7'!AB79+'สาย 8'!AB79+'สาย 9'!AB79+'สาย 10'!AB79+'สาย 11'!AB79+'สาย 12'!AB79</f>
        <v>0</v>
      </c>
      <c r="AC79" s="174">
        <f>'สาย 1'!AC79+'สาย 2'!AC79+'สาย 3'!AC79+'สาย 4'!AC79+'สาย 5'!AC79+'สาย 6'!AC79+'สาย 7'!AC79+'สาย 8'!AC79+'สาย 9'!AC79+'สาย 10'!AC79+'สาย 11'!AC79+'สาย 12'!AC79</f>
        <v>0</v>
      </c>
      <c r="AD79" s="174">
        <f>'สาย 1'!AD79+'สาย 2'!AD79+'สาย 3'!AD79+'สาย 4'!AD79+'สาย 5'!AD79+'สาย 6'!AD79+'สาย 7'!AD79+'สาย 8'!AD79+'สาย 9'!AD79+'สาย 10'!AD79+'สาย 11'!AD79+'สาย 12'!AD79</f>
        <v>0</v>
      </c>
      <c r="AE79" s="174">
        <f>'สาย 1'!AE79+'สาย 2'!AE79+'สาย 3'!AE79+'สาย 4'!AE79+'สาย 5'!AE79+'สาย 6'!AE79+'สาย 7'!AE79+'สาย 8'!AE79+'สาย 9'!AE79+'สาย 10'!AE79+'สาย 11'!AE79+'สาย 12'!AE79</f>
        <v>0</v>
      </c>
      <c r="AF79" s="174">
        <f>'สาย 1'!AF79+'สาย 2'!AF79+'สาย 3'!AF79+'สาย 4'!AF79+'สาย 5'!AF79+'สาย 6'!AF79+'สาย 7'!AF79+'สาย 8'!AF79+'สาย 9'!AF79+'สาย 10'!AF79+'สาย 11'!AF79+'สาย 12'!AF79</f>
        <v>0</v>
      </c>
      <c r="AG79" s="174">
        <f>'สาย 1'!AG79+'สาย 2'!AG79+'สาย 3'!AG79+'สาย 4'!AG79+'สาย 5'!AG79+'สาย 6'!AG79+'สาย 7'!AG79+'สาย 8'!AG79+'สาย 9'!AG79+'สาย 10'!AG79+'สาย 11'!AG79+'สาย 12'!AG79</f>
        <v>0</v>
      </c>
      <c r="AH79" s="174">
        <f>'สาย 1'!AH79+'สาย 2'!AH79+'สาย 3'!AH79+'สาย 4'!AH79+'สาย 5'!AH79+'สาย 6'!AH79+'สาย 7'!AH79+'สาย 8'!AH79+'สาย 9'!AH79+'สาย 10'!AH79+'สาย 11'!AH79+'สาย 12'!AH79</f>
        <v>0</v>
      </c>
      <c r="AI79" s="161">
        <f t="shared" ref="AI79:AI80" si="534">SUM(D79:AH79)</f>
        <v>71</v>
      </c>
      <c r="AJ79" s="541"/>
    </row>
    <row r="80" spans="1:36" ht="20.399999999999999">
      <c r="A80" s="529"/>
      <c r="B80" s="546"/>
      <c r="C80" s="94" t="s">
        <v>90</v>
      </c>
      <c r="D80" s="142">
        <f>'สาย 1'!D80+'สาย 2'!D80+'สาย 3'!D80+'สาย 4'!D80+'สาย 5'!D80+'สาย 6'!D80+'สาย 7'!D80+'สาย 8'!D80+'สาย 9'!D80+'สาย 10'!D80+'สาย 11'!D80+'สาย 12'!D80</f>
        <v>0</v>
      </c>
      <c r="E80" s="142">
        <f>'สาย 1'!E80+'สาย 2'!E80+'สาย 3'!E80+'สาย 4'!E80+'สาย 5'!E80+'สาย 6'!E80+'สาย 7'!E80+'สาย 8'!E80+'สาย 9'!E80+'สาย 10'!E80+'สาย 11'!E80+'สาย 12'!E80</f>
        <v>0</v>
      </c>
      <c r="F80" s="142">
        <f>'สาย 1'!F80+'สาย 2'!F80+'สาย 3'!F80+'สาย 4'!F80+'สาย 5'!F80+'สาย 6'!F80+'สาย 7'!F80+'สาย 8'!F80+'สาย 9'!F80+'สาย 10'!F80+'สาย 11'!F80+'สาย 12'!F80</f>
        <v>0</v>
      </c>
      <c r="G80" s="142">
        <f>'สาย 1'!G80+'สาย 2'!G80+'สาย 3'!G80+'สาย 4'!G80+'สาย 5'!G80+'สาย 6'!G80+'สาย 7'!G80+'สาย 8'!G80+'สาย 9'!G80+'สาย 10'!G80+'สาย 11'!G80+'สาย 12'!G80</f>
        <v>0</v>
      </c>
      <c r="H80" s="142">
        <f>'สาย 1'!H80+'สาย 2'!H80+'สาย 3'!H80+'สาย 4'!H80+'สาย 5'!H80+'สาย 6'!H80+'สาย 7'!H80+'สาย 8'!H80+'สาย 9'!H80+'สาย 10'!H80+'สาย 11'!H80+'สาย 12'!H80</f>
        <v>0</v>
      </c>
      <c r="I80" s="142">
        <f>'สาย 1'!I80+'สาย 2'!I80+'สาย 3'!I80+'สาย 4'!I80+'สาย 5'!I80+'สาย 6'!I80+'สาย 7'!I80+'สาย 8'!I80+'สาย 9'!I80+'สาย 10'!I80+'สาย 11'!I80+'สาย 12'!I80</f>
        <v>0</v>
      </c>
      <c r="J80" s="142">
        <f>'สาย 1'!J80+'สาย 2'!J80+'สาย 3'!J80+'สาย 4'!J80+'สาย 5'!J80+'สาย 6'!J80+'สาย 7'!J80+'สาย 8'!J80+'สาย 9'!J80+'สาย 10'!J80+'สาย 11'!J80+'สาย 12'!J80</f>
        <v>0</v>
      </c>
      <c r="K80" s="142">
        <f>'สาย 1'!K80+'สาย 2'!K80+'สาย 3'!K80+'สาย 4'!K80+'สาย 5'!K80+'สาย 6'!K80+'สาย 7'!K80+'สาย 8'!K80+'สาย 9'!K80+'สาย 10'!K80+'สาย 11'!K80+'สาย 12'!K80</f>
        <v>0</v>
      </c>
      <c r="L80" s="142">
        <f>'สาย 1'!L80+'สาย 2'!L80+'สาย 3'!L80+'สาย 4'!L80+'สาย 5'!L80+'สาย 6'!L80+'สาย 7'!L80+'สาย 8'!L80+'สาย 9'!L80+'สาย 10'!L80+'สาย 11'!L80+'สาย 12'!L80</f>
        <v>0</v>
      </c>
      <c r="M80" s="142">
        <f>'สาย 1'!M80+'สาย 2'!M80+'สาย 3'!M80+'สาย 4'!M80+'สาย 5'!M80+'สาย 6'!M80+'สาย 7'!M80+'สาย 8'!M80+'สาย 9'!M80+'สาย 10'!M80+'สาย 11'!M80+'สาย 12'!M80</f>
        <v>0</v>
      </c>
      <c r="N80" s="142">
        <f>'สาย 1'!N80+'สาย 2'!N80+'สาย 3'!N80+'สาย 4'!N80+'สาย 5'!N80+'สาย 6'!N80+'สาย 7'!N80+'สาย 8'!N80+'สาย 9'!N80+'สาย 10'!N80+'สาย 11'!N80+'สาย 12'!N80</f>
        <v>0</v>
      </c>
      <c r="O80" s="142">
        <f>'สาย 1'!O80+'สาย 2'!O80+'สาย 3'!O80+'สาย 4'!O80+'สาย 5'!O80+'สาย 6'!O80+'สาย 7'!O80+'สาย 8'!O80+'สาย 9'!O80+'สาย 10'!O80+'สาย 11'!O80+'สาย 12'!O80</f>
        <v>0</v>
      </c>
      <c r="P80" s="142">
        <f>'สาย 1'!P80+'สาย 2'!P80+'สาย 3'!P80+'สาย 4'!P80+'สาย 5'!P80+'สาย 6'!P80+'สาย 7'!P80+'สาย 8'!P80+'สาย 9'!P80+'สาย 10'!P80+'สาย 11'!P80+'สาย 12'!P80</f>
        <v>0</v>
      </c>
      <c r="Q80" s="142">
        <f>'สาย 1'!Q80+'สาย 2'!Q80+'สาย 3'!Q80+'สาย 4'!Q80+'สาย 5'!Q80+'สาย 6'!Q80+'สาย 7'!Q80+'สาย 8'!Q80+'สาย 9'!Q80+'สาย 10'!Q80+'สาย 11'!Q80+'สาย 12'!Q80</f>
        <v>0</v>
      </c>
      <c r="R80" s="142">
        <f>'สาย 1'!R80+'สาย 2'!R80+'สาย 3'!R80+'สาย 4'!R80+'สาย 5'!R80+'สาย 6'!R80+'สาย 7'!R80+'สาย 8'!R80+'สาย 9'!R80+'สาย 10'!R80+'สาย 11'!R80+'สาย 12'!R80</f>
        <v>0</v>
      </c>
      <c r="S80" s="142">
        <f>'สาย 1'!S80+'สาย 2'!S80+'สาย 3'!S80+'สาย 4'!S80+'สาย 5'!S80+'สาย 6'!S80+'สาย 7'!S80+'สาย 8'!S80+'สาย 9'!S80+'สาย 10'!S80+'สาย 11'!S80+'สาย 12'!S80</f>
        <v>0</v>
      </c>
      <c r="T80" s="142">
        <f>'สาย 1'!T80+'สาย 2'!T80+'สาย 3'!T80+'สาย 4'!T80+'สาย 5'!T80+'สาย 6'!T80+'สาย 7'!T80+'สาย 8'!T80+'สาย 9'!T80+'สาย 10'!T80+'สาย 11'!T80+'สาย 12'!T80</f>
        <v>0</v>
      </c>
      <c r="U80" s="142">
        <f>'สาย 1'!U80+'สาย 2'!U80+'สาย 3'!U80+'สาย 4'!U80+'สาย 5'!U80+'สาย 6'!U80+'สาย 7'!U80+'สาย 8'!U80+'สาย 9'!U80+'สาย 10'!U80+'สาย 11'!U80+'สาย 12'!U80</f>
        <v>0</v>
      </c>
      <c r="V80" s="142">
        <f>'สาย 1'!V80+'สาย 2'!V80+'สาย 3'!V80+'สาย 4'!V80+'สาย 5'!V80+'สาย 6'!V80+'สาย 7'!V80+'สาย 8'!V80+'สาย 9'!V80+'สาย 10'!V80+'สาย 11'!V80+'สาย 12'!V80</f>
        <v>0</v>
      </c>
      <c r="W80" s="142">
        <f>'สาย 1'!W80+'สาย 2'!W80+'สาย 3'!W80+'สาย 4'!W80+'สาย 5'!W80+'สาย 6'!W80+'สาย 7'!W80+'สาย 8'!W80+'สาย 9'!W80+'สาย 10'!W80+'สาย 11'!W80+'สาย 12'!W80</f>
        <v>0</v>
      </c>
      <c r="X80" s="142">
        <f>'สาย 1'!X80+'สาย 2'!X80+'สาย 3'!X80+'สาย 4'!X80+'สาย 5'!X80+'สาย 6'!X80+'สาย 7'!X80+'สาย 8'!X80+'สาย 9'!X80+'สาย 10'!X80+'สาย 11'!X80+'สาย 12'!X80</f>
        <v>0</v>
      </c>
      <c r="Y80" s="142">
        <f>'สาย 1'!Y80+'สาย 2'!Y80+'สาย 3'!Y80+'สาย 4'!Y80+'สาย 5'!Y80+'สาย 6'!Y80+'สาย 7'!Y80+'สาย 8'!Y80+'สาย 9'!Y80+'สาย 10'!Y80+'สาย 11'!Y80+'สาย 12'!Y80</f>
        <v>0</v>
      </c>
      <c r="Z80" s="142">
        <f>'สาย 1'!Z80+'สาย 2'!Z80+'สาย 3'!Z80+'สาย 4'!Z80+'สาย 5'!Z80+'สาย 6'!Z80+'สาย 7'!Z80+'สาย 8'!Z80+'สาย 9'!Z80+'สาย 10'!Z80+'สาย 11'!Z80+'สาย 12'!Z80</f>
        <v>0</v>
      </c>
      <c r="AA80" s="142">
        <f>'สาย 1'!AA80+'สาย 2'!AA80+'สาย 3'!AA80+'สาย 4'!AA80+'สาย 5'!AA80+'สาย 6'!AA80+'สาย 7'!AA80+'สาย 8'!AA80+'สาย 9'!AA80+'สาย 10'!AA80+'สาย 11'!AA80+'สาย 12'!AA80</f>
        <v>0</v>
      </c>
      <c r="AB80" s="142">
        <f>'สาย 1'!AB80+'สาย 2'!AB80+'สาย 3'!AB80+'สาย 4'!AB80+'สาย 5'!AB80+'สาย 6'!AB80+'สาย 7'!AB80+'สาย 8'!AB80+'สาย 9'!AB80+'สาย 10'!AB80+'สาย 11'!AB80+'สาย 12'!AB80</f>
        <v>0</v>
      </c>
      <c r="AC80" s="142">
        <f>'สาย 1'!AC80+'สาย 2'!AC80+'สาย 3'!AC80+'สาย 4'!AC80+'สาย 5'!AC80+'สาย 6'!AC80+'สาย 7'!AC80+'สาย 8'!AC80+'สาย 9'!AC80+'สาย 10'!AC80+'สาย 11'!AC80+'สาย 12'!AC80</f>
        <v>0</v>
      </c>
      <c r="AD80" s="142">
        <f>'สาย 1'!AD80+'สาย 2'!AD80+'สาย 3'!AD80+'สาย 4'!AD80+'สาย 5'!AD80+'สาย 6'!AD80+'สาย 7'!AD80+'สาย 8'!AD80+'สาย 9'!AD80+'สาย 10'!AD80+'สาย 11'!AD80+'สาย 12'!AD80</f>
        <v>0</v>
      </c>
      <c r="AE80" s="142">
        <f>'สาย 1'!AE80+'สาย 2'!AE80+'สาย 3'!AE80+'สาย 4'!AE80+'สาย 5'!AE80+'สาย 6'!AE80+'สาย 7'!AE80+'สาย 8'!AE80+'สาย 9'!AE80+'สาย 10'!AE80+'สาย 11'!AE80+'สาย 12'!AE80</f>
        <v>0</v>
      </c>
      <c r="AF80" s="142">
        <f>'สาย 1'!AF80+'สาย 2'!AF80+'สาย 3'!AF80+'สาย 4'!AF80+'สาย 5'!AF80+'สาย 6'!AF80+'สาย 7'!AF80+'สาย 8'!AF80+'สาย 9'!AF80+'สาย 10'!AF80+'สาย 11'!AF80+'สาย 12'!AF80</f>
        <v>0</v>
      </c>
      <c r="AG80" s="142">
        <f>'สาย 1'!AG80+'สาย 2'!AG80+'สาย 3'!AG80+'สาย 4'!AG80+'สาย 5'!AG80+'สาย 6'!AG80+'สาย 7'!AG80+'สาย 8'!AG80+'สาย 9'!AG80+'สาย 10'!AG80+'สาย 11'!AG80+'สาย 12'!AG80</f>
        <v>0</v>
      </c>
      <c r="AH80" s="142">
        <f>'สาย 1'!AH80+'สาย 2'!AH80+'สาย 3'!AH80+'สาย 4'!AH80+'สาย 5'!AH80+'สาย 6'!AH80+'สาย 7'!AH80+'สาย 8'!AH80+'สาย 9'!AH80+'สาย 10'!AH80+'สาย 11'!AH80+'สาย 12'!AH80</f>
        <v>0</v>
      </c>
      <c r="AI80" s="87">
        <f t="shared" si="534"/>
        <v>0</v>
      </c>
      <c r="AJ80" s="541"/>
    </row>
    <row r="81" spans="1:36" ht="21" thickBot="1">
      <c r="A81" s="530"/>
      <c r="B81" s="547"/>
      <c r="C81" s="96" t="s">
        <v>91</v>
      </c>
      <c r="D81" s="97">
        <f t="shared" ref="D81" si="535">(D79+D80)/D78</f>
        <v>6.6666666666666666E-2</v>
      </c>
      <c r="E81" s="97">
        <f t="shared" ref="E81" si="536">(E79+E80)/E78</f>
        <v>8.3333333333333329E-2</v>
      </c>
      <c r="F81" s="97">
        <f t="shared" ref="F81" si="537">(F79+F80)/F78</f>
        <v>7.8787878787878782E-2</v>
      </c>
      <c r="G81" s="97" t="e">
        <f t="shared" ref="G81" si="538">(G79+G80)/G78</f>
        <v>#DIV/0!</v>
      </c>
      <c r="H81" s="97" t="e">
        <f t="shared" ref="H81" si="539">(H79+H80)/H78</f>
        <v>#DIV/0!</v>
      </c>
      <c r="I81" s="97" t="e">
        <f t="shared" ref="I81" si="540">(I79+I80)/I78</f>
        <v>#DIV/0!</v>
      </c>
      <c r="J81" s="97" t="e">
        <f t="shared" ref="J81" si="541">(J79+J80)/J78</f>
        <v>#DIV/0!</v>
      </c>
      <c r="K81" s="97" t="e">
        <f t="shared" ref="K81" si="542">(K79+K80)/K78</f>
        <v>#DIV/0!</v>
      </c>
      <c r="L81" s="97" t="e">
        <f t="shared" ref="L81" si="543">(L79+L80)/L78</f>
        <v>#DIV/0!</v>
      </c>
      <c r="M81" s="97" t="e">
        <f t="shared" ref="M81" si="544">(M79+M80)/M78</f>
        <v>#DIV/0!</v>
      </c>
      <c r="N81" s="97" t="e">
        <f t="shared" ref="N81" si="545">(N79+N80)/N78</f>
        <v>#DIV/0!</v>
      </c>
      <c r="O81" s="97" t="e">
        <f t="shared" ref="O81" si="546">(O79+O80)/O78</f>
        <v>#DIV/0!</v>
      </c>
      <c r="P81" s="97" t="e">
        <f t="shared" ref="P81" si="547">(P79+P80)/P78</f>
        <v>#DIV/0!</v>
      </c>
      <c r="Q81" s="97" t="e">
        <f t="shared" ref="Q81" si="548">(Q79+Q80)/Q78</f>
        <v>#DIV/0!</v>
      </c>
      <c r="R81" s="97" t="e">
        <f t="shared" ref="R81" si="549">(R79+R80)/R78</f>
        <v>#DIV/0!</v>
      </c>
      <c r="S81" s="97" t="e">
        <f t="shared" ref="S81" si="550">(S79+S80)/S78</f>
        <v>#DIV/0!</v>
      </c>
      <c r="T81" s="97" t="e">
        <f t="shared" ref="T81" si="551">(T79+T80)/T78</f>
        <v>#DIV/0!</v>
      </c>
      <c r="U81" s="97" t="e">
        <f t="shared" ref="U81" si="552">(U79+U80)/U78</f>
        <v>#DIV/0!</v>
      </c>
      <c r="V81" s="97" t="e">
        <f t="shared" ref="V81" si="553">(V79+V80)/V78</f>
        <v>#DIV/0!</v>
      </c>
      <c r="W81" s="97" t="e">
        <f t="shared" ref="W81" si="554">(W79+W80)/W78</f>
        <v>#DIV/0!</v>
      </c>
      <c r="X81" s="97" t="e">
        <f t="shared" ref="X81" si="555">(X79+X80)/X78</f>
        <v>#DIV/0!</v>
      </c>
      <c r="Y81" s="97" t="e">
        <f t="shared" ref="Y81" si="556">(Y79+Y80)/Y78</f>
        <v>#DIV/0!</v>
      </c>
      <c r="Z81" s="97" t="e">
        <f t="shared" ref="Z81" si="557">(Z79+Z80)/Z78</f>
        <v>#DIV/0!</v>
      </c>
      <c r="AA81" s="97" t="e">
        <f t="shared" ref="AA81" si="558">(AA79+AA80)/AA78</f>
        <v>#DIV/0!</v>
      </c>
      <c r="AB81" s="97" t="e">
        <f t="shared" ref="AB81" si="559">(AB79+AB80)/AB78</f>
        <v>#DIV/0!</v>
      </c>
      <c r="AC81" s="97" t="e">
        <f t="shared" ref="AC81" si="560">(AC79+AC80)/AC78</f>
        <v>#DIV/0!</v>
      </c>
      <c r="AD81" s="97" t="e">
        <f t="shared" ref="AD81" si="561">(AD79+AD80)/AD78</f>
        <v>#DIV/0!</v>
      </c>
      <c r="AE81" s="97" t="e">
        <f t="shared" ref="AE81" si="562">(AE79+AE80)/AE78</f>
        <v>#DIV/0!</v>
      </c>
      <c r="AF81" s="97" t="e">
        <f t="shared" ref="AF81" si="563">(AF79+AF80)/AF78</f>
        <v>#DIV/0!</v>
      </c>
      <c r="AG81" s="97" t="e">
        <f t="shared" ref="AG81" si="564">(AG79+AG80)/AG78</f>
        <v>#DIV/0!</v>
      </c>
      <c r="AH81" s="97" t="e">
        <f t="shared" ref="AH81" si="565">(AH79+AH80)/AH78</f>
        <v>#DIV/0!</v>
      </c>
      <c r="AI81" s="97">
        <f t="shared" ref="AI81" si="566">(AI79+AI80)/AI78</f>
        <v>7.6344086021505372E-2</v>
      </c>
      <c r="AJ81" s="542"/>
    </row>
    <row r="82" spans="1:36" ht="20.399999999999999">
      <c r="A82" s="528" t="s">
        <v>20</v>
      </c>
      <c r="B82" s="548" t="s">
        <v>65</v>
      </c>
      <c r="C82" s="101" t="s">
        <v>42</v>
      </c>
      <c r="D82" s="103">
        <f>'สาย 1'!D82+'สาย 2'!D82+'สาย 3'!D82+'สาย 4'!D82+'สาย 5'!D82+'สาย 6'!D82+'สาย 7'!D82+'สาย 8'!D82+'สาย 9'!D82+'สาย 10'!D82+'สาย 11'!D82+'สาย 12'!D82</f>
        <v>600</v>
      </c>
      <c r="E82" s="103">
        <f>'สาย 1'!E82+'สาย 2'!E82+'สาย 3'!E82+'สาย 4'!E82+'สาย 5'!E82+'สาย 6'!E82+'สาย 7'!E82+'สาย 8'!E82+'สาย 9'!E82+'สาย 10'!E82+'สาย 11'!E82+'สาย 12'!E82</f>
        <v>700</v>
      </c>
      <c r="F82" s="103">
        <f>'สาย 1'!F82+'สาย 2'!F82+'สาย 3'!F82+'สาย 4'!F82+'สาย 5'!F82+'สาย 6'!F82+'สาย 7'!F82+'สาย 8'!F82+'สาย 9'!F82+'สาย 10'!F82+'สาย 11'!F82+'สาย 12'!F82</f>
        <v>650</v>
      </c>
      <c r="G82" s="103">
        <f>'สาย 1'!G82+'สาย 2'!G82+'สาย 3'!G82+'สาย 4'!G82+'สาย 5'!G82+'สาย 6'!G82+'สาย 7'!G82+'สาย 8'!G82+'สาย 9'!G82+'สาย 10'!G82+'สาย 11'!G82+'สาย 12'!G82</f>
        <v>0</v>
      </c>
      <c r="H82" s="103">
        <f>'สาย 1'!H82+'สาย 2'!H82+'สาย 3'!H82+'สาย 4'!H82+'สาย 5'!H82+'สาย 6'!H82+'สาย 7'!H82+'สาย 8'!H82+'สาย 9'!H82+'สาย 10'!H82+'สาย 11'!H82+'สาย 12'!H82</f>
        <v>0</v>
      </c>
      <c r="I82" s="103">
        <f>'สาย 1'!I82+'สาย 2'!I82+'สาย 3'!I82+'สาย 4'!I82+'สาย 5'!I82+'สาย 6'!I82+'สาย 7'!I82+'สาย 8'!I82+'สาย 9'!I82+'สาย 10'!I82+'สาย 11'!I82+'สาย 12'!I82</f>
        <v>0</v>
      </c>
      <c r="J82" s="103">
        <f>'สาย 1'!J82+'สาย 2'!J82+'สาย 3'!J82+'สาย 4'!J82+'สาย 5'!J82+'สาย 6'!J82+'สาย 7'!J82+'สาย 8'!J82+'สาย 9'!J82+'สาย 10'!J82+'สาย 11'!J82+'สาย 12'!J82</f>
        <v>0</v>
      </c>
      <c r="K82" s="103">
        <f>'สาย 1'!K82+'สาย 2'!K82+'สาย 3'!K82+'สาย 4'!K82+'สาย 5'!K82+'สาย 6'!K82+'สาย 7'!K82+'สาย 8'!K82+'สาย 9'!K82+'สาย 10'!K82+'สาย 11'!K82+'สาย 12'!K82</f>
        <v>0</v>
      </c>
      <c r="L82" s="103">
        <f>'สาย 1'!L82+'สาย 2'!L82+'สาย 3'!L82+'สาย 4'!L82+'สาย 5'!L82+'สาย 6'!L82+'สาย 7'!L82+'สาย 8'!L82+'สาย 9'!L82+'สาย 10'!L82+'สาย 11'!L82+'สาย 12'!L82</f>
        <v>0</v>
      </c>
      <c r="M82" s="103">
        <f>'สาย 1'!M82+'สาย 2'!M82+'สาย 3'!M82+'สาย 4'!M82+'สาย 5'!M82+'สาย 6'!M82+'สาย 7'!M82+'สาย 8'!M82+'สาย 9'!M82+'สาย 10'!M82+'สาย 11'!M82+'สาย 12'!M82</f>
        <v>0</v>
      </c>
      <c r="N82" s="103">
        <f>'สาย 1'!N82+'สาย 2'!N82+'สาย 3'!N82+'สาย 4'!N82+'สาย 5'!N82+'สาย 6'!N82+'สาย 7'!N82+'สาย 8'!N82+'สาย 9'!N82+'สาย 10'!N82+'สาย 11'!N82+'สาย 12'!N82</f>
        <v>0</v>
      </c>
      <c r="O82" s="103">
        <f>'สาย 1'!O82+'สาย 2'!O82+'สาย 3'!O82+'สาย 4'!O82+'สาย 5'!O82+'สาย 6'!O82+'สาย 7'!O82+'สาย 8'!O82+'สาย 9'!O82+'สาย 10'!O82+'สาย 11'!O82+'สาย 12'!O82</f>
        <v>0</v>
      </c>
      <c r="P82" s="103">
        <f>'สาย 1'!P82+'สาย 2'!P82+'สาย 3'!P82+'สาย 4'!P82+'สาย 5'!P82+'สาย 6'!P82+'สาย 7'!P82+'สาย 8'!P82+'สาย 9'!P82+'สาย 10'!P82+'สาย 11'!P82+'สาย 12'!P82</f>
        <v>0</v>
      </c>
      <c r="Q82" s="103">
        <f>'สาย 1'!Q82+'สาย 2'!Q82+'สาย 3'!Q82+'สาย 4'!Q82+'สาย 5'!Q82+'สาย 6'!Q82+'สาย 7'!Q82+'สาย 8'!Q82+'สาย 9'!Q82+'สาย 10'!Q82+'สาย 11'!Q82+'สาย 12'!Q82</f>
        <v>0</v>
      </c>
      <c r="R82" s="103">
        <f>'สาย 1'!R82+'สาย 2'!R82+'สาย 3'!R82+'สาย 4'!R82+'สาย 5'!R82+'สาย 6'!R82+'สาย 7'!R82+'สาย 8'!R82+'สาย 9'!R82+'สาย 10'!R82+'สาย 11'!R82+'สาย 12'!R82</f>
        <v>0</v>
      </c>
      <c r="S82" s="103">
        <f>'สาย 1'!S82+'สาย 2'!S82+'สาย 3'!S82+'สาย 4'!S82+'สาย 5'!S82+'สาย 6'!S82+'สาย 7'!S82+'สาย 8'!S82+'สาย 9'!S82+'สาย 10'!S82+'สาย 11'!S82+'สาย 12'!S82</f>
        <v>0</v>
      </c>
      <c r="T82" s="103">
        <f>'สาย 1'!T82+'สาย 2'!T82+'สาย 3'!T82+'สาย 4'!T82+'สาย 5'!T82+'สาย 6'!T82+'สาย 7'!T82+'สาย 8'!T82+'สาย 9'!T82+'สาย 10'!T82+'สาย 11'!T82+'สาย 12'!T82</f>
        <v>0</v>
      </c>
      <c r="U82" s="103">
        <f>'สาย 1'!U82+'สาย 2'!U82+'สาย 3'!U82+'สาย 4'!U82+'สาย 5'!U82+'สาย 6'!U82+'สาย 7'!U82+'สาย 8'!U82+'สาย 9'!U82+'สาย 10'!U82+'สาย 11'!U82+'สาย 12'!U82</f>
        <v>0</v>
      </c>
      <c r="V82" s="103">
        <f>'สาย 1'!V82+'สาย 2'!V82+'สาย 3'!V82+'สาย 4'!V82+'สาย 5'!V82+'สาย 6'!V82+'สาย 7'!V82+'สาย 8'!V82+'สาย 9'!V82+'สาย 10'!V82+'สาย 11'!V82+'สาย 12'!V82</f>
        <v>0</v>
      </c>
      <c r="W82" s="103">
        <f>'สาย 1'!W82+'สาย 2'!W82+'สาย 3'!W82+'สาย 4'!W82+'สาย 5'!W82+'สาย 6'!W82+'สาย 7'!W82+'สาย 8'!W82+'สาย 9'!W82+'สาย 10'!W82+'สาย 11'!W82+'สาย 12'!W82</f>
        <v>0</v>
      </c>
      <c r="X82" s="103">
        <f>'สาย 1'!X82+'สาย 2'!X82+'สาย 3'!X82+'สาย 4'!X82+'สาย 5'!X82+'สาย 6'!X82+'สาย 7'!X82+'สาย 8'!X82+'สาย 9'!X82+'สาย 10'!X82+'สาย 11'!X82+'สาย 12'!X82</f>
        <v>0</v>
      </c>
      <c r="Y82" s="103">
        <f>'สาย 1'!Y82+'สาย 2'!Y82+'สาย 3'!Y82+'สาย 4'!Y82+'สาย 5'!Y82+'สาย 6'!Y82+'สาย 7'!Y82+'สาย 8'!Y82+'สาย 9'!Y82+'สาย 10'!Y82+'สาย 11'!Y82+'สาย 12'!Y82</f>
        <v>0</v>
      </c>
      <c r="Z82" s="103">
        <f>'สาย 1'!Z82+'สาย 2'!Z82+'สาย 3'!Z82+'สาย 4'!Z82+'สาย 5'!Z82+'สาย 6'!Z82+'สาย 7'!Z82+'สาย 8'!Z82+'สาย 9'!Z82+'สาย 10'!Z82+'สาย 11'!Z82+'สาย 12'!Z82</f>
        <v>0</v>
      </c>
      <c r="AA82" s="103">
        <f>'สาย 1'!AA82+'สาย 2'!AA82+'สาย 3'!AA82+'สาย 4'!AA82+'สาย 5'!AA82+'สาย 6'!AA82+'สาย 7'!AA82+'สาย 8'!AA82+'สาย 9'!AA82+'สาย 10'!AA82+'สาย 11'!AA82+'สาย 12'!AA82</f>
        <v>0</v>
      </c>
      <c r="AB82" s="103">
        <f>'สาย 1'!AB82+'สาย 2'!AB82+'สาย 3'!AB82+'สาย 4'!AB82+'สาย 5'!AB82+'สาย 6'!AB82+'สาย 7'!AB82+'สาย 8'!AB82+'สาย 9'!AB82+'สาย 10'!AB82+'สาย 11'!AB82+'สาย 12'!AB82</f>
        <v>0</v>
      </c>
      <c r="AC82" s="103">
        <f>'สาย 1'!AC82+'สาย 2'!AC82+'สาย 3'!AC82+'สาย 4'!AC82+'สาย 5'!AC82+'สาย 6'!AC82+'สาย 7'!AC82+'สาย 8'!AC82+'สาย 9'!AC82+'สาย 10'!AC82+'สาย 11'!AC82+'สาย 12'!AC82</f>
        <v>0</v>
      </c>
      <c r="AD82" s="103">
        <f>'สาย 1'!AD82+'สาย 2'!AD82+'สาย 3'!AD82+'สาย 4'!AD82+'สาย 5'!AD82+'สาย 6'!AD82+'สาย 7'!AD82+'สาย 8'!AD82+'สาย 9'!AD82+'สาย 10'!AD82+'สาย 11'!AD82+'สาย 12'!AD82</f>
        <v>0</v>
      </c>
      <c r="AE82" s="103">
        <f>'สาย 1'!AE82+'สาย 2'!AE82+'สาย 3'!AE82+'สาย 4'!AE82+'สาย 5'!AE82+'สาย 6'!AE82+'สาย 7'!AE82+'สาย 8'!AE82+'สาย 9'!AE82+'สาย 10'!AE82+'สาย 11'!AE82+'สาย 12'!AE82</f>
        <v>0</v>
      </c>
      <c r="AF82" s="103">
        <f>'สาย 1'!AF82+'สาย 2'!AF82+'สาย 3'!AF82+'สาย 4'!AF82+'สาย 5'!AF82+'สาย 6'!AF82+'สาย 7'!AF82+'สาย 8'!AF82+'สาย 9'!AF82+'สาย 10'!AF82+'สาย 11'!AF82+'สาย 12'!AF82</f>
        <v>0</v>
      </c>
      <c r="AG82" s="103">
        <f>'สาย 1'!AG82+'สาย 2'!AG82+'สาย 3'!AG82+'สาย 4'!AG82+'สาย 5'!AG82+'สาย 6'!AG82+'สาย 7'!AG82+'สาย 8'!AG82+'สาย 9'!AG82+'สาย 10'!AG82+'สาย 11'!AG82+'สาย 12'!AG82</f>
        <v>0</v>
      </c>
      <c r="AH82" s="103">
        <f>'สาย 1'!AH82+'สาย 2'!AH82+'สาย 3'!AH82+'สาย 4'!AH82+'สาย 5'!AH82+'สาย 6'!AH82+'สาย 7'!AH82+'สาย 8'!AH82+'สาย 9'!AH82+'สาย 10'!AH82+'สาย 11'!AH82+'สาย 12'!AH82</f>
        <v>0</v>
      </c>
      <c r="AI82" s="93">
        <f>SUM(D82:AH82)</f>
        <v>1950</v>
      </c>
      <c r="AJ82" s="541">
        <f>AI85</f>
        <v>8.4102564102564101E-2</v>
      </c>
    </row>
    <row r="83" spans="1:36" ht="20.399999999999999">
      <c r="A83" s="529"/>
      <c r="B83" s="546"/>
      <c r="C83" s="91" t="s">
        <v>89</v>
      </c>
      <c r="D83" s="174">
        <f>'สาย 1'!D83+'สาย 2'!D83+'สาย 3'!D83+'สาย 4'!D83+'สาย 5'!D83+'สาย 6'!D83+'สาย 7'!D83+'สาย 8'!D83+'สาย 9'!D83+'สาย 10'!D83+'สาย 11'!D83+'สาย 12'!D83</f>
        <v>36</v>
      </c>
      <c r="E83" s="174">
        <f>'สาย 1'!E83+'สาย 2'!E83+'สาย 3'!E83+'สาย 4'!E83+'สาย 5'!E83+'สาย 6'!E83+'สาย 7'!E83+'สาย 8'!E83+'สาย 9'!E83+'สาย 10'!E83+'สาย 11'!E83+'สาย 12'!E83</f>
        <v>80</v>
      </c>
      <c r="F83" s="174">
        <f>'สาย 1'!F83+'สาย 2'!F83+'สาย 3'!F83+'สาย 4'!F83+'สาย 5'!F83+'สาย 6'!F83+'สาย 7'!F83+'สาย 8'!F83+'สาย 9'!F83+'สาย 10'!F83+'สาย 11'!F83+'สาย 12'!F83</f>
        <v>48</v>
      </c>
      <c r="G83" s="174">
        <f>'สาย 1'!G83+'สาย 2'!G83+'สาย 3'!G83+'สาย 4'!G83+'สาย 5'!G83+'สาย 6'!G83+'สาย 7'!G83+'สาย 8'!G83+'สาย 9'!G83+'สาย 10'!G83+'สาย 11'!G83+'สาย 12'!G83</f>
        <v>0</v>
      </c>
      <c r="H83" s="174">
        <f>'สาย 1'!H83+'สาย 2'!H83+'สาย 3'!H83+'สาย 4'!H83+'สาย 5'!H83+'สาย 6'!H83+'สาย 7'!H83+'สาย 8'!H83+'สาย 9'!H83+'สาย 10'!H83+'สาย 11'!H83+'สาย 12'!H83</f>
        <v>0</v>
      </c>
      <c r="I83" s="174">
        <f>'สาย 1'!I83+'สาย 2'!I83+'สาย 3'!I83+'สาย 4'!I83+'สาย 5'!I83+'สาย 6'!I83+'สาย 7'!I83+'สาย 8'!I83+'สาย 9'!I83+'สาย 10'!I83+'สาย 11'!I83+'สาย 12'!I83</f>
        <v>0</v>
      </c>
      <c r="J83" s="174">
        <f>'สาย 1'!J83+'สาย 2'!J83+'สาย 3'!J83+'สาย 4'!J83+'สาย 5'!J83+'สาย 6'!J83+'สาย 7'!J83+'สาย 8'!J83+'สาย 9'!J83+'สาย 10'!J83+'สาย 11'!J83+'สาย 12'!J83</f>
        <v>0</v>
      </c>
      <c r="K83" s="174">
        <f>'สาย 1'!K83+'สาย 2'!K83+'สาย 3'!K83+'สาย 4'!K83+'สาย 5'!K83+'สาย 6'!K83+'สาย 7'!K83+'สาย 8'!K83+'สาย 9'!K83+'สาย 10'!K83+'สาย 11'!K83+'สาย 12'!K83</f>
        <v>0</v>
      </c>
      <c r="L83" s="174">
        <f>'สาย 1'!L83+'สาย 2'!L83+'สาย 3'!L83+'สาย 4'!L83+'สาย 5'!L83+'สาย 6'!L83+'สาย 7'!L83+'สาย 8'!L83+'สาย 9'!L83+'สาย 10'!L83+'สาย 11'!L83+'สาย 12'!L83</f>
        <v>0</v>
      </c>
      <c r="M83" s="174">
        <f>'สาย 1'!M83+'สาย 2'!M83+'สาย 3'!M83+'สาย 4'!M83+'สาย 5'!M83+'สาย 6'!M83+'สาย 7'!M83+'สาย 8'!M83+'สาย 9'!M83+'สาย 10'!M83+'สาย 11'!M83+'สาย 12'!M83</f>
        <v>0</v>
      </c>
      <c r="N83" s="174">
        <f>'สาย 1'!N83+'สาย 2'!N83+'สาย 3'!N83+'สาย 4'!N83+'สาย 5'!N83+'สาย 6'!N83+'สาย 7'!N83+'สาย 8'!N83+'สาย 9'!N83+'สาย 10'!N83+'สาย 11'!N83+'สาย 12'!N83</f>
        <v>0</v>
      </c>
      <c r="O83" s="174">
        <f>'สาย 1'!O83+'สาย 2'!O83+'สาย 3'!O83+'สาย 4'!O83+'สาย 5'!O83+'สาย 6'!O83+'สาย 7'!O83+'สาย 8'!O83+'สาย 9'!O83+'สาย 10'!O83+'สาย 11'!O83+'สาย 12'!O83</f>
        <v>0</v>
      </c>
      <c r="P83" s="174">
        <f>'สาย 1'!P83+'สาย 2'!P83+'สาย 3'!P83+'สาย 4'!P83+'สาย 5'!P83+'สาย 6'!P83+'สาย 7'!P83+'สาย 8'!P83+'สาย 9'!P83+'สาย 10'!P83+'สาย 11'!P83+'สาย 12'!P83</f>
        <v>0</v>
      </c>
      <c r="Q83" s="174">
        <f>'สาย 1'!Q83+'สาย 2'!Q83+'สาย 3'!Q83+'สาย 4'!Q83+'สาย 5'!Q83+'สาย 6'!Q83+'สาย 7'!Q83+'สาย 8'!Q83+'สาย 9'!Q83+'สาย 10'!Q83+'สาย 11'!Q83+'สาย 12'!Q83</f>
        <v>0</v>
      </c>
      <c r="R83" s="174">
        <f>'สาย 1'!R83+'สาย 2'!R83+'สาย 3'!R83+'สาย 4'!R83+'สาย 5'!R83+'สาย 6'!R83+'สาย 7'!R83+'สาย 8'!R83+'สาย 9'!R83+'สาย 10'!R83+'สาย 11'!R83+'สาย 12'!R83</f>
        <v>0</v>
      </c>
      <c r="S83" s="174">
        <f>'สาย 1'!S83+'สาย 2'!S83+'สาย 3'!S83+'สาย 4'!S83+'สาย 5'!S83+'สาย 6'!S83+'สาย 7'!S83+'สาย 8'!S83+'สาย 9'!S83+'สาย 10'!S83+'สาย 11'!S83+'สาย 12'!S83</f>
        <v>0</v>
      </c>
      <c r="T83" s="174">
        <f>'สาย 1'!T83+'สาย 2'!T83+'สาย 3'!T83+'สาย 4'!T83+'สาย 5'!T83+'สาย 6'!T83+'สาย 7'!T83+'สาย 8'!T83+'สาย 9'!T83+'สาย 10'!T83+'สาย 11'!T83+'สาย 12'!T83</f>
        <v>0</v>
      </c>
      <c r="U83" s="174">
        <f>'สาย 1'!U83+'สาย 2'!U83+'สาย 3'!U83+'สาย 4'!U83+'สาย 5'!U83+'สาย 6'!U83+'สาย 7'!U83+'สาย 8'!U83+'สาย 9'!U83+'สาย 10'!U83+'สาย 11'!U83+'สาย 12'!U83</f>
        <v>0</v>
      </c>
      <c r="V83" s="174">
        <f>'สาย 1'!V83+'สาย 2'!V83+'สาย 3'!V83+'สาย 4'!V83+'สาย 5'!V83+'สาย 6'!V83+'สาย 7'!V83+'สาย 8'!V83+'สาย 9'!V83+'สาย 10'!V83+'สาย 11'!V83+'สาย 12'!V83</f>
        <v>0</v>
      </c>
      <c r="W83" s="174">
        <f>'สาย 1'!W83+'สาย 2'!W83+'สาย 3'!W83+'สาย 4'!W83+'สาย 5'!W83+'สาย 6'!W83+'สาย 7'!W83+'สาย 8'!W83+'สาย 9'!W83+'สาย 10'!W83+'สาย 11'!W83+'สาย 12'!W83</f>
        <v>0</v>
      </c>
      <c r="X83" s="174">
        <f>'สาย 1'!X83+'สาย 2'!X83+'สาย 3'!X83+'สาย 4'!X83+'สาย 5'!X83+'สาย 6'!X83+'สาย 7'!X83+'สาย 8'!X83+'สาย 9'!X83+'สาย 10'!X83+'สาย 11'!X83+'สาย 12'!X83</f>
        <v>0</v>
      </c>
      <c r="Y83" s="174">
        <f>'สาย 1'!Y83+'สาย 2'!Y83+'สาย 3'!Y83+'สาย 4'!Y83+'สาย 5'!Y83+'สาย 6'!Y83+'สาย 7'!Y83+'สาย 8'!Y83+'สาย 9'!Y83+'สาย 10'!Y83+'สาย 11'!Y83+'สาย 12'!Y83</f>
        <v>0</v>
      </c>
      <c r="Z83" s="174">
        <f>'สาย 1'!Z83+'สาย 2'!Z83+'สาย 3'!Z83+'สาย 4'!Z83+'สาย 5'!Z83+'สาย 6'!Z83+'สาย 7'!Z83+'สาย 8'!Z83+'สาย 9'!Z83+'สาย 10'!Z83+'สาย 11'!Z83+'สาย 12'!Z83</f>
        <v>0</v>
      </c>
      <c r="AA83" s="174">
        <f>'สาย 1'!AA83+'สาย 2'!AA83+'สาย 3'!AA83+'สาย 4'!AA83+'สาย 5'!AA83+'สาย 6'!AA83+'สาย 7'!AA83+'สาย 8'!AA83+'สาย 9'!AA83+'สาย 10'!AA83+'สาย 11'!AA83+'สาย 12'!AA83</f>
        <v>0</v>
      </c>
      <c r="AB83" s="174">
        <f>'สาย 1'!AB83+'สาย 2'!AB83+'สาย 3'!AB83+'สาย 4'!AB83+'สาย 5'!AB83+'สาย 6'!AB83+'สาย 7'!AB83+'สาย 8'!AB83+'สาย 9'!AB83+'สาย 10'!AB83+'สาย 11'!AB83+'สาย 12'!AB83</f>
        <v>0</v>
      </c>
      <c r="AC83" s="174">
        <f>'สาย 1'!AC83+'สาย 2'!AC83+'สาย 3'!AC83+'สาย 4'!AC83+'สาย 5'!AC83+'สาย 6'!AC83+'สาย 7'!AC83+'สาย 8'!AC83+'สาย 9'!AC83+'สาย 10'!AC83+'สาย 11'!AC83+'สาย 12'!AC83</f>
        <v>0</v>
      </c>
      <c r="AD83" s="174">
        <f>'สาย 1'!AD83+'สาย 2'!AD83+'สาย 3'!AD83+'สาย 4'!AD83+'สาย 5'!AD83+'สาย 6'!AD83+'สาย 7'!AD83+'สาย 8'!AD83+'สาย 9'!AD83+'สาย 10'!AD83+'สาย 11'!AD83+'สาย 12'!AD83</f>
        <v>0</v>
      </c>
      <c r="AE83" s="174">
        <f>'สาย 1'!AE83+'สาย 2'!AE83+'สาย 3'!AE83+'สาย 4'!AE83+'สาย 5'!AE83+'สาย 6'!AE83+'สาย 7'!AE83+'สาย 8'!AE83+'สาย 9'!AE83+'สาย 10'!AE83+'สาย 11'!AE83+'สาย 12'!AE83</f>
        <v>0</v>
      </c>
      <c r="AF83" s="174">
        <f>'สาย 1'!AF83+'สาย 2'!AF83+'สาย 3'!AF83+'สาย 4'!AF83+'สาย 5'!AF83+'สาย 6'!AF83+'สาย 7'!AF83+'สาย 8'!AF83+'สาย 9'!AF83+'สาย 10'!AF83+'สาย 11'!AF83+'สาย 12'!AF83</f>
        <v>0</v>
      </c>
      <c r="AG83" s="174">
        <f>'สาย 1'!AG83+'สาย 2'!AG83+'สาย 3'!AG83+'สาย 4'!AG83+'สาย 5'!AG83+'สาย 6'!AG83+'สาย 7'!AG83+'สาย 8'!AG83+'สาย 9'!AG83+'สาย 10'!AG83+'สาย 11'!AG83+'สาย 12'!AG83</f>
        <v>0</v>
      </c>
      <c r="AH83" s="174">
        <f>'สาย 1'!AH83+'สาย 2'!AH83+'สาย 3'!AH83+'สาย 4'!AH83+'สาย 5'!AH83+'สาย 6'!AH83+'สาย 7'!AH83+'สาย 8'!AH83+'สาย 9'!AH83+'สาย 10'!AH83+'สาย 11'!AH83+'สาย 12'!AH83</f>
        <v>0</v>
      </c>
      <c r="AI83" s="161">
        <f t="shared" ref="AI83:AI84" si="567">SUM(D83:AH83)</f>
        <v>164</v>
      </c>
      <c r="AJ83" s="541"/>
    </row>
    <row r="84" spans="1:36" ht="20.399999999999999">
      <c r="A84" s="529"/>
      <c r="B84" s="546"/>
      <c r="C84" s="94" t="s">
        <v>90</v>
      </c>
      <c r="D84" s="142">
        <f>'สาย 1'!D84+'สาย 2'!D84+'สาย 3'!D84+'สาย 4'!D84+'สาย 5'!D84+'สาย 6'!D84+'สาย 7'!D84+'สาย 8'!D84+'สาย 9'!D84+'สาย 10'!D84+'สาย 11'!D84+'สาย 12'!D84</f>
        <v>0</v>
      </c>
      <c r="E84" s="142">
        <f>'สาย 1'!E84+'สาย 2'!E84+'สาย 3'!E84+'สาย 4'!E84+'สาย 5'!E84+'สาย 6'!E84+'สาย 7'!E84+'สาย 8'!E84+'สาย 9'!E84+'สาย 10'!E84+'สาย 11'!E84+'สาย 12'!E84</f>
        <v>0</v>
      </c>
      <c r="F84" s="142">
        <f>'สาย 1'!F84+'สาย 2'!F84+'สาย 3'!F84+'สาย 4'!F84+'สาย 5'!F84+'สาย 6'!F84+'สาย 7'!F84+'สาย 8'!F84+'สาย 9'!F84+'สาย 10'!F84+'สาย 11'!F84+'สาย 12'!F84</f>
        <v>0</v>
      </c>
      <c r="G84" s="142">
        <f>'สาย 1'!G84+'สาย 2'!G84+'สาย 3'!G84+'สาย 4'!G84+'สาย 5'!G84+'สาย 6'!G84+'สาย 7'!G84+'สาย 8'!G84+'สาย 9'!G84+'สาย 10'!G84+'สาย 11'!G84+'สาย 12'!G84</f>
        <v>0</v>
      </c>
      <c r="H84" s="142">
        <f>'สาย 1'!H84+'สาย 2'!H84+'สาย 3'!H84+'สาย 4'!H84+'สาย 5'!H84+'สาย 6'!H84+'สาย 7'!H84+'สาย 8'!H84+'สาย 9'!H84+'สาย 10'!H84+'สาย 11'!H84+'สาย 12'!H84</f>
        <v>0</v>
      </c>
      <c r="I84" s="142">
        <f>'สาย 1'!I84+'สาย 2'!I84+'สาย 3'!I84+'สาย 4'!I84+'สาย 5'!I84+'สาย 6'!I84+'สาย 7'!I84+'สาย 8'!I84+'สาย 9'!I84+'สาย 10'!I84+'สาย 11'!I84+'สาย 12'!I84</f>
        <v>0</v>
      </c>
      <c r="J84" s="142">
        <f>'สาย 1'!J84+'สาย 2'!J84+'สาย 3'!J84+'สาย 4'!J84+'สาย 5'!J84+'สาย 6'!J84+'สาย 7'!J84+'สาย 8'!J84+'สาย 9'!J84+'สาย 10'!J84+'สาย 11'!J84+'สาย 12'!J84</f>
        <v>0</v>
      </c>
      <c r="K84" s="142">
        <f>'สาย 1'!K84+'สาย 2'!K84+'สาย 3'!K84+'สาย 4'!K84+'สาย 5'!K84+'สาย 6'!K84+'สาย 7'!K84+'สาย 8'!K84+'สาย 9'!K84+'สาย 10'!K84+'สาย 11'!K84+'สาย 12'!K84</f>
        <v>0</v>
      </c>
      <c r="L84" s="142">
        <f>'สาย 1'!L84+'สาย 2'!L84+'สาย 3'!L84+'สาย 4'!L84+'สาย 5'!L84+'สาย 6'!L84+'สาย 7'!L84+'สาย 8'!L84+'สาย 9'!L84+'สาย 10'!L84+'สาย 11'!L84+'สาย 12'!L84</f>
        <v>0</v>
      </c>
      <c r="M84" s="142">
        <f>'สาย 1'!M84+'สาย 2'!M84+'สาย 3'!M84+'สาย 4'!M84+'สาย 5'!M84+'สาย 6'!M84+'สาย 7'!M84+'สาย 8'!M84+'สาย 9'!M84+'สาย 10'!M84+'สาย 11'!M84+'สาย 12'!M84</f>
        <v>0</v>
      </c>
      <c r="N84" s="142">
        <f>'สาย 1'!N84+'สาย 2'!N84+'สาย 3'!N84+'สาย 4'!N84+'สาย 5'!N84+'สาย 6'!N84+'สาย 7'!N84+'สาย 8'!N84+'สาย 9'!N84+'สาย 10'!N84+'สาย 11'!N84+'สาย 12'!N84</f>
        <v>0</v>
      </c>
      <c r="O84" s="142">
        <f>'สาย 1'!O84+'สาย 2'!O84+'สาย 3'!O84+'สาย 4'!O84+'สาย 5'!O84+'สาย 6'!O84+'สาย 7'!O84+'สาย 8'!O84+'สาย 9'!O84+'สาย 10'!O84+'สาย 11'!O84+'สาย 12'!O84</f>
        <v>0</v>
      </c>
      <c r="P84" s="142">
        <f>'สาย 1'!P84+'สาย 2'!P84+'สาย 3'!P84+'สาย 4'!P84+'สาย 5'!P84+'สาย 6'!P84+'สาย 7'!P84+'สาย 8'!P84+'สาย 9'!P84+'สาย 10'!P84+'สาย 11'!P84+'สาย 12'!P84</f>
        <v>0</v>
      </c>
      <c r="Q84" s="142">
        <f>'สาย 1'!Q84+'สาย 2'!Q84+'สาย 3'!Q84+'สาย 4'!Q84+'สาย 5'!Q84+'สาย 6'!Q84+'สาย 7'!Q84+'สาย 8'!Q84+'สาย 9'!Q84+'สาย 10'!Q84+'สาย 11'!Q84+'สาย 12'!Q84</f>
        <v>0</v>
      </c>
      <c r="R84" s="142">
        <f>'สาย 1'!R84+'สาย 2'!R84+'สาย 3'!R84+'สาย 4'!R84+'สาย 5'!R84+'สาย 6'!R84+'สาย 7'!R84+'สาย 8'!R84+'สาย 9'!R84+'สาย 10'!R84+'สาย 11'!R84+'สาย 12'!R84</f>
        <v>0</v>
      </c>
      <c r="S84" s="142">
        <f>'สาย 1'!S84+'สาย 2'!S84+'สาย 3'!S84+'สาย 4'!S84+'สาย 5'!S84+'สาย 6'!S84+'สาย 7'!S84+'สาย 8'!S84+'สาย 9'!S84+'สาย 10'!S84+'สาย 11'!S84+'สาย 12'!S84</f>
        <v>0</v>
      </c>
      <c r="T84" s="142">
        <f>'สาย 1'!T84+'สาย 2'!T84+'สาย 3'!T84+'สาย 4'!T84+'สาย 5'!T84+'สาย 6'!T84+'สาย 7'!T84+'สาย 8'!T84+'สาย 9'!T84+'สาย 10'!T84+'สาย 11'!T84+'สาย 12'!T84</f>
        <v>0</v>
      </c>
      <c r="U84" s="142">
        <f>'สาย 1'!U84+'สาย 2'!U84+'สาย 3'!U84+'สาย 4'!U84+'สาย 5'!U84+'สาย 6'!U84+'สาย 7'!U84+'สาย 8'!U84+'สาย 9'!U84+'สาย 10'!U84+'สาย 11'!U84+'สาย 12'!U84</f>
        <v>0</v>
      </c>
      <c r="V84" s="142">
        <f>'สาย 1'!V84+'สาย 2'!V84+'สาย 3'!V84+'สาย 4'!V84+'สาย 5'!V84+'สาย 6'!V84+'สาย 7'!V84+'สาย 8'!V84+'สาย 9'!V84+'สาย 10'!V84+'สาย 11'!V84+'สาย 12'!V84</f>
        <v>0</v>
      </c>
      <c r="W84" s="142">
        <f>'สาย 1'!W84+'สาย 2'!W84+'สาย 3'!W84+'สาย 4'!W84+'สาย 5'!W84+'สาย 6'!W84+'สาย 7'!W84+'สาย 8'!W84+'สาย 9'!W84+'สาย 10'!W84+'สาย 11'!W84+'สาย 12'!W84</f>
        <v>0</v>
      </c>
      <c r="X84" s="142">
        <f>'สาย 1'!X84+'สาย 2'!X84+'สาย 3'!X84+'สาย 4'!X84+'สาย 5'!X84+'สาย 6'!X84+'สาย 7'!X84+'สาย 8'!X84+'สาย 9'!X84+'สาย 10'!X84+'สาย 11'!X84+'สาย 12'!X84</f>
        <v>0</v>
      </c>
      <c r="Y84" s="142">
        <f>'สาย 1'!Y84+'สาย 2'!Y84+'สาย 3'!Y84+'สาย 4'!Y84+'สาย 5'!Y84+'สาย 6'!Y84+'สาย 7'!Y84+'สาย 8'!Y84+'สาย 9'!Y84+'สาย 10'!Y84+'สาย 11'!Y84+'สาย 12'!Y84</f>
        <v>0</v>
      </c>
      <c r="Z84" s="142">
        <f>'สาย 1'!Z84+'สาย 2'!Z84+'สาย 3'!Z84+'สาย 4'!Z84+'สาย 5'!Z84+'สาย 6'!Z84+'สาย 7'!Z84+'สาย 8'!Z84+'สาย 9'!Z84+'สาย 10'!Z84+'สาย 11'!Z84+'สาย 12'!Z84</f>
        <v>0</v>
      </c>
      <c r="AA84" s="142">
        <f>'สาย 1'!AA84+'สาย 2'!AA84+'สาย 3'!AA84+'สาย 4'!AA84+'สาย 5'!AA84+'สาย 6'!AA84+'สาย 7'!AA84+'สาย 8'!AA84+'สาย 9'!AA84+'สาย 10'!AA84+'สาย 11'!AA84+'สาย 12'!AA84</f>
        <v>0</v>
      </c>
      <c r="AB84" s="142">
        <f>'สาย 1'!AB84+'สาย 2'!AB84+'สาย 3'!AB84+'สาย 4'!AB84+'สาย 5'!AB84+'สาย 6'!AB84+'สาย 7'!AB84+'สาย 8'!AB84+'สาย 9'!AB84+'สาย 10'!AB84+'สาย 11'!AB84+'สาย 12'!AB84</f>
        <v>0</v>
      </c>
      <c r="AC84" s="142">
        <f>'สาย 1'!AC84+'สาย 2'!AC84+'สาย 3'!AC84+'สาย 4'!AC84+'สาย 5'!AC84+'สาย 6'!AC84+'สาย 7'!AC84+'สาย 8'!AC84+'สาย 9'!AC84+'สาย 10'!AC84+'สาย 11'!AC84+'สาย 12'!AC84</f>
        <v>0</v>
      </c>
      <c r="AD84" s="142">
        <f>'สาย 1'!AD84+'สาย 2'!AD84+'สาย 3'!AD84+'สาย 4'!AD84+'สาย 5'!AD84+'สาย 6'!AD84+'สาย 7'!AD84+'สาย 8'!AD84+'สาย 9'!AD84+'สาย 10'!AD84+'สาย 11'!AD84+'สาย 12'!AD84</f>
        <v>0</v>
      </c>
      <c r="AE84" s="142">
        <f>'สาย 1'!AE84+'สาย 2'!AE84+'สาย 3'!AE84+'สาย 4'!AE84+'สาย 5'!AE84+'สาย 6'!AE84+'สาย 7'!AE84+'สาย 8'!AE84+'สาย 9'!AE84+'สาย 10'!AE84+'สาย 11'!AE84+'สาย 12'!AE84</f>
        <v>0</v>
      </c>
      <c r="AF84" s="142">
        <f>'สาย 1'!AF84+'สาย 2'!AF84+'สาย 3'!AF84+'สาย 4'!AF84+'สาย 5'!AF84+'สาย 6'!AF84+'สาย 7'!AF84+'สาย 8'!AF84+'สาย 9'!AF84+'สาย 10'!AF84+'สาย 11'!AF84+'สาย 12'!AF84</f>
        <v>0</v>
      </c>
      <c r="AG84" s="142">
        <f>'สาย 1'!AG84+'สาย 2'!AG84+'สาย 3'!AG84+'สาย 4'!AG84+'สาย 5'!AG84+'สาย 6'!AG84+'สาย 7'!AG84+'สาย 8'!AG84+'สาย 9'!AG84+'สาย 10'!AG84+'สาย 11'!AG84+'สาย 12'!AG84</f>
        <v>0</v>
      </c>
      <c r="AH84" s="142">
        <f>'สาย 1'!AH84+'สาย 2'!AH84+'สาย 3'!AH84+'สาย 4'!AH84+'สาย 5'!AH84+'สาย 6'!AH84+'สาย 7'!AH84+'สาย 8'!AH84+'สาย 9'!AH84+'สาย 10'!AH84+'สาย 11'!AH84+'สาย 12'!AH84</f>
        <v>0</v>
      </c>
      <c r="AI84" s="87">
        <f t="shared" si="567"/>
        <v>0</v>
      </c>
      <c r="AJ84" s="541"/>
    </row>
    <row r="85" spans="1:36" ht="21" thickBot="1">
      <c r="A85" s="530"/>
      <c r="B85" s="547"/>
      <c r="C85" s="96" t="s">
        <v>91</v>
      </c>
      <c r="D85" s="97">
        <f t="shared" ref="D85" si="568">(D83+D84)/D82</f>
        <v>0.06</v>
      </c>
      <c r="E85" s="97">
        <f t="shared" ref="E85" si="569">(E83+E84)/E82</f>
        <v>0.11428571428571428</v>
      </c>
      <c r="F85" s="97">
        <f t="shared" ref="F85" si="570">(F83+F84)/F82</f>
        <v>7.3846153846153853E-2</v>
      </c>
      <c r="G85" s="97" t="e">
        <f t="shared" ref="G85" si="571">(G83+G84)/G82</f>
        <v>#DIV/0!</v>
      </c>
      <c r="H85" s="97" t="e">
        <f t="shared" ref="H85" si="572">(H83+H84)/H82</f>
        <v>#DIV/0!</v>
      </c>
      <c r="I85" s="97" t="e">
        <f t="shared" ref="I85" si="573">(I83+I84)/I82</f>
        <v>#DIV/0!</v>
      </c>
      <c r="J85" s="97" t="e">
        <f t="shared" ref="J85" si="574">(J83+J84)/J82</f>
        <v>#DIV/0!</v>
      </c>
      <c r="K85" s="97" t="e">
        <f t="shared" ref="K85" si="575">(K83+K84)/K82</f>
        <v>#DIV/0!</v>
      </c>
      <c r="L85" s="97" t="e">
        <f t="shared" ref="L85" si="576">(L83+L84)/L82</f>
        <v>#DIV/0!</v>
      </c>
      <c r="M85" s="97" t="e">
        <f t="shared" ref="M85" si="577">(M83+M84)/M82</f>
        <v>#DIV/0!</v>
      </c>
      <c r="N85" s="97" t="e">
        <f t="shared" ref="N85" si="578">(N83+N84)/N82</f>
        <v>#DIV/0!</v>
      </c>
      <c r="O85" s="97" t="e">
        <f t="shared" ref="O85" si="579">(O83+O84)/O82</f>
        <v>#DIV/0!</v>
      </c>
      <c r="P85" s="97" t="e">
        <f t="shared" ref="P85" si="580">(P83+P84)/P82</f>
        <v>#DIV/0!</v>
      </c>
      <c r="Q85" s="97" t="e">
        <f t="shared" ref="Q85" si="581">(Q83+Q84)/Q82</f>
        <v>#DIV/0!</v>
      </c>
      <c r="R85" s="97" t="e">
        <f t="shared" ref="R85" si="582">(R83+R84)/R82</f>
        <v>#DIV/0!</v>
      </c>
      <c r="S85" s="97" t="e">
        <f t="shared" ref="S85" si="583">(S83+S84)/S82</f>
        <v>#DIV/0!</v>
      </c>
      <c r="T85" s="97" t="e">
        <f t="shared" ref="T85" si="584">(T83+T84)/T82</f>
        <v>#DIV/0!</v>
      </c>
      <c r="U85" s="97" t="e">
        <f t="shared" ref="U85" si="585">(U83+U84)/U82</f>
        <v>#DIV/0!</v>
      </c>
      <c r="V85" s="97" t="e">
        <f t="shared" ref="V85" si="586">(V83+V84)/V82</f>
        <v>#DIV/0!</v>
      </c>
      <c r="W85" s="97" t="e">
        <f t="shared" ref="W85" si="587">(W83+W84)/W82</f>
        <v>#DIV/0!</v>
      </c>
      <c r="X85" s="97" t="e">
        <f t="shared" ref="X85" si="588">(X83+X84)/X82</f>
        <v>#DIV/0!</v>
      </c>
      <c r="Y85" s="97" t="e">
        <f t="shared" ref="Y85" si="589">(Y83+Y84)/Y82</f>
        <v>#DIV/0!</v>
      </c>
      <c r="Z85" s="97" t="e">
        <f t="shared" ref="Z85" si="590">(Z83+Z84)/Z82</f>
        <v>#DIV/0!</v>
      </c>
      <c r="AA85" s="97" t="e">
        <f t="shared" ref="AA85" si="591">(AA83+AA84)/AA82</f>
        <v>#DIV/0!</v>
      </c>
      <c r="AB85" s="97" t="e">
        <f t="shared" ref="AB85" si="592">(AB83+AB84)/AB82</f>
        <v>#DIV/0!</v>
      </c>
      <c r="AC85" s="97" t="e">
        <f t="shared" ref="AC85" si="593">(AC83+AC84)/AC82</f>
        <v>#DIV/0!</v>
      </c>
      <c r="AD85" s="97" t="e">
        <f t="shared" ref="AD85" si="594">(AD83+AD84)/AD82</f>
        <v>#DIV/0!</v>
      </c>
      <c r="AE85" s="97" t="e">
        <f t="shared" ref="AE85" si="595">(AE83+AE84)/AE82</f>
        <v>#DIV/0!</v>
      </c>
      <c r="AF85" s="97" t="e">
        <f t="shared" ref="AF85" si="596">(AF83+AF84)/AF82</f>
        <v>#DIV/0!</v>
      </c>
      <c r="AG85" s="97" t="e">
        <f t="shared" ref="AG85" si="597">(AG83+AG84)/AG82</f>
        <v>#DIV/0!</v>
      </c>
      <c r="AH85" s="97" t="e">
        <f t="shared" ref="AH85" si="598">(AH83+AH84)/AH82</f>
        <v>#DIV/0!</v>
      </c>
      <c r="AI85" s="97">
        <f t="shared" ref="AI85" si="599">(AI83+AI84)/AI82</f>
        <v>8.4102564102564101E-2</v>
      </c>
      <c r="AJ85" s="542"/>
    </row>
    <row r="86" spans="1:36" ht="20.399999999999999">
      <c r="A86" s="528" t="s">
        <v>21</v>
      </c>
      <c r="B86" s="548" t="s">
        <v>66</v>
      </c>
      <c r="C86" s="101" t="s">
        <v>42</v>
      </c>
      <c r="D86" s="103">
        <f>'สาย 1'!D86+'สาย 2'!D86+'สาย 3'!D86+'สาย 4'!D86+'สาย 5'!D86+'สาย 6'!D86+'สาย 7'!D86+'สาย 8'!D86+'สาย 9'!D86+'สาย 10'!D86+'สาย 11'!D86+'สาย 12'!D86</f>
        <v>0</v>
      </c>
      <c r="E86" s="103">
        <f>'สาย 1'!E86+'สาย 2'!E86+'สาย 3'!E86+'สาย 4'!E86+'สาย 5'!E86+'สาย 6'!E86+'สาย 7'!E86+'สาย 8'!E86+'สาย 9'!E86+'สาย 10'!E86+'สาย 11'!E86+'สาย 12'!E86</f>
        <v>0</v>
      </c>
      <c r="F86" s="103">
        <f>'สาย 1'!F86+'สาย 2'!F86+'สาย 3'!F86+'สาย 4'!F86+'สาย 5'!F86+'สาย 6'!F86+'สาย 7'!F86+'สาย 8'!F86+'สาย 9'!F86+'สาย 10'!F86+'สาย 11'!F86+'สาย 12'!F86</f>
        <v>0</v>
      </c>
      <c r="G86" s="103">
        <f>'สาย 1'!G86+'สาย 2'!G86+'สาย 3'!G86+'สาย 4'!G86+'สาย 5'!G86+'สาย 6'!G86+'สาย 7'!G86+'สาย 8'!G86+'สาย 9'!G86+'สาย 10'!G86+'สาย 11'!G86+'สาย 12'!G86</f>
        <v>0</v>
      </c>
      <c r="H86" s="103">
        <f>'สาย 1'!H86+'สาย 2'!H86+'สาย 3'!H86+'สาย 4'!H86+'สาย 5'!H86+'สาย 6'!H86+'สาย 7'!H86+'สาย 8'!H86+'สาย 9'!H86+'สาย 10'!H86+'สาย 11'!H86+'สาย 12'!H86</f>
        <v>0</v>
      </c>
      <c r="I86" s="103">
        <f>'สาย 1'!I86+'สาย 2'!I86+'สาย 3'!I86+'สาย 4'!I86+'สาย 5'!I86+'สาย 6'!I86+'สาย 7'!I86+'สาย 8'!I86+'สาย 9'!I86+'สาย 10'!I86+'สาย 11'!I86+'สาย 12'!I86</f>
        <v>0</v>
      </c>
      <c r="J86" s="103">
        <f>'สาย 1'!J86+'สาย 2'!J86+'สาย 3'!J86+'สาย 4'!J86+'สาย 5'!J86+'สาย 6'!J86+'สาย 7'!J86+'สาย 8'!J86+'สาย 9'!J86+'สาย 10'!J86+'สาย 11'!J86+'สาย 12'!J86</f>
        <v>0</v>
      </c>
      <c r="K86" s="103">
        <f>'สาย 1'!K86+'สาย 2'!K86+'สาย 3'!K86+'สาย 4'!K86+'สาย 5'!K86+'สาย 6'!K86+'สาย 7'!K86+'สาย 8'!K86+'สาย 9'!K86+'สาย 10'!K86+'สาย 11'!K86+'สาย 12'!K86</f>
        <v>0</v>
      </c>
      <c r="L86" s="103">
        <f>'สาย 1'!L86+'สาย 2'!L86+'สาย 3'!L86+'สาย 4'!L86+'สาย 5'!L86+'สาย 6'!L86+'สาย 7'!L86+'สาย 8'!L86+'สาย 9'!L86+'สาย 10'!L86+'สาย 11'!L86+'สาย 12'!L86</f>
        <v>0</v>
      </c>
      <c r="M86" s="103">
        <f>'สาย 1'!M86+'สาย 2'!M86+'สาย 3'!M86+'สาย 4'!M86+'สาย 5'!M86+'สาย 6'!M86+'สาย 7'!M86+'สาย 8'!M86+'สาย 9'!M86+'สาย 10'!M86+'สาย 11'!M86+'สาย 12'!M86</f>
        <v>0</v>
      </c>
      <c r="N86" s="103">
        <f>'สาย 1'!N86+'สาย 2'!N86+'สาย 3'!N86+'สาย 4'!N86+'สาย 5'!N86+'สาย 6'!N86+'สาย 7'!N86+'สาย 8'!N86+'สาย 9'!N86+'สาย 10'!N86+'สาย 11'!N86+'สาย 12'!N86</f>
        <v>0</v>
      </c>
      <c r="O86" s="103">
        <f>'สาย 1'!O86+'สาย 2'!O86+'สาย 3'!O86+'สาย 4'!O86+'สาย 5'!O86+'สาย 6'!O86+'สาย 7'!O86+'สาย 8'!O86+'สาย 9'!O86+'สาย 10'!O86+'สาย 11'!O86+'สาย 12'!O86</f>
        <v>0</v>
      </c>
      <c r="P86" s="103">
        <f>'สาย 1'!P86+'สาย 2'!P86+'สาย 3'!P86+'สาย 4'!P86+'สาย 5'!P86+'สาย 6'!P86+'สาย 7'!P86+'สาย 8'!P86+'สาย 9'!P86+'สาย 10'!P86+'สาย 11'!P86+'สาย 12'!P86</f>
        <v>0</v>
      </c>
      <c r="Q86" s="103">
        <f>'สาย 1'!Q86+'สาย 2'!Q86+'สาย 3'!Q86+'สาย 4'!Q86+'สาย 5'!Q86+'สาย 6'!Q86+'สาย 7'!Q86+'สาย 8'!Q86+'สาย 9'!Q86+'สาย 10'!Q86+'สาย 11'!Q86+'สาย 12'!Q86</f>
        <v>0</v>
      </c>
      <c r="R86" s="103">
        <f>'สาย 1'!R86+'สาย 2'!R86+'สาย 3'!R86+'สาย 4'!R86+'สาย 5'!R86+'สาย 6'!R86+'สาย 7'!R86+'สาย 8'!R86+'สาย 9'!R86+'สาย 10'!R86+'สาย 11'!R86+'สาย 12'!R86</f>
        <v>0</v>
      </c>
      <c r="S86" s="103">
        <f>'สาย 1'!S86+'สาย 2'!S86+'สาย 3'!S86+'สาย 4'!S86+'สาย 5'!S86+'สาย 6'!S86+'สาย 7'!S86+'สาย 8'!S86+'สาย 9'!S86+'สาย 10'!S86+'สาย 11'!S86+'สาย 12'!S86</f>
        <v>0</v>
      </c>
      <c r="T86" s="103">
        <f>'สาย 1'!T86+'สาย 2'!T86+'สาย 3'!T86+'สาย 4'!T86+'สาย 5'!T86+'สาย 6'!T86+'สาย 7'!T86+'สาย 8'!T86+'สาย 9'!T86+'สาย 10'!T86+'สาย 11'!T86+'สาย 12'!T86</f>
        <v>0</v>
      </c>
      <c r="U86" s="103">
        <f>'สาย 1'!U86+'สาย 2'!U86+'สาย 3'!U86+'สาย 4'!U86+'สาย 5'!U86+'สาย 6'!U86+'สาย 7'!U86+'สาย 8'!U86+'สาย 9'!U86+'สาย 10'!U86+'สาย 11'!U86+'สาย 12'!U86</f>
        <v>0</v>
      </c>
      <c r="V86" s="103">
        <f>'สาย 1'!V86+'สาย 2'!V86+'สาย 3'!V86+'สาย 4'!V86+'สาย 5'!V86+'สาย 6'!V86+'สาย 7'!V86+'สาย 8'!V86+'สาย 9'!V86+'สาย 10'!V86+'สาย 11'!V86+'สาย 12'!V86</f>
        <v>0</v>
      </c>
      <c r="W86" s="103">
        <f>'สาย 1'!W86+'สาย 2'!W86+'สาย 3'!W86+'สาย 4'!W86+'สาย 5'!W86+'สาย 6'!W86+'สาย 7'!W86+'สาย 8'!W86+'สาย 9'!W86+'สาย 10'!W86+'สาย 11'!W86+'สาย 12'!W86</f>
        <v>0</v>
      </c>
      <c r="X86" s="103">
        <f>'สาย 1'!X86+'สาย 2'!X86+'สาย 3'!X86+'สาย 4'!X86+'สาย 5'!X86+'สาย 6'!X86+'สาย 7'!X86+'สาย 8'!X86+'สาย 9'!X86+'สาย 10'!X86+'สาย 11'!X86+'สาย 12'!X86</f>
        <v>0</v>
      </c>
      <c r="Y86" s="103">
        <f>'สาย 1'!Y86+'สาย 2'!Y86+'สาย 3'!Y86+'สาย 4'!Y86+'สาย 5'!Y86+'สาย 6'!Y86+'สาย 7'!Y86+'สาย 8'!Y86+'สาย 9'!Y86+'สาย 10'!Y86+'สาย 11'!Y86+'สาย 12'!Y86</f>
        <v>0</v>
      </c>
      <c r="Z86" s="103">
        <f>'สาย 1'!Z86+'สาย 2'!Z86+'สาย 3'!Z86+'สาย 4'!Z86+'สาย 5'!Z86+'สาย 6'!Z86+'สาย 7'!Z86+'สาย 8'!Z86+'สาย 9'!Z86+'สาย 10'!Z86+'สาย 11'!Z86+'สาย 12'!Z86</f>
        <v>0</v>
      </c>
      <c r="AA86" s="103">
        <f>'สาย 1'!AA86+'สาย 2'!AA86+'สาย 3'!AA86+'สาย 4'!AA86+'สาย 5'!AA86+'สาย 6'!AA86+'สาย 7'!AA86+'สาย 8'!AA86+'สาย 9'!AA86+'สาย 10'!AA86+'สาย 11'!AA86+'สาย 12'!AA86</f>
        <v>0</v>
      </c>
      <c r="AB86" s="103">
        <f>'สาย 1'!AB86+'สาย 2'!AB86+'สาย 3'!AB86+'สาย 4'!AB86+'สาย 5'!AB86+'สาย 6'!AB86+'สาย 7'!AB86+'สาย 8'!AB86+'สาย 9'!AB86+'สาย 10'!AB86+'สาย 11'!AB86+'สาย 12'!AB86</f>
        <v>0</v>
      </c>
      <c r="AC86" s="103">
        <f>'สาย 1'!AC86+'สาย 2'!AC86+'สาย 3'!AC86+'สาย 4'!AC86+'สาย 5'!AC86+'สาย 6'!AC86+'สาย 7'!AC86+'สาย 8'!AC86+'สาย 9'!AC86+'สาย 10'!AC86+'สาย 11'!AC86+'สาย 12'!AC86</f>
        <v>0</v>
      </c>
      <c r="AD86" s="103">
        <f>'สาย 1'!AD86+'สาย 2'!AD86+'สาย 3'!AD86+'สาย 4'!AD86+'สาย 5'!AD86+'สาย 6'!AD86+'สาย 7'!AD86+'สาย 8'!AD86+'สาย 9'!AD86+'สาย 10'!AD86+'สาย 11'!AD86+'สาย 12'!AD86</f>
        <v>0</v>
      </c>
      <c r="AE86" s="103">
        <f>'สาย 1'!AE86+'สาย 2'!AE86+'สาย 3'!AE86+'สาย 4'!AE86+'สาย 5'!AE86+'สาย 6'!AE86+'สาย 7'!AE86+'สาย 8'!AE86+'สาย 9'!AE86+'สาย 10'!AE86+'สาย 11'!AE86+'สาย 12'!AE86</f>
        <v>0</v>
      </c>
      <c r="AF86" s="103">
        <f>'สาย 1'!AF86+'สาย 2'!AF86+'สาย 3'!AF86+'สาย 4'!AF86+'สาย 5'!AF86+'สาย 6'!AF86+'สาย 7'!AF86+'สาย 8'!AF86+'สาย 9'!AF86+'สาย 10'!AF86+'สาย 11'!AF86+'สาย 12'!AF86</f>
        <v>0</v>
      </c>
      <c r="AG86" s="103">
        <f>'สาย 1'!AG86+'สาย 2'!AG86+'สาย 3'!AG86+'สาย 4'!AG86+'สาย 5'!AG86+'สาย 6'!AG86+'สาย 7'!AG86+'สาย 8'!AG86+'สาย 9'!AG86+'สาย 10'!AG86+'สาย 11'!AG86+'สาย 12'!AG86</f>
        <v>0</v>
      </c>
      <c r="AH86" s="103">
        <f>'สาย 1'!AH86+'สาย 2'!AH86+'สาย 3'!AH86+'สาย 4'!AH86+'สาย 5'!AH86+'สาย 6'!AH86+'สาย 7'!AH86+'สาย 8'!AH86+'สาย 9'!AH86+'สาย 10'!AH86+'สาย 11'!AH86+'สาย 12'!AH86</f>
        <v>0</v>
      </c>
      <c r="AI86" s="93">
        <f>SUM(D86:AH86)</f>
        <v>0</v>
      </c>
      <c r="AJ86" s="541" t="e">
        <f>AI89</f>
        <v>#DIV/0!</v>
      </c>
    </row>
    <row r="87" spans="1:36" ht="20.399999999999999">
      <c r="A87" s="529"/>
      <c r="B87" s="546"/>
      <c r="C87" s="91" t="s">
        <v>89</v>
      </c>
      <c r="D87" s="174">
        <f>'สาย 1'!D87+'สาย 2'!D87+'สาย 3'!D87+'สาย 4'!D87+'สาย 5'!D87+'สาย 6'!D87+'สาย 7'!D87+'สาย 8'!D87+'สาย 9'!D87+'สาย 10'!D87+'สาย 11'!D87+'สาย 12'!D87</f>
        <v>0</v>
      </c>
      <c r="E87" s="174">
        <f>'สาย 1'!E87+'สาย 2'!E87+'สาย 3'!E87+'สาย 4'!E87+'สาย 5'!E87+'สาย 6'!E87+'สาย 7'!E87+'สาย 8'!E87+'สาย 9'!E87+'สาย 10'!E87+'สาย 11'!E87+'สาย 12'!E87</f>
        <v>0</v>
      </c>
      <c r="F87" s="174">
        <f>'สาย 1'!F87+'สาย 2'!F87+'สาย 3'!F87+'สาย 4'!F87+'สาย 5'!F87+'สาย 6'!F87+'สาย 7'!F87+'สาย 8'!F87+'สาย 9'!F87+'สาย 10'!F87+'สาย 11'!F87+'สาย 12'!F87</f>
        <v>0</v>
      </c>
      <c r="G87" s="174">
        <f>'สาย 1'!G87+'สาย 2'!G87+'สาย 3'!G87+'สาย 4'!G87+'สาย 5'!G87+'สาย 6'!G87+'สาย 7'!G87+'สาย 8'!G87+'สาย 9'!G87+'สาย 10'!G87+'สาย 11'!G87+'สาย 12'!G87</f>
        <v>0</v>
      </c>
      <c r="H87" s="174">
        <f>'สาย 1'!H87+'สาย 2'!H87+'สาย 3'!H87+'สาย 4'!H87+'สาย 5'!H87+'สาย 6'!H87+'สาย 7'!H87+'สาย 8'!H87+'สาย 9'!H87+'สาย 10'!H87+'สาย 11'!H87+'สาย 12'!H87</f>
        <v>0</v>
      </c>
      <c r="I87" s="174">
        <f>'สาย 1'!I87+'สาย 2'!I87+'สาย 3'!I87+'สาย 4'!I87+'สาย 5'!I87+'สาย 6'!I87+'สาย 7'!I87+'สาย 8'!I87+'สาย 9'!I87+'สาย 10'!I87+'สาย 11'!I87+'สาย 12'!I87</f>
        <v>0</v>
      </c>
      <c r="J87" s="174">
        <f>'สาย 1'!J87+'สาย 2'!J87+'สาย 3'!J87+'สาย 4'!J87+'สาย 5'!J87+'สาย 6'!J87+'สาย 7'!J87+'สาย 8'!J87+'สาย 9'!J87+'สาย 10'!J87+'สาย 11'!J87+'สาย 12'!J87</f>
        <v>0</v>
      </c>
      <c r="K87" s="174">
        <f>'สาย 1'!K87+'สาย 2'!K87+'สาย 3'!K87+'สาย 4'!K87+'สาย 5'!K87+'สาย 6'!K87+'สาย 7'!K87+'สาย 8'!K87+'สาย 9'!K87+'สาย 10'!K87+'สาย 11'!K87+'สาย 12'!K87</f>
        <v>0</v>
      </c>
      <c r="L87" s="174">
        <f>'สาย 1'!L87+'สาย 2'!L87+'สาย 3'!L87+'สาย 4'!L87+'สาย 5'!L87+'สาย 6'!L87+'สาย 7'!L87+'สาย 8'!L87+'สาย 9'!L87+'สาย 10'!L87+'สาย 11'!L87+'สาย 12'!L87</f>
        <v>0</v>
      </c>
      <c r="M87" s="174">
        <f>'สาย 1'!M87+'สาย 2'!M87+'สาย 3'!M87+'สาย 4'!M87+'สาย 5'!M87+'สาย 6'!M87+'สาย 7'!M87+'สาย 8'!M87+'สาย 9'!M87+'สาย 10'!M87+'สาย 11'!M87+'สาย 12'!M87</f>
        <v>0</v>
      </c>
      <c r="N87" s="174">
        <f>'สาย 1'!N87+'สาย 2'!N87+'สาย 3'!N87+'สาย 4'!N87+'สาย 5'!N87+'สาย 6'!N87+'สาย 7'!N87+'สาย 8'!N87+'สาย 9'!N87+'สาย 10'!N87+'สาย 11'!N87+'สาย 12'!N87</f>
        <v>0</v>
      </c>
      <c r="O87" s="174">
        <f>'สาย 1'!O87+'สาย 2'!O87+'สาย 3'!O87+'สาย 4'!O87+'สาย 5'!O87+'สาย 6'!O87+'สาย 7'!O87+'สาย 8'!O87+'สาย 9'!O87+'สาย 10'!O87+'สาย 11'!O87+'สาย 12'!O87</f>
        <v>0</v>
      </c>
      <c r="P87" s="174">
        <f>'สาย 1'!P87+'สาย 2'!P87+'สาย 3'!P87+'สาย 4'!P87+'สาย 5'!P87+'สาย 6'!P87+'สาย 7'!P87+'สาย 8'!P87+'สาย 9'!P87+'สาย 10'!P87+'สาย 11'!P87+'สาย 12'!P87</f>
        <v>0</v>
      </c>
      <c r="Q87" s="174">
        <f>'สาย 1'!Q87+'สาย 2'!Q87+'สาย 3'!Q87+'สาย 4'!Q87+'สาย 5'!Q87+'สาย 6'!Q87+'สาย 7'!Q87+'สาย 8'!Q87+'สาย 9'!Q87+'สาย 10'!Q87+'สาย 11'!Q87+'สาย 12'!Q87</f>
        <v>0</v>
      </c>
      <c r="R87" s="174">
        <f>'สาย 1'!R87+'สาย 2'!R87+'สาย 3'!R87+'สาย 4'!R87+'สาย 5'!R87+'สาย 6'!R87+'สาย 7'!R87+'สาย 8'!R87+'สาย 9'!R87+'สาย 10'!R87+'สาย 11'!R87+'สาย 12'!R87</f>
        <v>0</v>
      </c>
      <c r="S87" s="174">
        <f>'สาย 1'!S87+'สาย 2'!S87+'สาย 3'!S87+'สาย 4'!S87+'สาย 5'!S87+'สาย 6'!S87+'สาย 7'!S87+'สาย 8'!S87+'สาย 9'!S87+'สาย 10'!S87+'สาย 11'!S87+'สาย 12'!S87</f>
        <v>0</v>
      </c>
      <c r="T87" s="174">
        <f>'สาย 1'!T87+'สาย 2'!T87+'สาย 3'!T87+'สาย 4'!T87+'สาย 5'!T87+'สาย 6'!T87+'สาย 7'!T87+'สาย 8'!T87+'สาย 9'!T87+'สาย 10'!T87+'สาย 11'!T87+'สาย 12'!T87</f>
        <v>0</v>
      </c>
      <c r="U87" s="174">
        <f>'สาย 1'!U87+'สาย 2'!U87+'สาย 3'!U87+'สาย 4'!U87+'สาย 5'!U87+'สาย 6'!U87+'สาย 7'!U87+'สาย 8'!U87+'สาย 9'!U87+'สาย 10'!U87+'สาย 11'!U87+'สาย 12'!U87</f>
        <v>0</v>
      </c>
      <c r="V87" s="174">
        <f>'สาย 1'!V87+'สาย 2'!V87+'สาย 3'!V87+'สาย 4'!V87+'สาย 5'!V87+'สาย 6'!V87+'สาย 7'!V87+'สาย 8'!V87+'สาย 9'!V87+'สาย 10'!V87+'สาย 11'!V87+'สาย 12'!V87</f>
        <v>0</v>
      </c>
      <c r="W87" s="174">
        <f>'สาย 1'!W87+'สาย 2'!W87+'สาย 3'!W87+'สาย 4'!W87+'สาย 5'!W87+'สาย 6'!W87+'สาย 7'!W87+'สาย 8'!W87+'สาย 9'!W87+'สาย 10'!W87+'สาย 11'!W87+'สาย 12'!W87</f>
        <v>0</v>
      </c>
      <c r="X87" s="174">
        <f>'สาย 1'!X87+'สาย 2'!X87+'สาย 3'!X87+'สาย 4'!X87+'สาย 5'!X87+'สาย 6'!X87+'สาย 7'!X87+'สาย 8'!X87+'สาย 9'!X87+'สาย 10'!X87+'สาย 11'!X87+'สาย 12'!X87</f>
        <v>0</v>
      </c>
      <c r="Y87" s="174">
        <f>'สาย 1'!Y87+'สาย 2'!Y87+'สาย 3'!Y87+'สาย 4'!Y87+'สาย 5'!Y87+'สาย 6'!Y87+'สาย 7'!Y87+'สาย 8'!Y87+'สาย 9'!Y87+'สาย 10'!Y87+'สาย 11'!Y87+'สาย 12'!Y87</f>
        <v>0</v>
      </c>
      <c r="Z87" s="174">
        <f>'สาย 1'!Z87+'สาย 2'!Z87+'สาย 3'!Z87+'สาย 4'!Z87+'สาย 5'!Z87+'สาย 6'!Z87+'สาย 7'!Z87+'สาย 8'!Z87+'สาย 9'!Z87+'สาย 10'!Z87+'สาย 11'!Z87+'สาย 12'!Z87</f>
        <v>0</v>
      </c>
      <c r="AA87" s="174">
        <f>'สาย 1'!AA87+'สาย 2'!AA87+'สาย 3'!AA87+'สาย 4'!AA87+'สาย 5'!AA87+'สาย 6'!AA87+'สาย 7'!AA87+'สาย 8'!AA87+'สาย 9'!AA87+'สาย 10'!AA87+'สาย 11'!AA87+'สาย 12'!AA87</f>
        <v>0</v>
      </c>
      <c r="AB87" s="174">
        <f>'สาย 1'!AB87+'สาย 2'!AB87+'สาย 3'!AB87+'สาย 4'!AB87+'สาย 5'!AB87+'สาย 6'!AB87+'สาย 7'!AB87+'สาย 8'!AB87+'สาย 9'!AB87+'สาย 10'!AB87+'สาย 11'!AB87+'สาย 12'!AB87</f>
        <v>0</v>
      </c>
      <c r="AC87" s="174">
        <f>'สาย 1'!AC87+'สาย 2'!AC87+'สาย 3'!AC87+'สาย 4'!AC87+'สาย 5'!AC87+'สาย 6'!AC87+'สาย 7'!AC87+'สาย 8'!AC87+'สาย 9'!AC87+'สาย 10'!AC87+'สาย 11'!AC87+'สาย 12'!AC87</f>
        <v>0</v>
      </c>
      <c r="AD87" s="174">
        <f>'สาย 1'!AD87+'สาย 2'!AD87+'สาย 3'!AD87+'สาย 4'!AD87+'สาย 5'!AD87+'สาย 6'!AD87+'สาย 7'!AD87+'สาย 8'!AD87+'สาย 9'!AD87+'สาย 10'!AD87+'สาย 11'!AD87+'สาย 12'!AD87</f>
        <v>0</v>
      </c>
      <c r="AE87" s="174">
        <f>'สาย 1'!AE87+'สาย 2'!AE87+'สาย 3'!AE87+'สาย 4'!AE87+'สาย 5'!AE87+'สาย 6'!AE87+'สาย 7'!AE87+'สาย 8'!AE87+'สาย 9'!AE87+'สาย 10'!AE87+'สาย 11'!AE87+'สาย 12'!AE87</f>
        <v>0</v>
      </c>
      <c r="AF87" s="174">
        <f>'สาย 1'!AF87+'สาย 2'!AF87+'สาย 3'!AF87+'สาย 4'!AF87+'สาย 5'!AF87+'สาย 6'!AF87+'สาย 7'!AF87+'สาย 8'!AF87+'สาย 9'!AF87+'สาย 10'!AF87+'สาย 11'!AF87+'สาย 12'!AF87</f>
        <v>0</v>
      </c>
      <c r="AG87" s="174">
        <f>'สาย 1'!AG87+'สาย 2'!AG87+'สาย 3'!AG87+'สาย 4'!AG87+'สาย 5'!AG87+'สาย 6'!AG87+'สาย 7'!AG87+'สาย 8'!AG87+'สาย 9'!AG87+'สาย 10'!AG87+'สาย 11'!AG87+'สาย 12'!AG87</f>
        <v>0</v>
      </c>
      <c r="AH87" s="174">
        <f>'สาย 1'!AH87+'สาย 2'!AH87+'สาย 3'!AH87+'สาย 4'!AH87+'สาย 5'!AH87+'สาย 6'!AH87+'สาย 7'!AH87+'สาย 8'!AH87+'สาย 9'!AH87+'สาย 10'!AH87+'สาย 11'!AH87+'สาย 12'!AH87</f>
        <v>0</v>
      </c>
      <c r="AI87" s="161">
        <f t="shared" ref="AI87:AI88" si="600">SUM(D87:AH87)</f>
        <v>0</v>
      </c>
      <c r="AJ87" s="541"/>
    </row>
    <row r="88" spans="1:36" ht="20.399999999999999">
      <c r="A88" s="529"/>
      <c r="B88" s="546"/>
      <c r="C88" s="94" t="s">
        <v>90</v>
      </c>
      <c r="D88" s="142">
        <f>'สาย 1'!D88+'สาย 2'!D88+'สาย 3'!D88+'สาย 4'!D88+'สาย 5'!D88+'สาย 6'!D88+'สาย 7'!D88+'สาย 8'!D88+'สาย 9'!D88+'สาย 10'!D88+'สาย 11'!D88+'สาย 12'!D88</f>
        <v>0</v>
      </c>
      <c r="E88" s="142">
        <f>'สาย 1'!E88+'สาย 2'!E88+'สาย 3'!E88+'สาย 4'!E88+'สาย 5'!E88+'สาย 6'!E88+'สาย 7'!E88+'สาย 8'!E88+'สาย 9'!E88+'สาย 10'!E88+'สาย 11'!E88+'สาย 12'!E88</f>
        <v>0</v>
      </c>
      <c r="F88" s="142">
        <f>'สาย 1'!F88+'สาย 2'!F88+'สาย 3'!F88+'สาย 4'!F88+'สาย 5'!F88+'สาย 6'!F88+'สาย 7'!F88+'สาย 8'!F88+'สาย 9'!F88+'สาย 10'!F88+'สาย 11'!F88+'สาย 12'!F88</f>
        <v>0</v>
      </c>
      <c r="G88" s="142">
        <f>'สาย 1'!G88+'สาย 2'!G88+'สาย 3'!G88+'สาย 4'!G88+'สาย 5'!G88+'สาย 6'!G88+'สาย 7'!G88+'สาย 8'!G88+'สาย 9'!G88+'สาย 10'!G88+'สาย 11'!G88+'สาย 12'!G88</f>
        <v>0</v>
      </c>
      <c r="H88" s="142">
        <f>'สาย 1'!H88+'สาย 2'!H88+'สาย 3'!H88+'สาย 4'!H88+'สาย 5'!H88+'สาย 6'!H88+'สาย 7'!H88+'สาย 8'!H88+'สาย 9'!H88+'สาย 10'!H88+'สาย 11'!H88+'สาย 12'!H88</f>
        <v>0</v>
      </c>
      <c r="I88" s="142">
        <f>'สาย 1'!I88+'สาย 2'!I88+'สาย 3'!I88+'สาย 4'!I88+'สาย 5'!I88+'สาย 6'!I88+'สาย 7'!I88+'สาย 8'!I88+'สาย 9'!I88+'สาย 10'!I88+'สาย 11'!I88+'สาย 12'!I88</f>
        <v>0</v>
      </c>
      <c r="J88" s="142">
        <f>'สาย 1'!J88+'สาย 2'!J88+'สาย 3'!J88+'สาย 4'!J88+'สาย 5'!J88+'สาย 6'!J88+'สาย 7'!J88+'สาย 8'!J88+'สาย 9'!J88+'สาย 10'!J88+'สาย 11'!J88+'สาย 12'!J88</f>
        <v>0</v>
      </c>
      <c r="K88" s="142">
        <f>'สาย 1'!K88+'สาย 2'!K88+'สาย 3'!K88+'สาย 4'!K88+'สาย 5'!K88+'สาย 6'!K88+'สาย 7'!K88+'สาย 8'!K88+'สาย 9'!K88+'สาย 10'!K88+'สาย 11'!K88+'สาย 12'!K88</f>
        <v>0</v>
      </c>
      <c r="L88" s="142">
        <f>'สาย 1'!L88+'สาย 2'!L88+'สาย 3'!L88+'สาย 4'!L88+'สาย 5'!L88+'สาย 6'!L88+'สาย 7'!L88+'สาย 8'!L88+'สาย 9'!L88+'สาย 10'!L88+'สาย 11'!L88+'สาย 12'!L88</f>
        <v>0</v>
      </c>
      <c r="M88" s="142">
        <f>'สาย 1'!M88+'สาย 2'!M88+'สาย 3'!M88+'สาย 4'!M88+'สาย 5'!M88+'สาย 6'!M88+'สาย 7'!M88+'สาย 8'!M88+'สาย 9'!M88+'สาย 10'!M88+'สาย 11'!M88+'สาย 12'!M88</f>
        <v>0</v>
      </c>
      <c r="N88" s="142">
        <f>'สาย 1'!N88+'สาย 2'!N88+'สาย 3'!N88+'สาย 4'!N88+'สาย 5'!N88+'สาย 6'!N88+'สาย 7'!N88+'สาย 8'!N88+'สาย 9'!N88+'สาย 10'!N88+'สาย 11'!N88+'สาย 12'!N88</f>
        <v>0</v>
      </c>
      <c r="O88" s="142">
        <f>'สาย 1'!O88+'สาย 2'!O88+'สาย 3'!O88+'สาย 4'!O88+'สาย 5'!O88+'สาย 6'!O88+'สาย 7'!O88+'สาย 8'!O88+'สาย 9'!O88+'สาย 10'!O88+'สาย 11'!O88+'สาย 12'!O88</f>
        <v>0</v>
      </c>
      <c r="P88" s="142">
        <f>'สาย 1'!P88+'สาย 2'!P88+'สาย 3'!P88+'สาย 4'!P88+'สาย 5'!P88+'สาย 6'!P88+'สาย 7'!P88+'สาย 8'!P88+'สาย 9'!P88+'สาย 10'!P88+'สาย 11'!P88+'สาย 12'!P88</f>
        <v>0</v>
      </c>
      <c r="Q88" s="142">
        <f>'สาย 1'!Q88+'สาย 2'!Q88+'สาย 3'!Q88+'สาย 4'!Q88+'สาย 5'!Q88+'สาย 6'!Q88+'สาย 7'!Q88+'สาย 8'!Q88+'สาย 9'!Q88+'สาย 10'!Q88+'สาย 11'!Q88+'สาย 12'!Q88</f>
        <v>0</v>
      </c>
      <c r="R88" s="142">
        <f>'สาย 1'!R88+'สาย 2'!R88+'สาย 3'!R88+'สาย 4'!R88+'สาย 5'!R88+'สาย 6'!R88+'สาย 7'!R88+'สาย 8'!R88+'สาย 9'!R88+'สาย 10'!R88+'สาย 11'!R88+'สาย 12'!R88</f>
        <v>0</v>
      </c>
      <c r="S88" s="142">
        <f>'สาย 1'!S88+'สาย 2'!S88+'สาย 3'!S88+'สาย 4'!S88+'สาย 5'!S88+'สาย 6'!S88+'สาย 7'!S88+'สาย 8'!S88+'สาย 9'!S88+'สาย 10'!S88+'สาย 11'!S88+'สาย 12'!S88</f>
        <v>0</v>
      </c>
      <c r="T88" s="142">
        <f>'สาย 1'!T88+'สาย 2'!T88+'สาย 3'!T88+'สาย 4'!T88+'สาย 5'!T88+'สาย 6'!T88+'สาย 7'!T88+'สาย 8'!T88+'สาย 9'!T88+'สาย 10'!T88+'สาย 11'!T88+'สาย 12'!T88</f>
        <v>0</v>
      </c>
      <c r="U88" s="142">
        <f>'สาย 1'!U88+'สาย 2'!U88+'สาย 3'!U88+'สาย 4'!U88+'สาย 5'!U88+'สาย 6'!U88+'สาย 7'!U88+'สาย 8'!U88+'สาย 9'!U88+'สาย 10'!U88+'สาย 11'!U88+'สาย 12'!U88</f>
        <v>0</v>
      </c>
      <c r="V88" s="142">
        <f>'สาย 1'!V88+'สาย 2'!V88+'สาย 3'!V88+'สาย 4'!V88+'สาย 5'!V88+'สาย 6'!V88+'สาย 7'!V88+'สาย 8'!V88+'สาย 9'!V88+'สาย 10'!V88+'สาย 11'!V88+'สาย 12'!V88</f>
        <v>0</v>
      </c>
      <c r="W88" s="142">
        <f>'สาย 1'!W88+'สาย 2'!W88+'สาย 3'!W88+'สาย 4'!W88+'สาย 5'!W88+'สาย 6'!W88+'สาย 7'!W88+'สาย 8'!W88+'สาย 9'!W88+'สาย 10'!W88+'สาย 11'!W88+'สาย 12'!W88</f>
        <v>0</v>
      </c>
      <c r="X88" s="142">
        <f>'สาย 1'!X88+'สาย 2'!X88+'สาย 3'!X88+'สาย 4'!X88+'สาย 5'!X88+'สาย 6'!X88+'สาย 7'!X88+'สาย 8'!X88+'สาย 9'!X88+'สาย 10'!X88+'สาย 11'!X88+'สาย 12'!X88</f>
        <v>0</v>
      </c>
      <c r="Y88" s="142">
        <f>'สาย 1'!Y88+'สาย 2'!Y88+'สาย 3'!Y88+'สาย 4'!Y88+'สาย 5'!Y88+'สาย 6'!Y88+'สาย 7'!Y88+'สาย 8'!Y88+'สาย 9'!Y88+'สาย 10'!Y88+'สาย 11'!Y88+'สาย 12'!Y88</f>
        <v>0</v>
      </c>
      <c r="Z88" s="142">
        <f>'สาย 1'!Z88+'สาย 2'!Z88+'สาย 3'!Z88+'สาย 4'!Z88+'สาย 5'!Z88+'สาย 6'!Z88+'สาย 7'!Z88+'สาย 8'!Z88+'สาย 9'!Z88+'สาย 10'!Z88+'สาย 11'!Z88+'สาย 12'!Z88</f>
        <v>0</v>
      </c>
      <c r="AA88" s="142">
        <f>'สาย 1'!AA88+'สาย 2'!AA88+'สาย 3'!AA88+'สาย 4'!AA88+'สาย 5'!AA88+'สาย 6'!AA88+'สาย 7'!AA88+'สาย 8'!AA88+'สาย 9'!AA88+'สาย 10'!AA88+'สาย 11'!AA88+'สาย 12'!AA88</f>
        <v>0</v>
      </c>
      <c r="AB88" s="142">
        <f>'สาย 1'!AB88+'สาย 2'!AB88+'สาย 3'!AB88+'สาย 4'!AB88+'สาย 5'!AB88+'สาย 6'!AB88+'สาย 7'!AB88+'สาย 8'!AB88+'สาย 9'!AB88+'สาย 10'!AB88+'สาย 11'!AB88+'สาย 12'!AB88</f>
        <v>0</v>
      </c>
      <c r="AC88" s="142">
        <f>'สาย 1'!AC88+'สาย 2'!AC88+'สาย 3'!AC88+'สาย 4'!AC88+'สาย 5'!AC88+'สาย 6'!AC88+'สาย 7'!AC88+'สาย 8'!AC88+'สาย 9'!AC88+'สาย 10'!AC88+'สาย 11'!AC88+'สาย 12'!AC88</f>
        <v>0</v>
      </c>
      <c r="AD88" s="142">
        <f>'สาย 1'!AD88+'สาย 2'!AD88+'สาย 3'!AD88+'สาย 4'!AD88+'สาย 5'!AD88+'สาย 6'!AD88+'สาย 7'!AD88+'สาย 8'!AD88+'สาย 9'!AD88+'สาย 10'!AD88+'สาย 11'!AD88+'สาย 12'!AD88</f>
        <v>0</v>
      </c>
      <c r="AE88" s="142">
        <f>'สาย 1'!AE88+'สาย 2'!AE88+'สาย 3'!AE88+'สาย 4'!AE88+'สาย 5'!AE88+'สาย 6'!AE88+'สาย 7'!AE88+'สาย 8'!AE88+'สาย 9'!AE88+'สาย 10'!AE88+'สาย 11'!AE88+'สาย 12'!AE88</f>
        <v>0</v>
      </c>
      <c r="AF88" s="142">
        <f>'สาย 1'!AF88+'สาย 2'!AF88+'สาย 3'!AF88+'สาย 4'!AF88+'สาย 5'!AF88+'สาย 6'!AF88+'สาย 7'!AF88+'สาย 8'!AF88+'สาย 9'!AF88+'สาย 10'!AF88+'สาย 11'!AF88+'สาย 12'!AF88</f>
        <v>0</v>
      </c>
      <c r="AG88" s="142">
        <f>'สาย 1'!AG88+'สาย 2'!AG88+'สาย 3'!AG88+'สาย 4'!AG88+'สาย 5'!AG88+'สาย 6'!AG88+'สาย 7'!AG88+'สาย 8'!AG88+'สาย 9'!AG88+'สาย 10'!AG88+'สาย 11'!AG88+'สาย 12'!AG88</f>
        <v>0</v>
      </c>
      <c r="AH88" s="142">
        <f>'สาย 1'!AH88+'สาย 2'!AH88+'สาย 3'!AH88+'สาย 4'!AH88+'สาย 5'!AH88+'สาย 6'!AH88+'สาย 7'!AH88+'สาย 8'!AH88+'สาย 9'!AH88+'สาย 10'!AH88+'สาย 11'!AH88+'สาย 12'!AH88</f>
        <v>0</v>
      </c>
      <c r="AI88" s="87">
        <f t="shared" si="600"/>
        <v>0</v>
      </c>
      <c r="AJ88" s="541"/>
    </row>
    <row r="89" spans="1:36" ht="21" thickBot="1">
      <c r="A89" s="530"/>
      <c r="B89" s="547"/>
      <c r="C89" s="96" t="s">
        <v>91</v>
      </c>
      <c r="D89" s="97" t="e">
        <f t="shared" ref="D89" si="601">(D87+D88)/D86</f>
        <v>#DIV/0!</v>
      </c>
      <c r="E89" s="97" t="e">
        <f t="shared" ref="E89" si="602">(E87+E88)/E86</f>
        <v>#DIV/0!</v>
      </c>
      <c r="F89" s="97" t="e">
        <f t="shared" ref="F89" si="603">(F87+F88)/F86</f>
        <v>#DIV/0!</v>
      </c>
      <c r="G89" s="97" t="e">
        <f t="shared" ref="G89" si="604">(G87+G88)/G86</f>
        <v>#DIV/0!</v>
      </c>
      <c r="H89" s="97" t="e">
        <f t="shared" ref="H89" si="605">(H87+H88)/H86</f>
        <v>#DIV/0!</v>
      </c>
      <c r="I89" s="97" t="e">
        <f t="shared" ref="I89" si="606">(I87+I88)/I86</f>
        <v>#DIV/0!</v>
      </c>
      <c r="J89" s="97" t="e">
        <f t="shared" ref="J89" si="607">(J87+J88)/J86</f>
        <v>#DIV/0!</v>
      </c>
      <c r="K89" s="97" t="e">
        <f t="shared" ref="K89" si="608">(K87+K88)/K86</f>
        <v>#DIV/0!</v>
      </c>
      <c r="L89" s="97" t="e">
        <f t="shared" ref="L89" si="609">(L87+L88)/L86</f>
        <v>#DIV/0!</v>
      </c>
      <c r="M89" s="97" t="e">
        <f t="shared" ref="M89" si="610">(M87+M88)/M86</f>
        <v>#DIV/0!</v>
      </c>
      <c r="N89" s="97" t="e">
        <f t="shared" ref="N89" si="611">(N87+N88)/N86</f>
        <v>#DIV/0!</v>
      </c>
      <c r="O89" s="97" t="e">
        <f t="shared" ref="O89" si="612">(O87+O88)/O86</f>
        <v>#DIV/0!</v>
      </c>
      <c r="P89" s="97" t="e">
        <f t="shared" ref="P89" si="613">(P87+P88)/P86</f>
        <v>#DIV/0!</v>
      </c>
      <c r="Q89" s="97" t="e">
        <f t="shared" ref="Q89" si="614">(Q87+Q88)/Q86</f>
        <v>#DIV/0!</v>
      </c>
      <c r="R89" s="97" t="e">
        <f t="shared" ref="R89" si="615">(R87+R88)/R86</f>
        <v>#DIV/0!</v>
      </c>
      <c r="S89" s="97" t="e">
        <f t="shared" ref="S89" si="616">(S87+S88)/S86</f>
        <v>#DIV/0!</v>
      </c>
      <c r="T89" s="97" t="e">
        <f t="shared" ref="T89" si="617">(T87+T88)/T86</f>
        <v>#DIV/0!</v>
      </c>
      <c r="U89" s="97" t="e">
        <f t="shared" ref="U89" si="618">(U87+U88)/U86</f>
        <v>#DIV/0!</v>
      </c>
      <c r="V89" s="97" t="e">
        <f t="shared" ref="V89" si="619">(V87+V88)/V86</f>
        <v>#DIV/0!</v>
      </c>
      <c r="W89" s="97" t="e">
        <f t="shared" ref="W89" si="620">(W87+W88)/W86</f>
        <v>#DIV/0!</v>
      </c>
      <c r="X89" s="97" t="e">
        <f t="shared" ref="X89" si="621">(X87+X88)/X86</f>
        <v>#DIV/0!</v>
      </c>
      <c r="Y89" s="97" t="e">
        <f t="shared" ref="Y89" si="622">(Y87+Y88)/Y86</f>
        <v>#DIV/0!</v>
      </c>
      <c r="Z89" s="97" t="e">
        <f t="shared" ref="Z89" si="623">(Z87+Z88)/Z86</f>
        <v>#DIV/0!</v>
      </c>
      <c r="AA89" s="97" t="e">
        <f t="shared" ref="AA89" si="624">(AA87+AA88)/AA86</f>
        <v>#DIV/0!</v>
      </c>
      <c r="AB89" s="97" t="e">
        <f t="shared" ref="AB89" si="625">(AB87+AB88)/AB86</f>
        <v>#DIV/0!</v>
      </c>
      <c r="AC89" s="97" t="e">
        <f t="shared" ref="AC89" si="626">(AC87+AC88)/AC86</f>
        <v>#DIV/0!</v>
      </c>
      <c r="AD89" s="97" t="e">
        <f t="shared" ref="AD89" si="627">(AD87+AD88)/AD86</f>
        <v>#DIV/0!</v>
      </c>
      <c r="AE89" s="97" t="e">
        <f t="shared" ref="AE89" si="628">(AE87+AE88)/AE86</f>
        <v>#DIV/0!</v>
      </c>
      <c r="AF89" s="97" t="e">
        <f t="shared" ref="AF89" si="629">(AF87+AF88)/AF86</f>
        <v>#DIV/0!</v>
      </c>
      <c r="AG89" s="97" t="e">
        <f t="shared" ref="AG89" si="630">(AG87+AG88)/AG86</f>
        <v>#DIV/0!</v>
      </c>
      <c r="AH89" s="97" t="e">
        <f t="shared" ref="AH89" si="631">(AH87+AH88)/AH86</f>
        <v>#DIV/0!</v>
      </c>
      <c r="AI89" s="97" t="e">
        <f t="shared" ref="AI89" si="632">(AI87+AI88)/AI86</f>
        <v>#DIV/0!</v>
      </c>
      <c r="AJ89" s="542"/>
    </row>
    <row r="90" spans="1:36" ht="21" thickTop="1">
      <c r="A90" s="528" t="s">
        <v>101</v>
      </c>
      <c r="B90" s="548" t="s">
        <v>67</v>
      </c>
      <c r="C90" s="101" t="s">
        <v>42</v>
      </c>
      <c r="D90" s="103">
        <f>'สาย 1'!D90+'สาย 2'!D90+'สาย 3'!D90+'สาย 4'!D90+'สาย 5'!D90+'สาย 6'!D90+'สาย 7'!D90+'สาย 8'!D90+'สาย 9'!D90+'สาย 10'!D90+'สาย 11'!D90+'สาย 12'!D90</f>
        <v>0</v>
      </c>
      <c r="E90" s="103">
        <f>'สาย 1'!E90+'สาย 2'!E90+'สาย 3'!E90+'สาย 4'!E90+'สาย 5'!E90+'สาย 6'!E90+'สาย 7'!E90+'สาย 8'!E90+'สาย 9'!E90+'สาย 10'!E90+'สาย 11'!E90+'สาย 12'!E90</f>
        <v>0</v>
      </c>
      <c r="F90" s="103">
        <f>'สาย 1'!F90+'สาย 2'!F90+'สาย 3'!F90+'สาย 4'!F90+'สาย 5'!F90+'สาย 6'!F90+'สาย 7'!F90+'สาย 8'!F90+'สาย 9'!F90+'สาย 10'!F90+'สาย 11'!F90+'สาย 12'!F90</f>
        <v>0</v>
      </c>
      <c r="G90" s="103">
        <f>'สาย 1'!G90+'สาย 2'!G90+'สาย 3'!G90+'สาย 4'!G90+'สาย 5'!G90+'สาย 6'!G90+'สาย 7'!G90+'สาย 8'!G90+'สาย 9'!G90+'สาย 10'!G90+'สาย 11'!G90+'สาย 12'!G90</f>
        <v>0</v>
      </c>
      <c r="H90" s="103">
        <f>'สาย 1'!H90+'สาย 2'!H90+'สาย 3'!H90+'สาย 4'!H90+'สาย 5'!H90+'สาย 6'!H90+'สาย 7'!H90+'สาย 8'!H90+'สาย 9'!H90+'สาย 10'!H90+'สาย 11'!H90+'สาย 12'!H90</f>
        <v>0</v>
      </c>
      <c r="I90" s="103">
        <f>'สาย 1'!I90+'สาย 2'!I90+'สาย 3'!I90+'สาย 4'!I90+'สาย 5'!I90+'สาย 6'!I90+'สาย 7'!I90+'สาย 8'!I90+'สาย 9'!I90+'สาย 10'!I90+'สาย 11'!I90+'สาย 12'!I90</f>
        <v>0</v>
      </c>
      <c r="J90" s="103">
        <f>'สาย 1'!J90+'สาย 2'!J90+'สาย 3'!J90+'สาย 4'!J90+'สาย 5'!J90+'สาย 6'!J90+'สาย 7'!J90+'สาย 8'!J90+'สาย 9'!J90+'สาย 10'!J90+'สาย 11'!J90+'สาย 12'!J90</f>
        <v>0</v>
      </c>
      <c r="K90" s="103">
        <f>'สาย 1'!K90+'สาย 2'!K90+'สาย 3'!K90+'สาย 4'!K90+'สาย 5'!K90+'สาย 6'!K90+'สาย 7'!K90+'สาย 8'!K90+'สาย 9'!K90+'สาย 10'!K90+'สาย 11'!K90+'สาย 12'!K90</f>
        <v>0</v>
      </c>
      <c r="L90" s="103">
        <f>'สาย 1'!L90+'สาย 2'!L90+'สาย 3'!L90+'สาย 4'!L90+'สาย 5'!L90+'สาย 6'!L90+'สาย 7'!L90+'สาย 8'!L90+'สาย 9'!L90+'สาย 10'!L90+'สาย 11'!L90+'สาย 12'!L90</f>
        <v>0</v>
      </c>
      <c r="M90" s="103">
        <f>'สาย 1'!M90+'สาย 2'!M90+'สาย 3'!M90+'สาย 4'!M90+'สาย 5'!M90+'สาย 6'!M90+'สาย 7'!M90+'สาย 8'!M90+'สาย 9'!M90+'สาย 10'!M90+'สาย 11'!M90+'สาย 12'!M90</f>
        <v>0</v>
      </c>
      <c r="N90" s="103">
        <f>'สาย 1'!N90+'สาย 2'!N90+'สาย 3'!N90+'สาย 4'!N90+'สาย 5'!N90+'สาย 6'!N90+'สาย 7'!N90+'สาย 8'!N90+'สาย 9'!N90+'สาย 10'!N90+'สาย 11'!N90+'สาย 12'!N90</f>
        <v>0</v>
      </c>
      <c r="O90" s="103">
        <f>'สาย 1'!O90+'สาย 2'!O90+'สาย 3'!O90+'สาย 4'!O90+'สาย 5'!O90+'สาย 6'!O90+'สาย 7'!O90+'สาย 8'!O90+'สาย 9'!O90+'สาย 10'!O90+'สาย 11'!O90+'สาย 12'!O90</f>
        <v>0</v>
      </c>
      <c r="P90" s="103">
        <f>'สาย 1'!P90+'สาย 2'!P90+'สาย 3'!P90+'สาย 4'!P90+'สาย 5'!P90+'สาย 6'!P90+'สาย 7'!P90+'สาย 8'!P90+'สาย 9'!P90+'สาย 10'!P90+'สาย 11'!P90+'สาย 12'!P90</f>
        <v>0</v>
      </c>
      <c r="Q90" s="103">
        <f>'สาย 1'!Q90+'สาย 2'!Q90+'สาย 3'!Q90+'สาย 4'!Q90+'สาย 5'!Q90+'สาย 6'!Q90+'สาย 7'!Q90+'สาย 8'!Q90+'สาย 9'!Q90+'สาย 10'!Q90+'สาย 11'!Q90+'สาย 12'!Q90</f>
        <v>0</v>
      </c>
      <c r="R90" s="103">
        <f>'สาย 1'!R90+'สาย 2'!R90+'สาย 3'!R90+'สาย 4'!R90+'สาย 5'!R90+'สาย 6'!R90+'สาย 7'!R90+'สาย 8'!R90+'สาย 9'!R90+'สาย 10'!R90+'สาย 11'!R90+'สาย 12'!R90</f>
        <v>0</v>
      </c>
      <c r="S90" s="103">
        <f>'สาย 1'!S90+'สาย 2'!S90+'สาย 3'!S90+'สาย 4'!S90+'สาย 5'!S90+'สาย 6'!S90+'สาย 7'!S90+'สาย 8'!S90+'สาย 9'!S90+'สาย 10'!S90+'สาย 11'!S90+'สาย 12'!S90</f>
        <v>0</v>
      </c>
      <c r="T90" s="103">
        <f>'สาย 1'!T90+'สาย 2'!T90+'สาย 3'!T90+'สาย 4'!T90+'สาย 5'!T90+'สาย 6'!T90+'สาย 7'!T90+'สาย 8'!T90+'สาย 9'!T90+'สาย 10'!T90+'สาย 11'!T90+'สาย 12'!T90</f>
        <v>0</v>
      </c>
      <c r="U90" s="103">
        <f>'สาย 1'!U90+'สาย 2'!U90+'สาย 3'!U90+'สาย 4'!U90+'สาย 5'!U90+'สาย 6'!U90+'สาย 7'!U90+'สาย 8'!U90+'สาย 9'!U90+'สาย 10'!U90+'สาย 11'!U90+'สาย 12'!U90</f>
        <v>0</v>
      </c>
      <c r="V90" s="103">
        <f>'สาย 1'!V90+'สาย 2'!V90+'สาย 3'!V90+'สาย 4'!V90+'สาย 5'!V90+'สาย 6'!V90+'สาย 7'!V90+'สาย 8'!V90+'สาย 9'!V90+'สาย 10'!V90+'สาย 11'!V90+'สาย 12'!V90</f>
        <v>0</v>
      </c>
      <c r="W90" s="103">
        <f>'สาย 1'!W90+'สาย 2'!W90+'สาย 3'!W90+'สาย 4'!W90+'สาย 5'!W90+'สาย 6'!W90+'สาย 7'!W90+'สาย 8'!W90+'สาย 9'!W90+'สาย 10'!W90+'สาย 11'!W90+'สาย 12'!W90</f>
        <v>0</v>
      </c>
      <c r="X90" s="103">
        <f>'สาย 1'!X90+'สาย 2'!X90+'สาย 3'!X90+'สาย 4'!X90+'สาย 5'!X90+'สาย 6'!X90+'สาย 7'!X90+'สาย 8'!X90+'สาย 9'!X90+'สาย 10'!X90+'สาย 11'!X90+'สาย 12'!X90</f>
        <v>0</v>
      </c>
      <c r="Y90" s="103">
        <f>'สาย 1'!Y90+'สาย 2'!Y90+'สาย 3'!Y90+'สาย 4'!Y90+'สาย 5'!Y90+'สาย 6'!Y90+'สาย 7'!Y90+'สาย 8'!Y90+'สาย 9'!Y90+'สาย 10'!Y90+'สาย 11'!Y90+'สาย 12'!Y90</f>
        <v>0</v>
      </c>
      <c r="Z90" s="103">
        <f>'สาย 1'!Z90+'สาย 2'!Z90+'สาย 3'!Z90+'สาย 4'!Z90+'สาย 5'!Z90+'สาย 6'!Z90+'สาย 7'!Z90+'สาย 8'!Z90+'สาย 9'!Z90+'สาย 10'!Z90+'สาย 11'!Z90+'สาย 12'!Z90</f>
        <v>0</v>
      </c>
      <c r="AA90" s="103">
        <f>'สาย 1'!AA90+'สาย 2'!AA90+'สาย 3'!AA90+'สาย 4'!AA90+'สาย 5'!AA90+'สาย 6'!AA90+'สาย 7'!AA90+'สาย 8'!AA90+'สาย 9'!AA90+'สาย 10'!AA90+'สาย 11'!AA90+'สาย 12'!AA90</f>
        <v>0</v>
      </c>
      <c r="AB90" s="103">
        <f>'สาย 1'!AB90+'สาย 2'!AB90+'สาย 3'!AB90+'สาย 4'!AB90+'สาย 5'!AB90+'สาย 6'!AB90+'สาย 7'!AB90+'สาย 8'!AB90+'สาย 9'!AB90+'สาย 10'!AB90+'สาย 11'!AB90+'สาย 12'!AB90</f>
        <v>0</v>
      </c>
      <c r="AC90" s="103">
        <f>'สาย 1'!AC90+'สาย 2'!AC90+'สาย 3'!AC90+'สาย 4'!AC90+'สาย 5'!AC90+'สาย 6'!AC90+'สาย 7'!AC90+'สาย 8'!AC90+'สาย 9'!AC90+'สาย 10'!AC90+'สาย 11'!AC90+'สาย 12'!AC90</f>
        <v>0</v>
      </c>
      <c r="AD90" s="103">
        <f>'สาย 1'!AD90+'สาย 2'!AD90+'สาย 3'!AD90+'สาย 4'!AD90+'สาย 5'!AD90+'สาย 6'!AD90+'สาย 7'!AD90+'สาย 8'!AD90+'สาย 9'!AD90+'สาย 10'!AD90+'สาย 11'!AD90+'สาย 12'!AD90</f>
        <v>0</v>
      </c>
      <c r="AE90" s="103">
        <f>'สาย 1'!AE90+'สาย 2'!AE90+'สาย 3'!AE90+'สาย 4'!AE90+'สาย 5'!AE90+'สาย 6'!AE90+'สาย 7'!AE90+'สาย 8'!AE90+'สาย 9'!AE90+'สาย 10'!AE90+'สาย 11'!AE90+'สาย 12'!AE90</f>
        <v>0</v>
      </c>
      <c r="AF90" s="103">
        <f>'สาย 1'!AF90+'สาย 2'!AF90+'สาย 3'!AF90+'สาย 4'!AF90+'สาย 5'!AF90+'สาย 6'!AF90+'สาย 7'!AF90+'สาย 8'!AF90+'สาย 9'!AF90+'สาย 10'!AF90+'สาย 11'!AF90+'สาย 12'!AF90</f>
        <v>0</v>
      </c>
      <c r="AG90" s="103">
        <f>'สาย 1'!AG90+'สาย 2'!AG90+'สาย 3'!AG90+'สาย 4'!AG90+'สาย 5'!AG90+'สาย 6'!AG90+'สาย 7'!AG90+'สาย 8'!AG90+'สาย 9'!AG90+'สาย 10'!AG90+'สาย 11'!AG90+'สาย 12'!AG90</f>
        <v>0</v>
      </c>
      <c r="AH90" s="103">
        <f>'สาย 1'!AH90+'สาย 2'!AH90+'สาย 3'!AH90+'สาย 4'!AH90+'สาย 5'!AH90+'สาย 6'!AH90+'สาย 7'!AH90+'สาย 8'!AH90+'สาย 9'!AH90+'สาย 10'!AH90+'สาย 11'!AH90+'สาย 12'!AH90</f>
        <v>0</v>
      </c>
      <c r="AI90" s="89">
        <f>SUM(D90:AH90)</f>
        <v>0</v>
      </c>
      <c r="AJ90" s="541" t="e">
        <f>AI93</f>
        <v>#DIV/0!</v>
      </c>
    </row>
    <row r="91" spans="1:36" ht="20.399999999999999">
      <c r="A91" s="529"/>
      <c r="B91" s="546"/>
      <c r="C91" s="91" t="s">
        <v>89</v>
      </c>
      <c r="D91" s="174">
        <f>'สาย 1'!D91+'สาย 2'!D91+'สาย 3'!D91+'สาย 4'!D91+'สาย 5'!D91+'สาย 6'!D91+'สาย 7'!D91+'สาย 8'!D91+'สาย 9'!D91+'สาย 10'!D91+'สาย 11'!D91+'สาย 12'!D91</f>
        <v>0</v>
      </c>
      <c r="E91" s="174">
        <f>'สาย 1'!E91+'สาย 2'!E91+'สาย 3'!E91+'สาย 4'!E91+'สาย 5'!E91+'สาย 6'!E91+'สาย 7'!E91+'สาย 8'!E91+'สาย 9'!E91+'สาย 10'!E91+'สาย 11'!E91+'สาย 12'!E91</f>
        <v>0</v>
      </c>
      <c r="F91" s="174">
        <f>'สาย 1'!F91+'สาย 2'!F91+'สาย 3'!F91+'สาย 4'!F91+'สาย 5'!F91+'สาย 6'!F91+'สาย 7'!F91+'สาย 8'!F91+'สาย 9'!F91+'สาย 10'!F91+'สาย 11'!F91+'สาย 12'!F91</f>
        <v>0</v>
      </c>
      <c r="G91" s="174">
        <f>'สาย 1'!G91+'สาย 2'!G91+'สาย 3'!G91+'สาย 4'!G91+'สาย 5'!G91+'สาย 6'!G91+'สาย 7'!G91+'สาย 8'!G91+'สาย 9'!G91+'สาย 10'!G91+'สาย 11'!G91+'สาย 12'!G91</f>
        <v>0</v>
      </c>
      <c r="H91" s="174">
        <f>'สาย 1'!H91+'สาย 2'!H91+'สาย 3'!H91+'สาย 4'!H91+'สาย 5'!H91+'สาย 6'!H91+'สาย 7'!H91+'สาย 8'!H91+'สาย 9'!H91+'สาย 10'!H91+'สาย 11'!H91+'สาย 12'!H91</f>
        <v>0</v>
      </c>
      <c r="I91" s="174">
        <f>'สาย 1'!I91+'สาย 2'!I91+'สาย 3'!I91+'สาย 4'!I91+'สาย 5'!I91+'สาย 6'!I91+'สาย 7'!I91+'สาย 8'!I91+'สาย 9'!I91+'สาย 10'!I91+'สาย 11'!I91+'สาย 12'!I91</f>
        <v>0</v>
      </c>
      <c r="J91" s="174">
        <f>'สาย 1'!J91+'สาย 2'!J91+'สาย 3'!J91+'สาย 4'!J91+'สาย 5'!J91+'สาย 6'!J91+'สาย 7'!J91+'สาย 8'!J91+'สาย 9'!J91+'สาย 10'!J91+'สาย 11'!J91+'สาย 12'!J91</f>
        <v>0</v>
      </c>
      <c r="K91" s="174">
        <f>'สาย 1'!K91+'สาย 2'!K91+'สาย 3'!K91+'สาย 4'!K91+'สาย 5'!K91+'สาย 6'!K91+'สาย 7'!K91+'สาย 8'!K91+'สาย 9'!K91+'สาย 10'!K91+'สาย 11'!K91+'สาย 12'!K91</f>
        <v>0</v>
      </c>
      <c r="L91" s="174">
        <f>'สาย 1'!L91+'สาย 2'!L91+'สาย 3'!L91+'สาย 4'!L91+'สาย 5'!L91+'สาย 6'!L91+'สาย 7'!L91+'สาย 8'!L91+'สาย 9'!L91+'สาย 10'!L91+'สาย 11'!L91+'สาย 12'!L91</f>
        <v>0</v>
      </c>
      <c r="M91" s="174">
        <f>'สาย 1'!M91+'สาย 2'!M91+'สาย 3'!M91+'สาย 4'!M91+'สาย 5'!M91+'สาย 6'!M91+'สาย 7'!M91+'สาย 8'!M91+'สาย 9'!M91+'สาย 10'!M91+'สาย 11'!M91+'สาย 12'!M91</f>
        <v>0</v>
      </c>
      <c r="N91" s="174">
        <f>'สาย 1'!N91+'สาย 2'!N91+'สาย 3'!N91+'สาย 4'!N91+'สาย 5'!N91+'สาย 6'!N91+'สาย 7'!N91+'สาย 8'!N91+'สาย 9'!N91+'สาย 10'!N91+'สาย 11'!N91+'สาย 12'!N91</f>
        <v>0</v>
      </c>
      <c r="O91" s="174">
        <f>'สาย 1'!O91+'สาย 2'!O91+'สาย 3'!O91+'สาย 4'!O91+'สาย 5'!O91+'สาย 6'!O91+'สาย 7'!O91+'สาย 8'!O91+'สาย 9'!O91+'สาย 10'!O91+'สาย 11'!O91+'สาย 12'!O91</f>
        <v>0</v>
      </c>
      <c r="P91" s="174">
        <f>'สาย 1'!P91+'สาย 2'!P91+'สาย 3'!P91+'สาย 4'!P91+'สาย 5'!P91+'สาย 6'!P91+'สาย 7'!P91+'สาย 8'!P91+'สาย 9'!P91+'สาย 10'!P91+'สาย 11'!P91+'สาย 12'!P91</f>
        <v>0</v>
      </c>
      <c r="Q91" s="174">
        <f>'สาย 1'!Q91+'สาย 2'!Q91+'สาย 3'!Q91+'สาย 4'!Q91+'สาย 5'!Q91+'สาย 6'!Q91+'สาย 7'!Q91+'สาย 8'!Q91+'สาย 9'!Q91+'สาย 10'!Q91+'สาย 11'!Q91+'สาย 12'!Q91</f>
        <v>0</v>
      </c>
      <c r="R91" s="174">
        <f>'สาย 1'!R91+'สาย 2'!R91+'สาย 3'!R91+'สาย 4'!R91+'สาย 5'!R91+'สาย 6'!R91+'สาย 7'!R91+'สาย 8'!R91+'สาย 9'!R91+'สาย 10'!R91+'สาย 11'!R91+'สาย 12'!R91</f>
        <v>0</v>
      </c>
      <c r="S91" s="174">
        <f>'สาย 1'!S91+'สาย 2'!S91+'สาย 3'!S91+'สาย 4'!S91+'สาย 5'!S91+'สาย 6'!S91+'สาย 7'!S91+'สาย 8'!S91+'สาย 9'!S91+'สาย 10'!S91+'สาย 11'!S91+'สาย 12'!S91</f>
        <v>0</v>
      </c>
      <c r="T91" s="174">
        <f>'สาย 1'!T91+'สาย 2'!T91+'สาย 3'!T91+'สาย 4'!T91+'สาย 5'!T91+'สาย 6'!T91+'สาย 7'!T91+'สาย 8'!T91+'สาย 9'!T91+'สาย 10'!T91+'สาย 11'!T91+'สาย 12'!T91</f>
        <v>0</v>
      </c>
      <c r="U91" s="174">
        <f>'สาย 1'!U91+'สาย 2'!U91+'สาย 3'!U91+'สาย 4'!U91+'สาย 5'!U91+'สาย 6'!U91+'สาย 7'!U91+'สาย 8'!U91+'สาย 9'!U91+'สาย 10'!U91+'สาย 11'!U91+'สาย 12'!U91</f>
        <v>0</v>
      </c>
      <c r="V91" s="174">
        <f>'สาย 1'!V91+'สาย 2'!V91+'สาย 3'!V91+'สาย 4'!V91+'สาย 5'!V91+'สาย 6'!V91+'สาย 7'!V91+'สาย 8'!V91+'สาย 9'!V91+'สาย 10'!V91+'สาย 11'!V91+'สาย 12'!V91</f>
        <v>0</v>
      </c>
      <c r="W91" s="174">
        <f>'สาย 1'!W91+'สาย 2'!W91+'สาย 3'!W91+'สาย 4'!W91+'สาย 5'!W91+'สาย 6'!W91+'สาย 7'!W91+'สาย 8'!W91+'สาย 9'!W91+'สาย 10'!W91+'สาย 11'!W91+'สาย 12'!W91</f>
        <v>0</v>
      </c>
      <c r="X91" s="174">
        <f>'สาย 1'!X91+'สาย 2'!X91+'สาย 3'!X91+'สาย 4'!X91+'สาย 5'!X91+'สาย 6'!X91+'สาย 7'!X91+'สาย 8'!X91+'สาย 9'!X91+'สาย 10'!X91+'สาย 11'!X91+'สาย 12'!X91</f>
        <v>0</v>
      </c>
      <c r="Y91" s="174">
        <f>'สาย 1'!Y91+'สาย 2'!Y91+'สาย 3'!Y91+'สาย 4'!Y91+'สาย 5'!Y91+'สาย 6'!Y91+'สาย 7'!Y91+'สาย 8'!Y91+'สาย 9'!Y91+'สาย 10'!Y91+'สาย 11'!Y91+'สาย 12'!Y91</f>
        <v>0</v>
      </c>
      <c r="Z91" s="174">
        <f>'สาย 1'!Z91+'สาย 2'!Z91+'สาย 3'!Z91+'สาย 4'!Z91+'สาย 5'!Z91+'สาย 6'!Z91+'สาย 7'!Z91+'สาย 8'!Z91+'สาย 9'!Z91+'สาย 10'!Z91+'สาย 11'!Z91+'สาย 12'!Z91</f>
        <v>0</v>
      </c>
      <c r="AA91" s="174">
        <f>'สาย 1'!AA91+'สาย 2'!AA91+'สาย 3'!AA91+'สาย 4'!AA91+'สาย 5'!AA91+'สาย 6'!AA91+'สาย 7'!AA91+'สาย 8'!AA91+'สาย 9'!AA91+'สาย 10'!AA91+'สาย 11'!AA91+'สาย 12'!AA91</f>
        <v>0</v>
      </c>
      <c r="AB91" s="174">
        <f>'สาย 1'!AB91+'สาย 2'!AB91+'สาย 3'!AB91+'สาย 4'!AB91+'สาย 5'!AB91+'สาย 6'!AB91+'สาย 7'!AB91+'สาย 8'!AB91+'สาย 9'!AB91+'สาย 10'!AB91+'สาย 11'!AB91+'สาย 12'!AB91</f>
        <v>0</v>
      </c>
      <c r="AC91" s="174">
        <f>'สาย 1'!AC91+'สาย 2'!AC91+'สาย 3'!AC91+'สาย 4'!AC91+'สาย 5'!AC91+'สาย 6'!AC91+'สาย 7'!AC91+'สาย 8'!AC91+'สาย 9'!AC91+'สาย 10'!AC91+'สาย 11'!AC91+'สาย 12'!AC91</f>
        <v>0</v>
      </c>
      <c r="AD91" s="174">
        <f>'สาย 1'!AD91+'สาย 2'!AD91+'สาย 3'!AD91+'สาย 4'!AD91+'สาย 5'!AD91+'สาย 6'!AD91+'สาย 7'!AD91+'สาย 8'!AD91+'สาย 9'!AD91+'สาย 10'!AD91+'สาย 11'!AD91+'สาย 12'!AD91</f>
        <v>0</v>
      </c>
      <c r="AE91" s="174">
        <f>'สาย 1'!AE91+'สาย 2'!AE91+'สาย 3'!AE91+'สาย 4'!AE91+'สาย 5'!AE91+'สาย 6'!AE91+'สาย 7'!AE91+'สาย 8'!AE91+'สาย 9'!AE91+'สาย 10'!AE91+'สาย 11'!AE91+'สาย 12'!AE91</f>
        <v>0</v>
      </c>
      <c r="AF91" s="174">
        <f>'สาย 1'!AF91+'สาย 2'!AF91+'สาย 3'!AF91+'สาย 4'!AF91+'สาย 5'!AF91+'สาย 6'!AF91+'สาย 7'!AF91+'สาย 8'!AF91+'สาย 9'!AF91+'สาย 10'!AF91+'สาย 11'!AF91+'สาย 12'!AF91</f>
        <v>0</v>
      </c>
      <c r="AG91" s="174">
        <f>'สาย 1'!AG91+'สาย 2'!AG91+'สาย 3'!AG91+'สาย 4'!AG91+'สาย 5'!AG91+'สาย 6'!AG91+'สาย 7'!AG91+'สาย 8'!AG91+'สาย 9'!AG91+'สาย 10'!AG91+'สาย 11'!AG91+'สาย 12'!AG91</f>
        <v>0</v>
      </c>
      <c r="AH91" s="174">
        <f>'สาย 1'!AH91+'สาย 2'!AH91+'สาย 3'!AH91+'สาย 4'!AH91+'สาย 5'!AH91+'สาย 6'!AH91+'สาย 7'!AH91+'สาย 8'!AH91+'สาย 9'!AH91+'สาย 10'!AH91+'สาย 11'!AH91+'สาย 12'!AH91</f>
        <v>0</v>
      </c>
      <c r="AI91" s="161">
        <f t="shared" ref="AI91:AI92" si="633">SUM(D91:AH91)</f>
        <v>0</v>
      </c>
      <c r="AJ91" s="541"/>
    </row>
    <row r="92" spans="1:36" ht="20.399999999999999">
      <c r="A92" s="529"/>
      <c r="B92" s="546"/>
      <c r="C92" s="94" t="s">
        <v>90</v>
      </c>
      <c r="D92" s="142">
        <f>'สาย 1'!D92+'สาย 2'!D92+'สาย 3'!D92+'สาย 4'!D92+'สาย 5'!D92+'สาย 6'!D92+'สาย 7'!D92+'สาย 8'!D92+'สาย 9'!D92+'สาย 10'!D92+'สาย 11'!D92+'สาย 12'!D92</f>
        <v>0</v>
      </c>
      <c r="E92" s="142">
        <f>'สาย 1'!E92+'สาย 2'!E92+'สาย 3'!E92+'สาย 4'!E92+'สาย 5'!E92+'สาย 6'!E92+'สาย 7'!E92+'สาย 8'!E92+'สาย 9'!E92+'สาย 10'!E92+'สาย 11'!E92+'สาย 12'!E92</f>
        <v>0</v>
      </c>
      <c r="F92" s="142">
        <f>'สาย 1'!F92+'สาย 2'!F92+'สาย 3'!F92+'สาย 4'!F92+'สาย 5'!F92+'สาย 6'!F92+'สาย 7'!F92+'สาย 8'!F92+'สาย 9'!F92+'สาย 10'!F92+'สาย 11'!F92+'สาย 12'!F92</f>
        <v>0</v>
      </c>
      <c r="G92" s="142">
        <f>'สาย 1'!G92+'สาย 2'!G92+'สาย 3'!G92+'สาย 4'!G92+'สาย 5'!G92+'สาย 6'!G92+'สาย 7'!G92+'สาย 8'!G92+'สาย 9'!G92+'สาย 10'!G92+'สาย 11'!G92+'สาย 12'!G92</f>
        <v>0</v>
      </c>
      <c r="H92" s="142">
        <f>'สาย 1'!H92+'สาย 2'!H92+'สาย 3'!H92+'สาย 4'!H92+'สาย 5'!H92+'สาย 6'!H92+'สาย 7'!H92+'สาย 8'!H92+'สาย 9'!H92+'สาย 10'!H92+'สาย 11'!H92+'สาย 12'!H92</f>
        <v>0</v>
      </c>
      <c r="I92" s="142">
        <f>'สาย 1'!I92+'สาย 2'!I92+'สาย 3'!I92+'สาย 4'!I92+'สาย 5'!I92+'สาย 6'!I92+'สาย 7'!I92+'สาย 8'!I92+'สาย 9'!I92+'สาย 10'!I92+'สาย 11'!I92+'สาย 12'!I92</f>
        <v>0</v>
      </c>
      <c r="J92" s="142">
        <f>'สาย 1'!J92+'สาย 2'!J92+'สาย 3'!J92+'สาย 4'!J92+'สาย 5'!J92+'สาย 6'!J92+'สาย 7'!J92+'สาย 8'!J92+'สาย 9'!J92+'สาย 10'!J92+'สาย 11'!J92+'สาย 12'!J92</f>
        <v>0</v>
      </c>
      <c r="K92" s="142">
        <f>'สาย 1'!K92+'สาย 2'!K92+'สาย 3'!K92+'สาย 4'!K92+'สาย 5'!K92+'สาย 6'!K92+'สาย 7'!K92+'สาย 8'!K92+'สาย 9'!K92+'สาย 10'!K92+'สาย 11'!K92+'สาย 12'!K92</f>
        <v>0</v>
      </c>
      <c r="L92" s="142">
        <f>'สาย 1'!L92+'สาย 2'!L92+'สาย 3'!L92+'สาย 4'!L92+'สาย 5'!L92+'สาย 6'!L92+'สาย 7'!L92+'สาย 8'!L92+'สาย 9'!L92+'สาย 10'!L92+'สาย 11'!L92+'สาย 12'!L92</f>
        <v>0</v>
      </c>
      <c r="M92" s="142">
        <f>'สาย 1'!M92+'สาย 2'!M92+'สาย 3'!M92+'สาย 4'!M92+'สาย 5'!M92+'สาย 6'!M92+'สาย 7'!M92+'สาย 8'!M92+'สาย 9'!M92+'สาย 10'!M92+'สาย 11'!M92+'สาย 12'!M92</f>
        <v>0</v>
      </c>
      <c r="N92" s="142">
        <f>'สาย 1'!N92+'สาย 2'!N92+'สาย 3'!N92+'สาย 4'!N92+'สาย 5'!N92+'สาย 6'!N92+'สาย 7'!N92+'สาย 8'!N92+'สาย 9'!N92+'สาย 10'!N92+'สาย 11'!N92+'สาย 12'!N92</f>
        <v>0</v>
      </c>
      <c r="O92" s="142">
        <f>'สาย 1'!O92+'สาย 2'!O92+'สาย 3'!O92+'สาย 4'!O92+'สาย 5'!O92+'สาย 6'!O92+'สาย 7'!O92+'สาย 8'!O92+'สาย 9'!O92+'สาย 10'!O92+'สาย 11'!O92+'สาย 12'!O92</f>
        <v>0</v>
      </c>
      <c r="P92" s="142">
        <f>'สาย 1'!P92+'สาย 2'!P92+'สาย 3'!P92+'สาย 4'!P92+'สาย 5'!P92+'สาย 6'!P92+'สาย 7'!P92+'สาย 8'!P92+'สาย 9'!P92+'สาย 10'!P92+'สาย 11'!P92+'สาย 12'!P92</f>
        <v>0</v>
      </c>
      <c r="Q92" s="142">
        <f>'สาย 1'!Q92+'สาย 2'!Q92+'สาย 3'!Q92+'สาย 4'!Q92+'สาย 5'!Q92+'สาย 6'!Q92+'สาย 7'!Q92+'สาย 8'!Q92+'สาย 9'!Q92+'สาย 10'!Q92+'สาย 11'!Q92+'สาย 12'!Q92</f>
        <v>0</v>
      </c>
      <c r="R92" s="142">
        <f>'สาย 1'!R92+'สาย 2'!R92+'สาย 3'!R92+'สาย 4'!R92+'สาย 5'!R92+'สาย 6'!R92+'สาย 7'!R92+'สาย 8'!R92+'สาย 9'!R92+'สาย 10'!R92+'สาย 11'!R92+'สาย 12'!R92</f>
        <v>0</v>
      </c>
      <c r="S92" s="142">
        <f>'สาย 1'!S92+'สาย 2'!S92+'สาย 3'!S92+'สาย 4'!S92+'สาย 5'!S92+'สาย 6'!S92+'สาย 7'!S92+'สาย 8'!S92+'สาย 9'!S92+'สาย 10'!S92+'สาย 11'!S92+'สาย 12'!S92</f>
        <v>0</v>
      </c>
      <c r="T92" s="142">
        <f>'สาย 1'!T92+'สาย 2'!T92+'สาย 3'!T92+'สาย 4'!T92+'สาย 5'!T92+'สาย 6'!T92+'สาย 7'!T92+'สาย 8'!T92+'สาย 9'!T92+'สาย 10'!T92+'สาย 11'!T92+'สาย 12'!T92</f>
        <v>0</v>
      </c>
      <c r="U92" s="142">
        <f>'สาย 1'!U92+'สาย 2'!U92+'สาย 3'!U92+'สาย 4'!U92+'สาย 5'!U92+'สาย 6'!U92+'สาย 7'!U92+'สาย 8'!U92+'สาย 9'!U92+'สาย 10'!U92+'สาย 11'!U92+'สาย 12'!U92</f>
        <v>0</v>
      </c>
      <c r="V92" s="142">
        <f>'สาย 1'!V92+'สาย 2'!V92+'สาย 3'!V92+'สาย 4'!V92+'สาย 5'!V92+'สาย 6'!V92+'สาย 7'!V92+'สาย 8'!V92+'สาย 9'!V92+'สาย 10'!V92+'สาย 11'!V92+'สาย 12'!V92</f>
        <v>0</v>
      </c>
      <c r="W92" s="142">
        <f>'สาย 1'!W92+'สาย 2'!W92+'สาย 3'!W92+'สาย 4'!W92+'สาย 5'!W92+'สาย 6'!W92+'สาย 7'!W92+'สาย 8'!W92+'สาย 9'!W92+'สาย 10'!W92+'สาย 11'!W92+'สาย 12'!W92</f>
        <v>0</v>
      </c>
      <c r="X92" s="142">
        <f>'สาย 1'!X92+'สาย 2'!X92+'สาย 3'!X92+'สาย 4'!X92+'สาย 5'!X92+'สาย 6'!X92+'สาย 7'!X92+'สาย 8'!X92+'สาย 9'!X92+'สาย 10'!X92+'สาย 11'!X92+'สาย 12'!X92</f>
        <v>0</v>
      </c>
      <c r="Y92" s="142">
        <f>'สาย 1'!Y92+'สาย 2'!Y92+'สาย 3'!Y92+'สาย 4'!Y92+'สาย 5'!Y92+'สาย 6'!Y92+'สาย 7'!Y92+'สาย 8'!Y92+'สาย 9'!Y92+'สาย 10'!Y92+'สาย 11'!Y92+'สาย 12'!Y92</f>
        <v>0</v>
      </c>
      <c r="Z92" s="142">
        <f>'สาย 1'!Z92+'สาย 2'!Z92+'สาย 3'!Z92+'สาย 4'!Z92+'สาย 5'!Z92+'สาย 6'!Z92+'สาย 7'!Z92+'สาย 8'!Z92+'สาย 9'!Z92+'สาย 10'!Z92+'สาย 11'!Z92+'สาย 12'!Z92</f>
        <v>0</v>
      </c>
      <c r="AA92" s="142">
        <f>'สาย 1'!AA92+'สาย 2'!AA92+'สาย 3'!AA92+'สาย 4'!AA92+'สาย 5'!AA92+'สาย 6'!AA92+'สาย 7'!AA92+'สาย 8'!AA92+'สาย 9'!AA92+'สาย 10'!AA92+'สาย 11'!AA92+'สาย 12'!AA92</f>
        <v>0</v>
      </c>
      <c r="AB92" s="142">
        <f>'สาย 1'!AB92+'สาย 2'!AB92+'สาย 3'!AB92+'สาย 4'!AB92+'สาย 5'!AB92+'สาย 6'!AB92+'สาย 7'!AB92+'สาย 8'!AB92+'สาย 9'!AB92+'สาย 10'!AB92+'สาย 11'!AB92+'สาย 12'!AB92</f>
        <v>0</v>
      </c>
      <c r="AC92" s="142">
        <f>'สาย 1'!AC92+'สาย 2'!AC92+'สาย 3'!AC92+'สาย 4'!AC92+'สาย 5'!AC92+'สาย 6'!AC92+'สาย 7'!AC92+'สาย 8'!AC92+'สาย 9'!AC92+'สาย 10'!AC92+'สาย 11'!AC92+'สาย 12'!AC92</f>
        <v>0</v>
      </c>
      <c r="AD92" s="142">
        <f>'สาย 1'!AD92+'สาย 2'!AD92+'สาย 3'!AD92+'สาย 4'!AD92+'สาย 5'!AD92+'สาย 6'!AD92+'สาย 7'!AD92+'สาย 8'!AD92+'สาย 9'!AD92+'สาย 10'!AD92+'สาย 11'!AD92+'สาย 12'!AD92</f>
        <v>0</v>
      </c>
      <c r="AE92" s="142">
        <f>'สาย 1'!AE92+'สาย 2'!AE92+'สาย 3'!AE92+'สาย 4'!AE92+'สาย 5'!AE92+'สาย 6'!AE92+'สาย 7'!AE92+'สาย 8'!AE92+'สาย 9'!AE92+'สาย 10'!AE92+'สาย 11'!AE92+'สาย 12'!AE92</f>
        <v>0</v>
      </c>
      <c r="AF92" s="142">
        <f>'สาย 1'!AF92+'สาย 2'!AF92+'สาย 3'!AF92+'สาย 4'!AF92+'สาย 5'!AF92+'สาย 6'!AF92+'สาย 7'!AF92+'สาย 8'!AF92+'สาย 9'!AF92+'สาย 10'!AF92+'สาย 11'!AF92+'สาย 12'!AF92</f>
        <v>0</v>
      </c>
      <c r="AG92" s="142">
        <f>'สาย 1'!AG92+'สาย 2'!AG92+'สาย 3'!AG92+'สาย 4'!AG92+'สาย 5'!AG92+'สาย 6'!AG92+'สาย 7'!AG92+'สาย 8'!AG92+'สาย 9'!AG92+'สาย 10'!AG92+'สาย 11'!AG92+'สาย 12'!AG92</f>
        <v>0</v>
      </c>
      <c r="AH92" s="142">
        <f>'สาย 1'!AH92+'สาย 2'!AH92+'สาย 3'!AH92+'สาย 4'!AH92+'สาย 5'!AH92+'สาย 6'!AH92+'สาย 7'!AH92+'สาย 8'!AH92+'สาย 9'!AH92+'สาย 10'!AH92+'สาย 11'!AH92+'สาย 12'!AH92</f>
        <v>0</v>
      </c>
      <c r="AI92" s="87">
        <f t="shared" si="633"/>
        <v>0</v>
      </c>
      <c r="AJ92" s="541"/>
    </row>
    <row r="93" spans="1:36" ht="21" thickBot="1">
      <c r="A93" s="530"/>
      <c r="B93" s="547"/>
      <c r="C93" s="96" t="s">
        <v>91</v>
      </c>
      <c r="D93" s="97" t="e">
        <f t="shared" ref="D93" si="634">(D91+D92)/D90</f>
        <v>#DIV/0!</v>
      </c>
      <c r="E93" s="97" t="e">
        <f t="shared" ref="E93" si="635">(E91+E92)/E90</f>
        <v>#DIV/0!</v>
      </c>
      <c r="F93" s="97" t="e">
        <f t="shared" ref="F93" si="636">(F91+F92)/F90</f>
        <v>#DIV/0!</v>
      </c>
      <c r="G93" s="97" t="e">
        <f t="shared" ref="G93" si="637">(G91+G92)/G90</f>
        <v>#DIV/0!</v>
      </c>
      <c r="H93" s="97" t="e">
        <f t="shared" ref="H93" si="638">(H91+H92)/H90</f>
        <v>#DIV/0!</v>
      </c>
      <c r="I93" s="97" t="e">
        <f t="shared" ref="I93" si="639">(I91+I92)/I90</f>
        <v>#DIV/0!</v>
      </c>
      <c r="J93" s="97" t="e">
        <f t="shared" ref="J93" si="640">(J91+J92)/J90</f>
        <v>#DIV/0!</v>
      </c>
      <c r="K93" s="97" t="e">
        <f t="shared" ref="K93" si="641">(K91+K92)/K90</f>
        <v>#DIV/0!</v>
      </c>
      <c r="L93" s="97" t="e">
        <f t="shared" ref="L93" si="642">(L91+L92)/L90</f>
        <v>#DIV/0!</v>
      </c>
      <c r="M93" s="97" t="e">
        <f t="shared" ref="M93" si="643">(M91+M92)/M90</f>
        <v>#DIV/0!</v>
      </c>
      <c r="N93" s="97" t="e">
        <f t="shared" ref="N93" si="644">(N91+N92)/N90</f>
        <v>#DIV/0!</v>
      </c>
      <c r="O93" s="97" t="e">
        <f t="shared" ref="O93" si="645">(O91+O92)/O90</f>
        <v>#DIV/0!</v>
      </c>
      <c r="P93" s="97" t="e">
        <f t="shared" ref="P93" si="646">(P91+P92)/P90</f>
        <v>#DIV/0!</v>
      </c>
      <c r="Q93" s="97" t="e">
        <f t="shared" ref="Q93" si="647">(Q91+Q92)/Q90</f>
        <v>#DIV/0!</v>
      </c>
      <c r="R93" s="97" t="e">
        <f t="shared" ref="R93" si="648">(R91+R92)/R90</f>
        <v>#DIV/0!</v>
      </c>
      <c r="S93" s="97" t="e">
        <f t="shared" ref="S93" si="649">(S91+S92)/S90</f>
        <v>#DIV/0!</v>
      </c>
      <c r="T93" s="97" t="e">
        <f t="shared" ref="T93" si="650">(T91+T92)/T90</f>
        <v>#DIV/0!</v>
      </c>
      <c r="U93" s="97" t="e">
        <f t="shared" ref="U93" si="651">(U91+U92)/U90</f>
        <v>#DIV/0!</v>
      </c>
      <c r="V93" s="97" t="e">
        <f t="shared" ref="V93" si="652">(V91+V92)/V90</f>
        <v>#DIV/0!</v>
      </c>
      <c r="W93" s="97" t="e">
        <f t="shared" ref="W93" si="653">(W91+W92)/W90</f>
        <v>#DIV/0!</v>
      </c>
      <c r="X93" s="97" t="e">
        <f t="shared" ref="X93" si="654">(X91+X92)/X90</f>
        <v>#DIV/0!</v>
      </c>
      <c r="Y93" s="97" t="e">
        <f t="shared" ref="Y93" si="655">(Y91+Y92)/Y90</f>
        <v>#DIV/0!</v>
      </c>
      <c r="Z93" s="97" t="e">
        <f t="shared" ref="Z93" si="656">(Z91+Z92)/Z90</f>
        <v>#DIV/0!</v>
      </c>
      <c r="AA93" s="97" t="e">
        <f t="shared" ref="AA93" si="657">(AA91+AA92)/AA90</f>
        <v>#DIV/0!</v>
      </c>
      <c r="AB93" s="97" t="e">
        <f t="shared" ref="AB93" si="658">(AB91+AB92)/AB90</f>
        <v>#DIV/0!</v>
      </c>
      <c r="AC93" s="97" t="e">
        <f t="shared" ref="AC93" si="659">(AC91+AC92)/AC90</f>
        <v>#DIV/0!</v>
      </c>
      <c r="AD93" s="97" t="e">
        <f t="shared" ref="AD93" si="660">(AD91+AD92)/AD90</f>
        <v>#DIV/0!</v>
      </c>
      <c r="AE93" s="97" t="e">
        <f t="shared" ref="AE93" si="661">(AE91+AE92)/AE90</f>
        <v>#DIV/0!</v>
      </c>
      <c r="AF93" s="97" t="e">
        <f t="shared" ref="AF93" si="662">(AF91+AF92)/AF90</f>
        <v>#DIV/0!</v>
      </c>
      <c r="AG93" s="97" t="e">
        <f t="shared" ref="AG93" si="663">(AG91+AG92)/AG90</f>
        <v>#DIV/0!</v>
      </c>
      <c r="AH93" s="97" t="e">
        <f t="shared" ref="AH93" si="664">(AH91+AH92)/AH90</f>
        <v>#DIV/0!</v>
      </c>
      <c r="AI93" s="97" t="e">
        <f t="shared" ref="AI93" si="665">(AI91+AI92)/AI90</f>
        <v>#DIV/0!</v>
      </c>
      <c r="AJ93" s="542"/>
    </row>
    <row r="94" spans="1:36" ht="20.399999999999999">
      <c r="A94" s="528" t="s">
        <v>22</v>
      </c>
      <c r="B94" s="548" t="s">
        <v>49</v>
      </c>
      <c r="C94" s="101" t="s">
        <v>42</v>
      </c>
      <c r="D94" s="103">
        <f>'สาย 1'!D94+'สาย 2'!D94+'สาย 3'!D94+'สาย 4'!D94+'สาย 5'!D94+'สาย 6'!D94+'สาย 7'!D94+'สาย 8'!D94+'สาย 9'!D94+'สาย 10'!D94+'สาย 11'!D94+'สาย 12'!D94</f>
        <v>0</v>
      </c>
      <c r="E94" s="103">
        <f>'สาย 1'!E94+'สาย 2'!E94+'สาย 3'!E94+'สาย 4'!E94+'สาย 5'!E94+'สาย 6'!E94+'สาย 7'!E94+'สาย 8'!E94+'สาย 9'!E94+'สาย 10'!E94+'สาย 11'!E94+'สาย 12'!E94</f>
        <v>0</v>
      </c>
      <c r="F94" s="103">
        <f>'สาย 1'!F94+'สาย 2'!F94+'สาย 3'!F94+'สาย 4'!F94+'สาย 5'!F94+'สาย 6'!F94+'สาย 7'!F94+'สาย 8'!F94+'สาย 9'!F94+'สาย 10'!F94+'สาย 11'!F94+'สาย 12'!F94</f>
        <v>0</v>
      </c>
      <c r="G94" s="103">
        <f>'สาย 1'!G94+'สาย 2'!G94+'สาย 3'!G94+'สาย 4'!G94+'สาย 5'!G94+'สาย 6'!G94+'สาย 7'!G94+'สาย 8'!G94+'สาย 9'!G94+'สาย 10'!G94+'สาย 11'!G94+'สาย 12'!G94</f>
        <v>0</v>
      </c>
      <c r="H94" s="103">
        <f>'สาย 1'!H94+'สาย 2'!H94+'สาย 3'!H94+'สาย 4'!H94+'สาย 5'!H94+'สาย 6'!H94+'สาย 7'!H94+'สาย 8'!H94+'สาย 9'!H94+'สาย 10'!H94+'สาย 11'!H94+'สาย 12'!H94</f>
        <v>0</v>
      </c>
      <c r="I94" s="103">
        <f>'สาย 1'!I94+'สาย 2'!I94+'สาย 3'!I94+'สาย 4'!I94+'สาย 5'!I94+'สาย 6'!I94+'สาย 7'!I94+'สาย 8'!I94+'สาย 9'!I94+'สาย 10'!I94+'สาย 11'!I94+'สาย 12'!I94</f>
        <v>0</v>
      </c>
      <c r="J94" s="103">
        <f>'สาย 1'!J94+'สาย 2'!J94+'สาย 3'!J94+'สาย 4'!J94+'สาย 5'!J94+'สาย 6'!J94+'สาย 7'!J94+'สาย 8'!J94+'สาย 9'!J94+'สาย 10'!J94+'สาย 11'!J94+'สาย 12'!J94</f>
        <v>0</v>
      </c>
      <c r="K94" s="103">
        <f>'สาย 1'!K94+'สาย 2'!K94+'สาย 3'!K94+'สาย 4'!K94+'สาย 5'!K94+'สาย 6'!K94+'สาย 7'!K94+'สาย 8'!K94+'สาย 9'!K94+'สาย 10'!K94+'สาย 11'!K94+'สาย 12'!K94</f>
        <v>0</v>
      </c>
      <c r="L94" s="103">
        <f>'สาย 1'!L94+'สาย 2'!L94+'สาย 3'!L94+'สาย 4'!L94+'สาย 5'!L94+'สาย 6'!L94+'สาย 7'!L94+'สาย 8'!L94+'สาย 9'!L94+'สาย 10'!L94+'สาย 11'!L94+'สาย 12'!L94</f>
        <v>0</v>
      </c>
      <c r="M94" s="103">
        <f>'สาย 1'!M94+'สาย 2'!M94+'สาย 3'!M94+'สาย 4'!M94+'สาย 5'!M94+'สาย 6'!M94+'สาย 7'!M94+'สาย 8'!M94+'สาย 9'!M94+'สาย 10'!M94+'สาย 11'!M94+'สาย 12'!M94</f>
        <v>0</v>
      </c>
      <c r="N94" s="103">
        <f>'สาย 1'!N94+'สาย 2'!N94+'สาย 3'!N94+'สาย 4'!N94+'สาย 5'!N94+'สาย 6'!N94+'สาย 7'!N94+'สาย 8'!N94+'สาย 9'!N94+'สาย 10'!N94+'สาย 11'!N94+'สาย 12'!N94</f>
        <v>0</v>
      </c>
      <c r="O94" s="103">
        <f>'สาย 1'!O94+'สาย 2'!O94+'สาย 3'!O94+'สาย 4'!O94+'สาย 5'!O94+'สาย 6'!O94+'สาย 7'!O94+'สาย 8'!O94+'สาย 9'!O94+'สาย 10'!O94+'สาย 11'!O94+'สาย 12'!O94</f>
        <v>0</v>
      </c>
      <c r="P94" s="103">
        <f>'สาย 1'!P94+'สาย 2'!P94+'สาย 3'!P94+'สาย 4'!P94+'สาย 5'!P94+'สาย 6'!P94+'สาย 7'!P94+'สาย 8'!P94+'สาย 9'!P94+'สาย 10'!P94+'สาย 11'!P94+'สาย 12'!P94</f>
        <v>0</v>
      </c>
      <c r="Q94" s="103">
        <f>'สาย 1'!Q94+'สาย 2'!Q94+'สาย 3'!Q94+'สาย 4'!Q94+'สาย 5'!Q94+'สาย 6'!Q94+'สาย 7'!Q94+'สาย 8'!Q94+'สาย 9'!Q94+'สาย 10'!Q94+'สาย 11'!Q94+'สาย 12'!Q94</f>
        <v>0</v>
      </c>
      <c r="R94" s="103">
        <f>'สาย 1'!R94+'สาย 2'!R94+'สาย 3'!R94+'สาย 4'!R94+'สาย 5'!R94+'สาย 6'!R94+'สาย 7'!R94+'สาย 8'!R94+'สาย 9'!R94+'สาย 10'!R94+'สาย 11'!R94+'สาย 12'!R94</f>
        <v>0</v>
      </c>
      <c r="S94" s="103">
        <f>'สาย 1'!S94+'สาย 2'!S94+'สาย 3'!S94+'สาย 4'!S94+'สาย 5'!S94+'สาย 6'!S94+'สาย 7'!S94+'สาย 8'!S94+'สาย 9'!S94+'สาย 10'!S94+'สาย 11'!S94+'สาย 12'!S94</f>
        <v>0</v>
      </c>
      <c r="T94" s="103">
        <f>'สาย 1'!T94+'สาย 2'!T94+'สาย 3'!T94+'สาย 4'!T94+'สาย 5'!T94+'สาย 6'!T94+'สาย 7'!T94+'สาย 8'!T94+'สาย 9'!T94+'สาย 10'!T94+'สาย 11'!T94+'สาย 12'!T94</f>
        <v>0</v>
      </c>
      <c r="U94" s="103">
        <f>'สาย 1'!U94+'สาย 2'!U94+'สาย 3'!U94+'สาย 4'!U94+'สาย 5'!U94+'สาย 6'!U94+'สาย 7'!U94+'สาย 8'!U94+'สาย 9'!U94+'สาย 10'!U94+'สาย 11'!U94+'สาย 12'!U94</f>
        <v>0</v>
      </c>
      <c r="V94" s="103">
        <f>'สาย 1'!V94+'สาย 2'!V94+'สาย 3'!V94+'สาย 4'!V94+'สาย 5'!V94+'สาย 6'!V94+'สาย 7'!V94+'สาย 8'!V94+'สาย 9'!V94+'สาย 10'!V94+'สาย 11'!V94+'สาย 12'!V94</f>
        <v>0</v>
      </c>
      <c r="W94" s="103">
        <f>'สาย 1'!W94+'สาย 2'!W94+'สาย 3'!W94+'สาย 4'!W94+'สาย 5'!W94+'สาย 6'!W94+'สาย 7'!W94+'สาย 8'!W94+'สาย 9'!W94+'สาย 10'!W94+'สาย 11'!W94+'สาย 12'!W94</f>
        <v>0</v>
      </c>
      <c r="X94" s="103">
        <f>'สาย 1'!X94+'สาย 2'!X94+'สาย 3'!X94+'สาย 4'!X94+'สาย 5'!X94+'สาย 6'!X94+'สาย 7'!X94+'สาย 8'!X94+'สาย 9'!X94+'สาย 10'!X94+'สาย 11'!X94+'สาย 12'!X94</f>
        <v>0</v>
      </c>
      <c r="Y94" s="103">
        <f>'สาย 1'!Y94+'สาย 2'!Y94+'สาย 3'!Y94+'สาย 4'!Y94+'สาย 5'!Y94+'สาย 6'!Y94+'สาย 7'!Y94+'สาย 8'!Y94+'สาย 9'!Y94+'สาย 10'!Y94+'สาย 11'!Y94+'สาย 12'!Y94</f>
        <v>0</v>
      </c>
      <c r="Z94" s="103">
        <f>'สาย 1'!Z94+'สาย 2'!Z94+'สาย 3'!Z94+'สาย 4'!Z94+'สาย 5'!Z94+'สาย 6'!Z94+'สาย 7'!Z94+'สาย 8'!Z94+'สาย 9'!Z94+'สาย 10'!Z94+'สาย 11'!Z94+'สาย 12'!Z94</f>
        <v>0</v>
      </c>
      <c r="AA94" s="103">
        <f>'สาย 1'!AA94+'สาย 2'!AA94+'สาย 3'!AA94+'สาย 4'!AA94+'สาย 5'!AA94+'สาย 6'!AA94+'สาย 7'!AA94+'สาย 8'!AA94+'สาย 9'!AA94+'สาย 10'!AA94+'สาย 11'!AA94+'สาย 12'!AA94</f>
        <v>0</v>
      </c>
      <c r="AB94" s="103">
        <f>'สาย 1'!AB94+'สาย 2'!AB94+'สาย 3'!AB94+'สาย 4'!AB94+'สาย 5'!AB94+'สาย 6'!AB94+'สาย 7'!AB94+'สาย 8'!AB94+'สาย 9'!AB94+'สาย 10'!AB94+'สาย 11'!AB94+'สาย 12'!AB94</f>
        <v>0</v>
      </c>
      <c r="AC94" s="103">
        <f>'สาย 1'!AC94+'สาย 2'!AC94+'สาย 3'!AC94+'สาย 4'!AC94+'สาย 5'!AC94+'สาย 6'!AC94+'สาย 7'!AC94+'สาย 8'!AC94+'สาย 9'!AC94+'สาย 10'!AC94+'สาย 11'!AC94+'สาย 12'!AC94</f>
        <v>0</v>
      </c>
      <c r="AD94" s="103">
        <f>'สาย 1'!AD94+'สาย 2'!AD94+'สาย 3'!AD94+'สาย 4'!AD94+'สาย 5'!AD94+'สาย 6'!AD94+'สาย 7'!AD94+'สาย 8'!AD94+'สาย 9'!AD94+'สาย 10'!AD94+'สาย 11'!AD94+'สาย 12'!AD94</f>
        <v>0</v>
      </c>
      <c r="AE94" s="103">
        <f>'สาย 1'!AE94+'สาย 2'!AE94+'สาย 3'!AE94+'สาย 4'!AE94+'สาย 5'!AE94+'สาย 6'!AE94+'สาย 7'!AE94+'สาย 8'!AE94+'สาย 9'!AE94+'สาย 10'!AE94+'สาย 11'!AE94+'สาย 12'!AE94</f>
        <v>0</v>
      </c>
      <c r="AF94" s="103">
        <f>'สาย 1'!AF94+'สาย 2'!AF94+'สาย 3'!AF94+'สาย 4'!AF94+'สาย 5'!AF94+'สาย 6'!AF94+'สาย 7'!AF94+'สาย 8'!AF94+'สาย 9'!AF94+'สาย 10'!AF94+'สาย 11'!AF94+'สาย 12'!AF94</f>
        <v>0</v>
      </c>
      <c r="AG94" s="103">
        <f>'สาย 1'!AG94+'สาย 2'!AG94+'สาย 3'!AG94+'สาย 4'!AG94+'สาย 5'!AG94+'สาย 6'!AG94+'สาย 7'!AG94+'สาย 8'!AG94+'สาย 9'!AG94+'สาย 10'!AG94+'สาย 11'!AG94+'สาย 12'!AG94</f>
        <v>0</v>
      </c>
      <c r="AH94" s="103">
        <f>'สาย 1'!AH94+'สาย 2'!AH94+'สาย 3'!AH94+'สาย 4'!AH94+'สาย 5'!AH94+'สาย 6'!AH94+'สาย 7'!AH94+'สาย 8'!AH94+'สาย 9'!AH94+'สาย 10'!AH94+'สาย 11'!AH94+'สาย 12'!AH94</f>
        <v>0</v>
      </c>
      <c r="AI94" s="93">
        <f>SUM(D94:AH94)</f>
        <v>0</v>
      </c>
      <c r="AJ94" s="541" t="e">
        <f>AI97</f>
        <v>#DIV/0!</v>
      </c>
    </row>
    <row r="95" spans="1:36" ht="20.399999999999999">
      <c r="A95" s="529"/>
      <c r="B95" s="546"/>
      <c r="C95" s="91" t="s">
        <v>89</v>
      </c>
      <c r="D95" s="174">
        <f>'สาย 1'!D95+'สาย 2'!D95+'สาย 3'!D95+'สาย 4'!D95+'สาย 5'!D95+'สาย 6'!D95+'สาย 7'!D95+'สาย 8'!D95+'สาย 9'!D95+'สาย 10'!D95+'สาย 11'!D95+'สาย 12'!D95</f>
        <v>0</v>
      </c>
      <c r="E95" s="174">
        <f>'สาย 1'!E95+'สาย 2'!E95+'สาย 3'!E95+'สาย 4'!E95+'สาย 5'!E95+'สาย 6'!E95+'สาย 7'!E95+'สาย 8'!E95+'สาย 9'!E95+'สาย 10'!E95+'สาย 11'!E95+'สาย 12'!E95</f>
        <v>0</v>
      </c>
      <c r="F95" s="174">
        <f>'สาย 1'!F95+'สาย 2'!F95+'สาย 3'!F95+'สาย 4'!F95+'สาย 5'!F95+'สาย 6'!F95+'สาย 7'!F95+'สาย 8'!F95+'สาย 9'!F95+'สาย 10'!F95+'สาย 11'!F95+'สาย 12'!F95</f>
        <v>0</v>
      </c>
      <c r="G95" s="174">
        <f>'สาย 1'!G95+'สาย 2'!G95+'สาย 3'!G95+'สาย 4'!G95+'สาย 5'!G95+'สาย 6'!G95+'สาย 7'!G95+'สาย 8'!G95+'สาย 9'!G95+'สาย 10'!G95+'สาย 11'!G95+'สาย 12'!G95</f>
        <v>0</v>
      </c>
      <c r="H95" s="174">
        <f>'สาย 1'!H95+'สาย 2'!H95+'สาย 3'!H95+'สาย 4'!H95+'สาย 5'!H95+'สาย 6'!H95+'สาย 7'!H95+'สาย 8'!H95+'สาย 9'!H95+'สาย 10'!H95+'สาย 11'!H95+'สาย 12'!H95</f>
        <v>0</v>
      </c>
      <c r="I95" s="174">
        <f>'สาย 1'!I95+'สาย 2'!I95+'สาย 3'!I95+'สาย 4'!I95+'สาย 5'!I95+'สาย 6'!I95+'สาย 7'!I95+'สาย 8'!I95+'สาย 9'!I95+'สาย 10'!I95+'สาย 11'!I95+'สาย 12'!I95</f>
        <v>0</v>
      </c>
      <c r="J95" s="174">
        <f>'สาย 1'!J95+'สาย 2'!J95+'สาย 3'!J95+'สาย 4'!J95+'สาย 5'!J95+'สาย 6'!J95+'สาย 7'!J95+'สาย 8'!J95+'สาย 9'!J95+'สาย 10'!J95+'สาย 11'!J95+'สาย 12'!J95</f>
        <v>0</v>
      </c>
      <c r="K95" s="174">
        <f>'สาย 1'!K95+'สาย 2'!K95+'สาย 3'!K95+'สาย 4'!K95+'สาย 5'!K95+'สาย 6'!K95+'สาย 7'!K95+'สาย 8'!K95+'สาย 9'!K95+'สาย 10'!K95+'สาย 11'!K95+'สาย 12'!K95</f>
        <v>0</v>
      </c>
      <c r="L95" s="174">
        <f>'สาย 1'!L95+'สาย 2'!L95+'สาย 3'!L95+'สาย 4'!L95+'สาย 5'!L95+'สาย 6'!L95+'สาย 7'!L95+'สาย 8'!L95+'สาย 9'!L95+'สาย 10'!L95+'สาย 11'!L95+'สาย 12'!L95</f>
        <v>0</v>
      </c>
      <c r="M95" s="174">
        <f>'สาย 1'!M95+'สาย 2'!M95+'สาย 3'!M95+'สาย 4'!M95+'สาย 5'!M95+'สาย 6'!M95+'สาย 7'!M95+'สาย 8'!M95+'สาย 9'!M95+'สาย 10'!M95+'สาย 11'!M95+'สาย 12'!M95</f>
        <v>0</v>
      </c>
      <c r="N95" s="174">
        <f>'สาย 1'!N95+'สาย 2'!N95+'สาย 3'!N95+'สาย 4'!N95+'สาย 5'!N95+'สาย 6'!N95+'สาย 7'!N95+'สาย 8'!N95+'สาย 9'!N95+'สาย 10'!N95+'สาย 11'!N95+'สาย 12'!N95</f>
        <v>0</v>
      </c>
      <c r="O95" s="174">
        <f>'สาย 1'!O95+'สาย 2'!O95+'สาย 3'!O95+'สาย 4'!O95+'สาย 5'!O95+'สาย 6'!O95+'สาย 7'!O95+'สาย 8'!O95+'สาย 9'!O95+'สาย 10'!O95+'สาย 11'!O95+'สาย 12'!O95</f>
        <v>0</v>
      </c>
      <c r="P95" s="174">
        <f>'สาย 1'!P95+'สาย 2'!P95+'สาย 3'!P95+'สาย 4'!P95+'สาย 5'!P95+'สาย 6'!P95+'สาย 7'!P95+'สาย 8'!P95+'สาย 9'!P95+'สาย 10'!P95+'สาย 11'!P95+'สาย 12'!P95</f>
        <v>0</v>
      </c>
      <c r="Q95" s="174">
        <f>'สาย 1'!Q95+'สาย 2'!Q95+'สาย 3'!Q95+'สาย 4'!Q95+'สาย 5'!Q95+'สาย 6'!Q95+'สาย 7'!Q95+'สาย 8'!Q95+'สาย 9'!Q95+'สาย 10'!Q95+'สาย 11'!Q95+'สาย 12'!Q95</f>
        <v>0</v>
      </c>
      <c r="R95" s="174">
        <f>'สาย 1'!R95+'สาย 2'!R95+'สาย 3'!R95+'สาย 4'!R95+'สาย 5'!R95+'สาย 6'!R95+'สาย 7'!R95+'สาย 8'!R95+'สาย 9'!R95+'สาย 10'!R95+'สาย 11'!R95+'สาย 12'!R95</f>
        <v>0</v>
      </c>
      <c r="S95" s="174">
        <f>'สาย 1'!S95+'สาย 2'!S95+'สาย 3'!S95+'สาย 4'!S95+'สาย 5'!S95+'สาย 6'!S95+'สาย 7'!S95+'สาย 8'!S95+'สาย 9'!S95+'สาย 10'!S95+'สาย 11'!S95+'สาย 12'!S95</f>
        <v>0</v>
      </c>
      <c r="T95" s="174">
        <f>'สาย 1'!T95+'สาย 2'!T95+'สาย 3'!T95+'สาย 4'!T95+'สาย 5'!T95+'สาย 6'!T95+'สาย 7'!T95+'สาย 8'!T95+'สาย 9'!T95+'สาย 10'!T95+'สาย 11'!T95+'สาย 12'!T95</f>
        <v>0</v>
      </c>
      <c r="U95" s="174">
        <f>'สาย 1'!U95+'สาย 2'!U95+'สาย 3'!U95+'สาย 4'!U95+'สาย 5'!U95+'สาย 6'!U95+'สาย 7'!U95+'สาย 8'!U95+'สาย 9'!U95+'สาย 10'!U95+'สาย 11'!U95+'สาย 12'!U95</f>
        <v>0</v>
      </c>
      <c r="V95" s="174">
        <f>'สาย 1'!V95+'สาย 2'!V95+'สาย 3'!V95+'สาย 4'!V95+'สาย 5'!V95+'สาย 6'!V95+'สาย 7'!V95+'สาย 8'!V95+'สาย 9'!V95+'สาย 10'!V95+'สาย 11'!V95+'สาย 12'!V95</f>
        <v>0</v>
      </c>
      <c r="W95" s="174">
        <f>'สาย 1'!W95+'สาย 2'!W95+'สาย 3'!W95+'สาย 4'!W95+'สาย 5'!W95+'สาย 6'!W95+'สาย 7'!W95+'สาย 8'!W95+'สาย 9'!W95+'สาย 10'!W95+'สาย 11'!W95+'สาย 12'!W95</f>
        <v>0</v>
      </c>
      <c r="X95" s="174">
        <f>'สาย 1'!X95+'สาย 2'!X95+'สาย 3'!X95+'สาย 4'!X95+'สาย 5'!X95+'สาย 6'!X95+'สาย 7'!X95+'สาย 8'!X95+'สาย 9'!X95+'สาย 10'!X95+'สาย 11'!X95+'สาย 12'!X95</f>
        <v>0</v>
      </c>
      <c r="Y95" s="174">
        <f>'สาย 1'!Y95+'สาย 2'!Y95+'สาย 3'!Y95+'สาย 4'!Y95+'สาย 5'!Y95+'สาย 6'!Y95+'สาย 7'!Y95+'สาย 8'!Y95+'สาย 9'!Y95+'สาย 10'!Y95+'สาย 11'!Y95+'สาย 12'!Y95</f>
        <v>0</v>
      </c>
      <c r="Z95" s="174">
        <f>'สาย 1'!Z95+'สาย 2'!Z95+'สาย 3'!Z95+'สาย 4'!Z95+'สาย 5'!Z95+'สาย 6'!Z95+'สาย 7'!Z95+'สาย 8'!Z95+'สาย 9'!Z95+'สาย 10'!Z95+'สาย 11'!Z95+'สาย 12'!Z95</f>
        <v>0</v>
      </c>
      <c r="AA95" s="174">
        <f>'สาย 1'!AA95+'สาย 2'!AA95+'สาย 3'!AA95+'สาย 4'!AA95+'สาย 5'!AA95+'สาย 6'!AA95+'สาย 7'!AA95+'สาย 8'!AA95+'สาย 9'!AA95+'สาย 10'!AA95+'สาย 11'!AA95+'สาย 12'!AA95</f>
        <v>0</v>
      </c>
      <c r="AB95" s="174">
        <f>'สาย 1'!AB95+'สาย 2'!AB95+'สาย 3'!AB95+'สาย 4'!AB95+'สาย 5'!AB95+'สาย 6'!AB95+'สาย 7'!AB95+'สาย 8'!AB95+'สาย 9'!AB95+'สาย 10'!AB95+'สาย 11'!AB95+'สาย 12'!AB95</f>
        <v>0</v>
      </c>
      <c r="AC95" s="174">
        <f>'สาย 1'!AC95+'สาย 2'!AC95+'สาย 3'!AC95+'สาย 4'!AC95+'สาย 5'!AC95+'สาย 6'!AC95+'สาย 7'!AC95+'สาย 8'!AC95+'สาย 9'!AC95+'สาย 10'!AC95+'สาย 11'!AC95+'สาย 12'!AC95</f>
        <v>0</v>
      </c>
      <c r="AD95" s="174">
        <f>'สาย 1'!AD95+'สาย 2'!AD95+'สาย 3'!AD95+'สาย 4'!AD95+'สาย 5'!AD95+'สาย 6'!AD95+'สาย 7'!AD95+'สาย 8'!AD95+'สาย 9'!AD95+'สาย 10'!AD95+'สาย 11'!AD95+'สาย 12'!AD95</f>
        <v>0</v>
      </c>
      <c r="AE95" s="174">
        <f>'สาย 1'!AE95+'สาย 2'!AE95+'สาย 3'!AE95+'สาย 4'!AE95+'สาย 5'!AE95+'สาย 6'!AE95+'สาย 7'!AE95+'สาย 8'!AE95+'สาย 9'!AE95+'สาย 10'!AE95+'สาย 11'!AE95+'สาย 12'!AE95</f>
        <v>0</v>
      </c>
      <c r="AF95" s="174">
        <f>'สาย 1'!AF95+'สาย 2'!AF95+'สาย 3'!AF95+'สาย 4'!AF95+'สาย 5'!AF95+'สาย 6'!AF95+'สาย 7'!AF95+'สาย 8'!AF95+'สาย 9'!AF95+'สาย 10'!AF95+'สาย 11'!AF95+'สาย 12'!AF95</f>
        <v>0</v>
      </c>
      <c r="AG95" s="174">
        <f>'สาย 1'!AG95+'สาย 2'!AG95+'สาย 3'!AG95+'สาย 4'!AG95+'สาย 5'!AG95+'สาย 6'!AG95+'สาย 7'!AG95+'สาย 8'!AG95+'สาย 9'!AG95+'สาย 10'!AG95+'สาย 11'!AG95+'สาย 12'!AG95</f>
        <v>0</v>
      </c>
      <c r="AH95" s="174">
        <f>'สาย 1'!AH95+'สาย 2'!AH95+'สาย 3'!AH95+'สาย 4'!AH95+'สาย 5'!AH95+'สาย 6'!AH95+'สาย 7'!AH95+'สาย 8'!AH95+'สาย 9'!AH95+'สาย 10'!AH95+'สาย 11'!AH95+'สาย 12'!AH95</f>
        <v>0</v>
      </c>
      <c r="AI95" s="161">
        <f t="shared" ref="AI95:AI96" si="666">SUM(D95:AH95)</f>
        <v>0</v>
      </c>
      <c r="AJ95" s="541"/>
    </row>
    <row r="96" spans="1:36" ht="20.399999999999999">
      <c r="A96" s="529"/>
      <c r="B96" s="546"/>
      <c r="C96" s="94" t="s">
        <v>90</v>
      </c>
      <c r="D96" s="142">
        <f>'สาย 1'!D96+'สาย 2'!D96+'สาย 3'!D96+'สาย 4'!D96+'สาย 5'!D96+'สาย 6'!D96+'สาย 7'!D96+'สาย 8'!D96+'สาย 9'!D96+'สาย 10'!D96+'สาย 11'!D96+'สาย 12'!D96</f>
        <v>0</v>
      </c>
      <c r="E96" s="142">
        <f>'สาย 1'!E96+'สาย 2'!E96+'สาย 3'!E96+'สาย 4'!E96+'สาย 5'!E96+'สาย 6'!E96+'สาย 7'!E96+'สาย 8'!E96+'สาย 9'!E96+'สาย 10'!E96+'สาย 11'!E96+'สาย 12'!E96</f>
        <v>0</v>
      </c>
      <c r="F96" s="142">
        <f>'สาย 1'!F96+'สาย 2'!F96+'สาย 3'!F96+'สาย 4'!F96+'สาย 5'!F96+'สาย 6'!F96+'สาย 7'!F96+'สาย 8'!F96+'สาย 9'!F96+'สาย 10'!F96+'สาย 11'!F96+'สาย 12'!F96</f>
        <v>0</v>
      </c>
      <c r="G96" s="142">
        <f>'สาย 1'!G96+'สาย 2'!G96+'สาย 3'!G96+'สาย 4'!G96+'สาย 5'!G96+'สาย 6'!G96+'สาย 7'!G96+'สาย 8'!G96+'สาย 9'!G96+'สาย 10'!G96+'สาย 11'!G96+'สาย 12'!G96</f>
        <v>0</v>
      </c>
      <c r="H96" s="142">
        <f>'สาย 1'!H96+'สาย 2'!H96+'สาย 3'!H96+'สาย 4'!H96+'สาย 5'!H96+'สาย 6'!H96+'สาย 7'!H96+'สาย 8'!H96+'สาย 9'!H96+'สาย 10'!H96+'สาย 11'!H96+'สาย 12'!H96</f>
        <v>0</v>
      </c>
      <c r="I96" s="142">
        <f>'สาย 1'!I96+'สาย 2'!I96+'สาย 3'!I96+'สาย 4'!I96+'สาย 5'!I96+'สาย 6'!I96+'สาย 7'!I96+'สาย 8'!I96+'สาย 9'!I96+'สาย 10'!I96+'สาย 11'!I96+'สาย 12'!I96</f>
        <v>0</v>
      </c>
      <c r="J96" s="142">
        <f>'สาย 1'!J96+'สาย 2'!J96+'สาย 3'!J96+'สาย 4'!J96+'สาย 5'!J96+'สาย 6'!J96+'สาย 7'!J96+'สาย 8'!J96+'สาย 9'!J96+'สาย 10'!J96+'สาย 11'!J96+'สาย 12'!J96</f>
        <v>0</v>
      </c>
      <c r="K96" s="142">
        <f>'สาย 1'!K96+'สาย 2'!K96+'สาย 3'!K96+'สาย 4'!K96+'สาย 5'!K96+'สาย 6'!K96+'สาย 7'!K96+'สาย 8'!K96+'สาย 9'!K96+'สาย 10'!K96+'สาย 11'!K96+'สาย 12'!K96</f>
        <v>0</v>
      </c>
      <c r="L96" s="142">
        <f>'สาย 1'!L96+'สาย 2'!L96+'สาย 3'!L96+'สาย 4'!L96+'สาย 5'!L96+'สาย 6'!L96+'สาย 7'!L96+'สาย 8'!L96+'สาย 9'!L96+'สาย 10'!L96+'สาย 11'!L96+'สาย 12'!L96</f>
        <v>0</v>
      </c>
      <c r="M96" s="142">
        <f>'สาย 1'!M96+'สาย 2'!M96+'สาย 3'!M96+'สาย 4'!M96+'สาย 5'!M96+'สาย 6'!M96+'สาย 7'!M96+'สาย 8'!M96+'สาย 9'!M96+'สาย 10'!M96+'สาย 11'!M96+'สาย 12'!M96</f>
        <v>0</v>
      </c>
      <c r="N96" s="142">
        <f>'สาย 1'!N96+'สาย 2'!N96+'สาย 3'!N96+'สาย 4'!N96+'สาย 5'!N96+'สาย 6'!N96+'สาย 7'!N96+'สาย 8'!N96+'สาย 9'!N96+'สาย 10'!N96+'สาย 11'!N96+'สาย 12'!N96</f>
        <v>0</v>
      </c>
      <c r="O96" s="142">
        <f>'สาย 1'!O96+'สาย 2'!O96+'สาย 3'!O96+'สาย 4'!O96+'สาย 5'!O96+'สาย 6'!O96+'สาย 7'!O96+'สาย 8'!O96+'สาย 9'!O96+'สาย 10'!O96+'สาย 11'!O96+'สาย 12'!O96</f>
        <v>0</v>
      </c>
      <c r="P96" s="142">
        <f>'สาย 1'!P96+'สาย 2'!P96+'สาย 3'!P96+'สาย 4'!P96+'สาย 5'!P96+'สาย 6'!P96+'สาย 7'!P96+'สาย 8'!P96+'สาย 9'!P96+'สาย 10'!P96+'สาย 11'!P96+'สาย 12'!P96</f>
        <v>0</v>
      </c>
      <c r="Q96" s="142">
        <f>'สาย 1'!Q96+'สาย 2'!Q96+'สาย 3'!Q96+'สาย 4'!Q96+'สาย 5'!Q96+'สาย 6'!Q96+'สาย 7'!Q96+'สาย 8'!Q96+'สาย 9'!Q96+'สาย 10'!Q96+'สาย 11'!Q96+'สาย 12'!Q96</f>
        <v>0</v>
      </c>
      <c r="R96" s="142">
        <f>'สาย 1'!R96+'สาย 2'!R96+'สาย 3'!R96+'สาย 4'!R96+'สาย 5'!R96+'สาย 6'!R96+'สาย 7'!R96+'สาย 8'!R96+'สาย 9'!R96+'สาย 10'!R96+'สาย 11'!R96+'สาย 12'!R96</f>
        <v>0</v>
      </c>
      <c r="S96" s="142">
        <f>'สาย 1'!S96+'สาย 2'!S96+'สาย 3'!S96+'สาย 4'!S96+'สาย 5'!S96+'สาย 6'!S96+'สาย 7'!S96+'สาย 8'!S96+'สาย 9'!S96+'สาย 10'!S96+'สาย 11'!S96+'สาย 12'!S96</f>
        <v>0</v>
      </c>
      <c r="T96" s="142">
        <f>'สาย 1'!T96+'สาย 2'!T96+'สาย 3'!T96+'สาย 4'!T96+'สาย 5'!T96+'สาย 6'!T96+'สาย 7'!T96+'สาย 8'!T96+'สาย 9'!T96+'สาย 10'!T96+'สาย 11'!T96+'สาย 12'!T96</f>
        <v>0</v>
      </c>
      <c r="U96" s="142">
        <f>'สาย 1'!U96+'สาย 2'!U96+'สาย 3'!U96+'สาย 4'!U96+'สาย 5'!U96+'สาย 6'!U96+'สาย 7'!U96+'สาย 8'!U96+'สาย 9'!U96+'สาย 10'!U96+'สาย 11'!U96+'สาย 12'!U96</f>
        <v>0</v>
      </c>
      <c r="V96" s="142">
        <f>'สาย 1'!V96+'สาย 2'!V96+'สาย 3'!V96+'สาย 4'!V96+'สาย 5'!V96+'สาย 6'!V96+'สาย 7'!V96+'สาย 8'!V96+'สาย 9'!V96+'สาย 10'!V96+'สาย 11'!V96+'สาย 12'!V96</f>
        <v>0</v>
      </c>
      <c r="W96" s="142">
        <f>'สาย 1'!W96+'สาย 2'!W96+'สาย 3'!W96+'สาย 4'!W96+'สาย 5'!W96+'สาย 6'!W96+'สาย 7'!W96+'สาย 8'!W96+'สาย 9'!W96+'สาย 10'!W96+'สาย 11'!W96+'สาย 12'!W96</f>
        <v>0</v>
      </c>
      <c r="X96" s="142">
        <f>'สาย 1'!X96+'สาย 2'!X96+'สาย 3'!X96+'สาย 4'!X96+'สาย 5'!X96+'สาย 6'!X96+'สาย 7'!X96+'สาย 8'!X96+'สาย 9'!X96+'สาย 10'!X96+'สาย 11'!X96+'สาย 12'!X96</f>
        <v>0</v>
      </c>
      <c r="Y96" s="142">
        <f>'สาย 1'!Y96+'สาย 2'!Y96+'สาย 3'!Y96+'สาย 4'!Y96+'สาย 5'!Y96+'สาย 6'!Y96+'สาย 7'!Y96+'สาย 8'!Y96+'สาย 9'!Y96+'สาย 10'!Y96+'สาย 11'!Y96+'สาย 12'!Y96</f>
        <v>0</v>
      </c>
      <c r="Z96" s="142">
        <f>'สาย 1'!Z96+'สาย 2'!Z96+'สาย 3'!Z96+'สาย 4'!Z96+'สาย 5'!Z96+'สาย 6'!Z96+'สาย 7'!Z96+'สาย 8'!Z96+'สาย 9'!Z96+'สาย 10'!Z96+'สาย 11'!Z96+'สาย 12'!Z96</f>
        <v>0</v>
      </c>
      <c r="AA96" s="142">
        <f>'สาย 1'!AA96+'สาย 2'!AA96+'สาย 3'!AA96+'สาย 4'!AA96+'สาย 5'!AA96+'สาย 6'!AA96+'สาย 7'!AA96+'สาย 8'!AA96+'สาย 9'!AA96+'สาย 10'!AA96+'สาย 11'!AA96+'สาย 12'!AA96</f>
        <v>0</v>
      </c>
      <c r="AB96" s="142">
        <f>'สาย 1'!AB96+'สาย 2'!AB96+'สาย 3'!AB96+'สาย 4'!AB96+'สาย 5'!AB96+'สาย 6'!AB96+'สาย 7'!AB96+'สาย 8'!AB96+'สาย 9'!AB96+'สาย 10'!AB96+'สาย 11'!AB96+'สาย 12'!AB96</f>
        <v>0</v>
      </c>
      <c r="AC96" s="142">
        <f>'สาย 1'!AC96+'สาย 2'!AC96+'สาย 3'!AC96+'สาย 4'!AC96+'สาย 5'!AC96+'สาย 6'!AC96+'สาย 7'!AC96+'สาย 8'!AC96+'สาย 9'!AC96+'สาย 10'!AC96+'สาย 11'!AC96+'สาย 12'!AC96</f>
        <v>0</v>
      </c>
      <c r="AD96" s="142">
        <f>'สาย 1'!AD96+'สาย 2'!AD96+'สาย 3'!AD96+'สาย 4'!AD96+'สาย 5'!AD96+'สาย 6'!AD96+'สาย 7'!AD96+'สาย 8'!AD96+'สาย 9'!AD96+'สาย 10'!AD96+'สาย 11'!AD96+'สาย 12'!AD96</f>
        <v>0</v>
      </c>
      <c r="AE96" s="142">
        <f>'สาย 1'!AE96+'สาย 2'!AE96+'สาย 3'!AE96+'สาย 4'!AE96+'สาย 5'!AE96+'สาย 6'!AE96+'สาย 7'!AE96+'สาย 8'!AE96+'สาย 9'!AE96+'สาย 10'!AE96+'สาย 11'!AE96+'สาย 12'!AE96</f>
        <v>0</v>
      </c>
      <c r="AF96" s="142">
        <f>'สาย 1'!AF96+'สาย 2'!AF96+'สาย 3'!AF96+'สาย 4'!AF96+'สาย 5'!AF96+'สาย 6'!AF96+'สาย 7'!AF96+'สาย 8'!AF96+'สาย 9'!AF96+'สาย 10'!AF96+'สาย 11'!AF96+'สาย 12'!AF96</f>
        <v>0</v>
      </c>
      <c r="AG96" s="142">
        <f>'สาย 1'!AG96+'สาย 2'!AG96+'สาย 3'!AG96+'สาย 4'!AG96+'สาย 5'!AG96+'สาย 6'!AG96+'สาย 7'!AG96+'สาย 8'!AG96+'สาย 9'!AG96+'สาย 10'!AG96+'สาย 11'!AG96+'สาย 12'!AG96</f>
        <v>0</v>
      </c>
      <c r="AH96" s="142">
        <f>'สาย 1'!AH96+'สาย 2'!AH96+'สาย 3'!AH96+'สาย 4'!AH96+'สาย 5'!AH96+'สาย 6'!AH96+'สาย 7'!AH96+'สาย 8'!AH96+'สาย 9'!AH96+'สาย 10'!AH96+'สาย 11'!AH96+'สาย 12'!AH96</f>
        <v>0</v>
      </c>
      <c r="AI96" s="87">
        <f t="shared" si="666"/>
        <v>0</v>
      </c>
      <c r="AJ96" s="541"/>
    </row>
    <row r="97" spans="1:36" ht="21" thickBot="1">
      <c r="A97" s="530"/>
      <c r="B97" s="547"/>
      <c r="C97" s="96" t="s">
        <v>91</v>
      </c>
      <c r="D97" s="97" t="e">
        <f t="shared" ref="D97" si="667">(D95+D96)/D94</f>
        <v>#DIV/0!</v>
      </c>
      <c r="E97" s="97" t="e">
        <f t="shared" ref="E97" si="668">(E95+E96)/E94</f>
        <v>#DIV/0!</v>
      </c>
      <c r="F97" s="97" t="e">
        <f t="shared" ref="F97" si="669">(F95+F96)/F94</f>
        <v>#DIV/0!</v>
      </c>
      <c r="G97" s="97" t="e">
        <f t="shared" ref="G97" si="670">(G95+G96)/G94</f>
        <v>#DIV/0!</v>
      </c>
      <c r="H97" s="97" t="e">
        <f t="shared" ref="H97" si="671">(H95+H96)/H94</f>
        <v>#DIV/0!</v>
      </c>
      <c r="I97" s="97" t="e">
        <f t="shared" ref="I97" si="672">(I95+I96)/I94</f>
        <v>#DIV/0!</v>
      </c>
      <c r="J97" s="97" t="e">
        <f t="shared" ref="J97" si="673">(J95+J96)/J94</f>
        <v>#DIV/0!</v>
      </c>
      <c r="K97" s="97" t="e">
        <f t="shared" ref="K97" si="674">(K95+K96)/K94</f>
        <v>#DIV/0!</v>
      </c>
      <c r="L97" s="97" t="e">
        <f t="shared" ref="L97" si="675">(L95+L96)/L94</f>
        <v>#DIV/0!</v>
      </c>
      <c r="M97" s="97" t="e">
        <f t="shared" ref="M97" si="676">(M95+M96)/M94</f>
        <v>#DIV/0!</v>
      </c>
      <c r="N97" s="97" t="e">
        <f t="shared" ref="N97" si="677">(N95+N96)/N94</f>
        <v>#DIV/0!</v>
      </c>
      <c r="O97" s="97" t="e">
        <f t="shared" ref="O97" si="678">(O95+O96)/O94</f>
        <v>#DIV/0!</v>
      </c>
      <c r="P97" s="97" t="e">
        <f t="shared" ref="P97" si="679">(P95+P96)/P94</f>
        <v>#DIV/0!</v>
      </c>
      <c r="Q97" s="97" t="e">
        <f t="shared" ref="Q97" si="680">(Q95+Q96)/Q94</f>
        <v>#DIV/0!</v>
      </c>
      <c r="R97" s="97" t="e">
        <f t="shared" ref="R97" si="681">(R95+R96)/R94</f>
        <v>#DIV/0!</v>
      </c>
      <c r="S97" s="97" t="e">
        <f t="shared" ref="S97" si="682">(S95+S96)/S94</f>
        <v>#DIV/0!</v>
      </c>
      <c r="T97" s="97" t="e">
        <f t="shared" ref="T97" si="683">(T95+T96)/T94</f>
        <v>#DIV/0!</v>
      </c>
      <c r="U97" s="97" t="e">
        <f t="shared" ref="U97" si="684">(U95+U96)/U94</f>
        <v>#DIV/0!</v>
      </c>
      <c r="V97" s="97" t="e">
        <f t="shared" ref="V97" si="685">(V95+V96)/V94</f>
        <v>#DIV/0!</v>
      </c>
      <c r="W97" s="97" t="e">
        <f t="shared" ref="W97" si="686">(W95+W96)/W94</f>
        <v>#DIV/0!</v>
      </c>
      <c r="X97" s="97" t="e">
        <f t="shared" ref="X97" si="687">(X95+X96)/X94</f>
        <v>#DIV/0!</v>
      </c>
      <c r="Y97" s="97" t="e">
        <f t="shared" ref="Y97" si="688">(Y95+Y96)/Y94</f>
        <v>#DIV/0!</v>
      </c>
      <c r="Z97" s="97" t="e">
        <f t="shared" ref="Z97" si="689">(Z95+Z96)/Z94</f>
        <v>#DIV/0!</v>
      </c>
      <c r="AA97" s="97" t="e">
        <f t="shared" ref="AA97" si="690">(AA95+AA96)/AA94</f>
        <v>#DIV/0!</v>
      </c>
      <c r="AB97" s="97" t="e">
        <f t="shared" ref="AB97" si="691">(AB95+AB96)/AB94</f>
        <v>#DIV/0!</v>
      </c>
      <c r="AC97" s="97" t="e">
        <f t="shared" ref="AC97" si="692">(AC95+AC96)/AC94</f>
        <v>#DIV/0!</v>
      </c>
      <c r="AD97" s="97" t="e">
        <f t="shared" ref="AD97" si="693">(AD95+AD96)/AD94</f>
        <v>#DIV/0!</v>
      </c>
      <c r="AE97" s="97" t="e">
        <f t="shared" ref="AE97" si="694">(AE95+AE96)/AE94</f>
        <v>#DIV/0!</v>
      </c>
      <c r="AF97" s="97" t="e">
        <f t="shared" ref="AF97" si="695">(AF95+AF96)/AF94</f>
        <v>#DIV/0!</v>
      </c>
      <c r="AG97" s="97" t="e">
        <f t="shared" ref="AG97" si="696">(AG95+AG96)/AG94</f>
        <v>#DIV/0!</v>
      </c>
      <c r="AH97" s="97" t="e">
        <f t="shared" ref="AH97" si="697">(AH95+AH96)/AH94</f>
        <v>#DIV/0!</v>
      </c>
      <c r="AI97" s="97" t="e">
        <f t="shared" ref="AI97" si="698">(AI95+AI96)/AI94</f>
        <v>#DIV/0!</v>
      </c>
      <c r="AJ97" s="542"/>
    </row>
    <row r="98" spans="1:36" ht="20.399999999999999">
      <c r="A98" s="528" t="s">
        <v>23</v>
      </c>
      <c r="B98" s="561" t="s">
        <v>68</v>
      </c>
      <c r="C98" s="101" t="s">
        <v>42</v>
      </c>
      <c r="D98" s="103">
        <f>'สาย 1'!D98+'สาย 2'!D98+'สาย 3'!D98+'สาย 4'!D98+'สาย 5'!D98+'สาย 6'!D98+'สาย 7'!D98+'สาย 8'!D98+'สาย 9'!D98+'สาย 10'!D98+'สาย 11'!D98+'สาย 12'!D98</f>
        <v>600</v>
      </c>
      <c r="E98" s="103">
        <f>'สาย 1'!E98+'สาย 2'!E98+'สาย 3'!E98+'สาย 4'!E98+'สาย 5'!E98+'สาย 6'!E98+'สาย 7'!E98+'สาย 8'!E98+'สาย 9'!E98+'สาย 10'!E98+'สาย 11'!E98+'สาย 12'!E98</f>
        <v>600</v>
      </c>
      <c r="F98" s="103">
        <f>'สาย 1'!F98+'สาย 2'!F98+'สาย 3'!F98+'สาย 4'!F98+'สาย 5'!F98+'สาย 6'!F98+'สาย 7'!F98+'สาย 8'!F98+'สาย 9'!F98+'สาย 10'!F98+'สาย 11'!F98+'สาย 12'!F98</f>
        <v>560</v>
      </c>
      <c r="G98" s="103">
        <f>'สาย 1'!G98+'สาย 2'!G98+'สาย 3'!G98+'สาย 4'!G98+'สาย 5'!G98+'สาย 6'!G98+'สาย 7'!G98+'สาย 8'!G98+'สาย 9'!G98+'สาย 10'!G98+'สาย 11'!G98+'สาย 12'!G98</f>
        <v>0</v>
      </c>
      <c r="H98" s="103">
        <f>'สาย 1'!H98+'สาย 2'!H98+'สาย 3'!H98+'สาย 4'!H98+'สาย 5'!H98+'สาย 6'!H98+'สาย 7'!H98+'สาย 8'!H98+'สาย 9'!H98+'สาย 10'!H98+'สาย 11'!H98+'สาย 12'!H98</f>
        <v>0</v>
      </c>
      <c r="I98" s="103">
        <f>'สาย 1'!I98+'สาย 2'!I98+'สาย 3'!I98+'สาย 4'!I98+'สาย 5'!I98+'สาย 6'!I98+'สาย 7'!I98+'สาย 8'!I98+'สาย 9'!I98+'สาย 10'!I98+'สาย 11'!I98+'สาย 12'!I98</f>
        <v>0</v>
      </c>
      <c r="J98" s="103">
        <f>'สาย 1'!J98+'สาย 2'!J98+'สาย 3'!J98+'สาย 4'!J98+'สาย 5'!J98+'สาย 6'!J98+'สาย 7'!J98+'สาย 8'!J98+'สาย 9'!J98+'สาย 10'!J98+'สาย 11'!J98+'สาย 12'!J98</f>
        <v>0</v>
      </c>
      <c r="K98" s="103">
        <f>'สาย 1'!K98+'สาย 2'!K98+'สาย 3'!K98+'สาย 4'!K98+'สาย 5'!K98+'สาย 6'!K98+'สาย 7'!K98+'สาย 8'!K98+'สาย 9'!K98+'สาย 10'!K98+'สาย 11'!K98+'สาย 12'!K98</f>
        <v>0</v>
      </c>
      <c r="L98" s="103">
        <f>'สาย 1'!L98+'สาย 2'!L98+'สาย 3'!L98+'สาย 4'!L98+'สาย 5'!L98+'สาย 6'!L98+'สาย 7'!L98+'สาย 8'!L98+'สาย 9'!L98+'สาย 10'!L98+'สาย 11'!L98+'สาย 12'!L98</f>
        <v>0</v>
      </c>
      <c r="M98" s="103">
        <f>'สาย 1'!M98+'สาย 2'!M98+'สาย 3'!M98+'สาย 4'!M98+'สาย 5'!M98+'สาย 6'!M98+'สาย 7'!M98+'สาย 8'!M98+'สาย 9'!M98+'สาย 10'!M98+'สาย 11'!M98+'สาย 12'!M98</f>
        <v>0</v>
      </c>
      <c r="N98" s="103">
        <f>'สาย 1'!N98+'สาย 2'!N98+'สาย 3'!N98+'สาย 4'!N98+'สาย 5'!N98+'สาย 6'!N98+'สาย 7'!N98+'สาย 8'!N98+'สาย 9'!N98+'สาย 10'!N98+'สาย 11'!N98+'สาย 12'!N98</f>
        <v>0</v>
      </c>
      <c r="O98" s="103">
        <f>'สาย 1'!O98+'สาย 2'!O98+'สาย 3'!O98+'สาย 4'!O98+'สาย 5'!O98+'สาย 6'!O98+'สาย 7'!O98+'สาย 8'!O98+'สาย 9'!O98+'สาย 10'!O98+'สาย 11'!O98+'สาย 12'!O98</f>
        <v>0</v>
      </c>
      <c r="P98" s="103">
        <f>'สาย 1'!P98+'สาย 2'!P98+'สาย 3'!P98+'สาย 4'!P98+'สาย 5'!P98+'สาย 6'!P98+'สาย 7'!P98+'สาย 8'!P98+'สาย 9'!P98+'สาย 10'!P98+'สาย 11'!P98+'สาย 12'!P98</f>
        <v>0</v>
      </c>
      <c r="Q98" s="103">
        <f>'สาย 1'!Q98+'สาย 2'!Q98+'สาย 3'!Q98+'สาย 4'!Q98+'สาย 5'!Q98+'สาย 6'!Q98+'สาย 7'!Q98+'สาย 8'!Q98+'สาย 9'!Q98+'สาย 10'!Q98+'สาย 11'!Q98+'สาย 12'!Q98</f>
        <v>0</v>
      </c>
      <c r="R98" s="103">
        <f>'สาย 1'!R98+'สาย 2'!R98+'สาย 3'!R98+'สาย 4'!R98+'สาย 5'!R98+'สาย 6'!R98+'สาย 7'!R98+'สาย 8'!R98+'สาย 9'!R98+'สาย 10'!R98+'สาย 11'!R98+'สาย 12'!R98</f>
        <v>0</v>
      </c>
      <c r="S98" s="103">
        <f>'สาย 1'!S98+'สาย 2'!S98+'สาย 3'!S98+'สาย 4'!S98+'สาย 5'!S98+'สาย 6'!S98+'สาย 7'!S98+'สาย 8'!S98+'สาย 9'!S98+'สาย 10'!S98+'สาย 11'!S98+'สาย 12'!S98</f>
        <v>0</v>
      </c>
      <c r="T98" s="103">
        <f>'สาย 1'!T98+'สาย 2'!T98+'สาย 3'!T98+'สาย 4'!T98+'สาย 5'!T98+'สาย 6'!T98+'สาย 7'!T98+'สาย 8'!T98+'สาย 9'!T98+'สาย 10'!T98+'สาย 11'!T98+'สาย 12'!T98</f>
        <v>0</v>
      </c>
      <c r="U98" s="103">
        <f>'สาย 1'!U98+'สาย 2'!U98+'สาย 3'!U98+'สาย 4'!U98+'สาย 5'!U98+'สาย 6'!U98+'สาย 7'!U98+'สาย 8'!U98+'สาย 9'!U98+'สาย 10'!U98+'สาย 11'!U98+'สาย 12'!U98</f>
        <v>0</v>
      </c>
      <c r="V98" s="103">
        <f>'สาย 1'!V98+'สาย 2'!V98+'สาย 3'!V98+'สาย 4'!V98+'สาย 5'!V98+'สาย 6'!V98+'สาย 7'!V98+'สาย 8'!V98+'สาย 9'!V98+'สาย 10'!V98+'สาย 11'!V98+'สาย 12'!V98</f>
        <v>0</v>
      </c>
      <c r="W98" s="103">
        <f>'สาย 1'!W98+'สาย 2'!W98+'สาย 3'!W98+'สาย 4'!W98+'สาย 5'!W98+'สาย 6'!W98+'สาย 7'!W98+'สาย 8'!W98+'สาย 9'!W98+'สาย 10'!W98+'สาย 11'!W98+'สาย 12'!W98</f>
        <v>0</v>
      </c>
      <c r="X98" s="103">
        <f>'สาย 1'!X98+'สาย 2'!X98+'สาย 3'!X98+'สาย 4'!X98+'สาย 5'!X98+'สาย 6'!X98+'สาย 7'!X98+'สาย 8'!X98+'สาย 9'!X98+'สาย 10'!X98+'สาย 11'!X98+'สาย 12'!X98</f>
        <v>0</v>
      </c>
      <c r="Y98" s="103">
        <f>'สาย 1'!Y98+'สาย 2'!Y98+'สาย 3'!Y98+'สาย 4'!Y98+'สาย 5'!Y98+'สาย 6'!Y98+'สาย 7'!Y98+'สาย 8'!Y98+'สาย 9'!Y98+'สาย 10'!Y98+'สาย 11'!Y98+'สาย 12'!Y98</f>
        <v>0</v>
      </c>
      <c r="Z98" s="103">
        <f>'สาย 1'!Z98+'สาย 2'!Z98+'สาย 3'!Z98+'สาย 4'!Z98+'สาย 5'!Z98+'สาย 6'!Z98+'สาย 7'!Z98+'สาย 8'!Z98+'สาย 9'!Z98+'สาย 10'!Z98+'สาย 11'!Z98+'สาย 12'!Z98</f>
        <v>0</v>
      </c>
      <c r="AA98" s="103">
        <f>'สาย 1'!AA98+'สาย 2'!AA98+'สาย 3'!AA98+'สาย 4'!AA98+'สาย 5'!AA98+'สาย 6'!AA98+'สาย 7'!AA98+'สาย 8'!AA98+'สาย 9'!AA98+'สาย 10'!AA98+'สาย 11'!AA98+'สาย 12'!AA98</f>
        <v>0</v>
      </c>
      <c r="AB98" s="103">
        <f>'สาย 1'!AB98+'สาย 2'!AB98+'สาย 3'!AB98+'สาย 4'!AB98+'สาย 5'!AB98+'สาย 6'!AB98+'สาย 7'!AB98+'สาย 8'!AB98+'สาย 9'!AB98+'สาย 10'!AB98+'สาย 11'!AB98+'สาย 12'!AB98</f>
        <v>0</v>
      </c>
      <c r="AC98" s="103">
        <f>'สาย 1'!AC98+'สาย 2'!AC98+'สาย 3'!AC98+'สาย 4'!AC98+'สาย 5'!AC98+'สาย 6'!AC98+'สาย 7'!AC98+'สาย 8'!AC98+'สาย 9'!AC98+'สาย 10'!AC98+'สาย 11'!AC98+'สาย 12'!AC98</f>
        <v>0</v>
      </c>
      <c r="AD98" s="103">
        <f>'สาย 1'!AD98+'สาย 2'!AD98+'สาย 3'!AD98+'สาย 4'!AD98+'สาย 5'!AD98+'สาย 6'!AD98+'สาย 7'!AD98+'สาย 8'!AD98+'สาย 9'!AD98+'สาย 10'!AD98+'สาย 11'!AD98+'สาย 12'!AD98</f>
        <v>0</v>
      </c>
      <c r="AE98" s="103">
        <f>'สาย 1'!AE98+'สาย 2'!AE98+'สาย 3'!AE98+'สาย 4'!AE98+'สาย 5'!AE98+'สาย 6'!AE98+'สาย 7'!AE98+'สาย 8'!AE98+'สาย 9'!AE98+'สาย 10'!AE98+'สาย 11'!AE98+'สาย 12'!AE98</f>
        <v>0</v>
      </c>
      <c r="AF98" s="103">
        <f>'สาย 1'!AF98+'สาย 2'!AF98+'สาย 3'!AF98+'สาย 4'!AF98+'สาย 5'!AF98+'สาย 6'!AF98+'สาย 7'!AF98+'สาย 8'!AF98+'สาย 9'!AF98+'สาย 10'!AF98+'สาย 11'!AF98+'สาย 12'!AF98</f>
        <v>0</v>
      </c>
      <c r="AG98" s="103">
        <f>'สาย 1'!AG98+'สาย 2'!AG98+'สาย 3'!AG98+'สาย 4'!AG98+'สาย 5'!AG98+'สาย 6'!AG98+'สาย 7'!AG98+'สาย 8'!AG98+'สาย 9'!AG98+'สาย 10'!AG98+'สาย 11'!AG98+'สาย 12'!AG98</f>
        <v>0</v>
      </c>
      <c r="AH98" s="103">
        <f>'สาย 1'!AH98+'สาย 2'!AH98+'สาย 3'!AH98+'สาย 4'!AH98+'สาย 5'!AH98+'สาย 6'!AH98+'สาย 7'!AH98+'สาย 8'!AH98+'สาย 9'!AH98+'สาย 10'!AH98+'สาย 11'!AH98+'สาย 12'!AH98</f>
        <v>0</v>
      </c>
      <c r="AI98" s="93">
        <f>SUM(D98:AH98)</f>
        <v>1760</v>
      </c>
      <c r="AJ98" s="541">
        <f>AI101</f>
        <v>0.11647727272727272</v>
      </c>
    </row>
    <row r="99" spans="1:36" ht="20.399999999999999">
      <c r="A99" s="529"/>
      <c r="B99" s="562"/>
      <c r="C99" s="91" t="s">
        <v>89</v>
      </c>
      <c r="D99" s="174">
        <f>'สาย 1'!D99+'สาย 2'!D99+'สาย 3'!D99+'สาย 4'!D99+'สาย 5'!D99+'สาย 6'!D99+'สาย 7'!D99+'สาย 8'!D99+'สาย 9'!D99+'สาย 10'!D99+'สาย 11'!D99+'สาย 12'!D99</f>
        <v>43</v>
      </c>
      <c r="E99" s="174">
        <f>'สาย 1'!E99+'สาย 2'!E99+'สาย 3'!E99+'สาย 4'!E99+'สาย 5'!E99+'สาย 6'!E99+'สาย 7'!E99+'สาย 8'!E99+'สาย 9'!E99+'สาย 10'!E99+'สาย 11'!E99+'สาย 12'!E99</f>
        <v>79</v>
      </c>
      <c r="F99" s="174">
        <f>'สาย 1'!F99+'สาย 2'!F99+'สาย 3'!F99+'สาย 4'!F99+'สาย 5'!F99+'สาย 6'!F99+'สาย 7'!F99+'สาย 8'!F99+'สาย 9'!F99+'สาย 10'!F99+'สาย 11'!F99+'สาย 12'!F99</f>
        <v>83</v>
      </c>
      <c r="G99" s="174">
        <f>'สาย 1'!G99+'สาย 2'!G99+'สาย 3'!G99+'สาย 4'!G99+'สาย 5'!G99+'สาย 6'!G99+'สาย 7'!G99+'สาย 8'!G99+'สาย 9'!G99+'สาย 10'!G99+'สาย 11'!G99+'สาย 12'!G99</f>
        <v>0</v>
      </c>
      <c r="H99" s="174">
        <f>'สาย 1'!H99+'สาย 2'!H99+'สาย 3'!H99+'สาย 4'!H99+'สาย 5'!H99+'สาย 6'!H99+'สาย 7'!H99+'สาย 8'!H99+'สาย 9'!H99+'สาย 10'!H99+'สาย 11'!H99+'สาย 12'!H99</f>
        <v>0</v>
      </c>
      <c r="I99" s="174">
        <f>'สาย 1'!I99+'สาย 2'!I99+'สาย 3'!I99+'สาย 4'!I99+'สาย 5'!I99+'สาย 6'!I99+'สาย 7'!I99+'สาย 8'!I99+'สาย 9'!I99+'สาย 10'!I99+'สาย 11'!I99+'สาย 12'!I99</f>
        <v>0</v>
      </c>
      <c r="J99" s="174">
        <f>'สาย 1'!J99+'สาย 2'!J99+'สาย 3'!J99+'สาย 4'!J99+'สาย 5'!J99+'สาย 6'!J99+'สาย 7'!J99+'สาย 8'!J99+'สาย 9'!J99+'สาย 10'!J99+'สาย 11'!J99+'สาย 12'!J99</f>
        <v>0</v>
      </c>
      <c r="K99" s="174">
        <f>'สาย 1'!K99+'สาย 2'!K99+'สาย 3'!K99+'สาย 4'!K99+'สาย 5'!K99+'สาย 6'!K99+'สาย 7'!K99+'สาย 8'!K99+'สาย 9'!K99+'สาย 10'!K99+'สาย 11'!K99+'สาย 12'!K99</f>
        <v>0</v>
      </c>
      <c r="L99" s="174">
        <f>'สาย 1'!L99+'สาย 2'!L99+'สาย 3'!L99+'สาย 4'!L99+'สาย 5'!L99+'สาย 6'!L99+'สาย 7'!L99+'สาย 8'!L99+'สาย 9'!L99+'สาย 10'!L99+'สาย 11'!L99+'สาย 12'!L99</f>
        <v>0</v>
      </c>
      <c r="M99" s="174">
        <f>'สาย 1'!M99+'สาย 2'!M99+'สาย 3'!M99+'สาย 4'!M99+'สาย 5'!M99+'สาย 6'!M99+'สาย 7'!M99+'สาย 8'!M99+'สาย 9'!M99+'สาย 10'!M99+'สาย 11'!M99+'สาย 12'!M99</f>
        <v>0</v>
      </c>
      <c r="N99" s="174">
        <f>'สาย 1'!N99+'สาย 2'!N99+'สาย 3'!N99+'สาย 4'!N99+'สาย 5'!N99+'สาย 6'!N99+'สาย 7'!N99+'สาย 8'!N99+'สาย 9'!N99+'สาย 10'!N99+'สาย 11'!N99+'สาย 12'!N99</f>
        <v>0</v>
      </c>
      <c r="O99" s="174">
        <f>'สาย 1'!O99+'สาย 2'!O99+'สาย 3'!O99+'สาย 4'!O99+'สาย 5'!O99+'สาย 6'!O99+'สาย 7'!O99+'สาย 8'!O99+'สาย 9'!O99+'สาย 10'!O99+'สาย 11'!O99+'สาย 12'!O99</f>
        <v>0</v>
      </c>
      <c r="P99" s="174">
        <f>'สาย 1'!P99+'สาย 2'!P99+'สาย 3'!P99+'สาย 4'!P99+'สาย 5'!P99+'สาย 6'!P99+'สาย 7'!P99+'สาย 8'!P99+'สาย 9'!P99+'สาย 10'!P99+'สาย 11'!P99+'สาย 12'!P99</f>
        <v>0</v>
      </c>
      <c r="Q99" s="174">
        <f>'สาย 1'!Q99+'สาย 2'!Q99+'สาย 3'!Q99+'สาย 4'!Q99+'สาย 5'!Q99+'สาย 6'!Q99+'สาย 7'!Q99+'สาย 8'!Q99+'สาย 9'!Q99+'สาย 10'!Q99+'สาย 11'!Q99+'สาย 12'!Q99</f>
        <v>0</v>
      </c>
      <c r="R99" s="174">
        <f>'สาย 1'!R99+'สาย 2'!R99+'สาย 3'!R99+'สาย 4'!R99+'สาย 5'!R99+'สาย 6'!R99+'สาย 7'!R99+'สาย 8'!R99+'สาย 9'!R99+'สาย 10'!R99+'สาย 11'!R99+'สาย 12'!R99</f>
        <v>0</v>
      </c>
      <c r="S99" s="174">
        <f>'สาย 1'!S99+'สาย 2'!S99+'สาย 3'!S99+'สาย 4'!S99+'สาย 5'!S99+'สาย 6'!S99+'สาย 7'!S99+'สาย 8'!S99+'สาย 9'!S99+'สาย 10'!S99+'สาย 11'!S99+'สาย 12'!S99</f>
        <v>0</v>
      </c>
      <c r="T99" s="174">
        <f>'สาย 1'!T99+'สาย 2'!T99+'สาย 3'!T99+'สาย 4'!T99+'สาย 5'!T99+'สาย 6'!T99+'สาย 7'!T99+'สาย 8'!T99+'สาย 9'!T99+'สาย 10'!T99+'สาย 11'!T99+'สาย 12'!T99</f>
        <v>0</v>
      </c>
      <c r="U99" s="174">
        <f>'สาย 1'!U99+'สาย 2'!U99+'สาย 3'!U99+'สาย 4'!U99+'สาย 5'!U99+'สาย 6'!U99+'สาย 7'!U99+'สาย 8'!U99+'สาย 9'!U99+'สาย 10'!U99+'สาย 11'!U99+'สาย 12'!U99</f>
        <v>0</v>
      </c>
      <c r="V99" s="174">
        <f>'สาย 1'!V99+'สาย 2'!V99+'สาย 3'!V99+'สาย 4'!V99+'สาย 5'!V99+'สาย 6'!V99+'สาย 7'!V99+'สาย 8'!V99+'สาย 9'!V99+'สาย 10'!V99+'สาย 11'!V99+'สาย 12'!V99</f>
        <v>0</v>
      </c>
      <c r="W99" s="174">
        <f>'สาย 1'!W99+'สาย 2'!W99+'สาย 3'!W99+'สาย 4'!W99+'สาย 5'!W99+'สาย 6'!W99+'สาย 7'!W99+'สาย 8'!W99+'สาย 9'!W99+'สาย 10'!W99+'สาย 11'!W99+'สาย 12'!W99</f>
        <v>0</v>
      </c>
      <c r="X99" s="174">
        <f>'สาย 1'!X99+'สาย 2'!X99+'สาย 3'!X99+'สาย 4'!X99+'สาย 5'!X99+'สาย 6'!X99+'สาย 7'!X99+'สาย 8'!X99+'สาย 9'!X99+'สาย 10'!X99+'สาย 11'!X99+'สาย 12'!X99</f>
        <v>0</v>
      </c>
      <c r="Y99" s="174">
        <f>'สาย 1'!Y99+'สาย 2'!Y99+'สาย 3'!Y99+'สาย 4'!Y99+'สาย 5'!Y99+'สาย 6'!Y99+'สาย 7'!Y99+'สาย 8'!Y99+'สาย 9'!Y99+'สาย 10'!Y99+'สาย 11'!Y99+'สาย 12'!Y99</f>
        <v>0</v>
      </c>
      <c r="Z99" s="174">
        <f>'สาย 1'!Z99+'สาย 2'!Z99+'สาย 3'!Z99+'สาย 4'!Z99+'สาย 5'!Z99+'สาย 6'!Z99+'สาย 7'!Z99+'สาย 8'!Z99+'สาย 9'!Z99+'สาย 10'!Z99+'สาย 11'!Z99+'สาย 12'!Z99</f>
        <v>0</v>
      </c>
      <c r="AA99" s="174">
        <f>'สาย 1'!AA99+'สาย 2'!AA99+'สาย 3'!AA99+'สาย 4'!AA99+'สาย 5'!AA99+'สาย 6'!AA99+'สาย 7'!AA99+'สาย 8'!AA99+'สาย 9'!AA99+'สาย 10'!AA99+'สาย 11'!AA99+'สาย 12'!AA99</f>
        <v>0</v>
      </c>
      <c r="AB99" s="174">
        <f>'สาย 1'!AB99+'สาย 2'!AB99+'สาย 3'!AB99+'สาย 4'!AB99+'สาย 5'!AB99+'สาย 6'!AB99+'สาย 7'!AB99+'สาย 8'!AB99+'สาย 9'!AB99+'สาย 10'!AB99+'สาย 11'!AB99+'สาย 12'!AB99</f>
        <v>0</v>
      </c>
      <c r="AC99" s="174">
        <f>'สาย 1'!AC99+'สาย 2'!AC99+'สาย 3'!AC99+'สาย 4'!AC99+'สาย 5'!AC99+'สาย 6'!AC99+'สาย 7'!AC99+'สาย 8'!AC99+'สาย 9'!AC99+'สาย 10'!AC99+'สาย 11'!AC99+'สาย 12'!AC99</f>
        <v>0</v>
      </c>
      <c r="AD99" s="174">
        <f>'สาย 1'!AD99+'สาย 2'!AD99+'สาย 3'!AD99+'สาย 4'!AD99+'สาย 5'!AD99+'สาย 6'!AD99+'สาย 7'!AD99+'สาย 8'!AD99+'สาย 9'!AD99+'สาย 10'!AD99+'สาย 11'!AD99+'สาย 12'!AD99</f>
        <v>0</v>
      </c>
      <c r="AE99" s="174">
        <f>'สาย 1'!AE99+'สาย 2'!AE99+'สาย 3'!AE99+'สาย 4'!AE99+'สาย 5'!AE99+'สาย 6'!AE99+'สาย 7'!AE99+'สาย 8'!AE99+'สาย 9'!AE99+'สาย 10'!AE99+'สาย 11'!AE99+'สาย 12'!AE99</f>
        <v>0</v>
      </c>
      <c r="AF99" s="174">
        <f>'สาย 1'!AF99+'สาย 2'!AF99+'สาย 3'!AF99+'สาย 4'!AF99+'สาย 5'!AF99+'สาย 6'!AF99+'สาย 7'!AF99+'สาย 8'!AF99+'สาย 9'!AF99+'สาย 10'!AF99+'สาย 11'!AF99+'สาย 12'!AF99</f>
        <v>0</v>
      </c>
      <c r="AG99" s="174">
        <f>'สาย 1'!AG99+'สาย 2'!AG99+'สาย 3'!AG99+'สาย 4'!AG99+'สาย 5'!AG99+'สาย 6'!AG99+'สาย 7'!AG99+'สาย 8'!AG99+'สาย 9'!AG99+'สาย 10'!AG99+'สาย 11'!AG99+'สาย 12'!AG99</f>
        <v>0</v>
      </c>
      <c r="AH99" s="174">
        <f>'สาย 1'!AH99+'สาย 2'!AH99+'สาย 3'!AH99+'สาย 4'!AH99+'สาย 5'!AH99+'สาย 6'!AH99+'สาย 7'!AH99+'สาย 8'!AH99+'สาย 9'!AH99+'สาย 10'!AH99+'สาย 11'!AH99+'สาย 12'!AH99</f>
        <v>0</v>
      </c>
      <c r="AI99" s="161">
        <f t="shared" ref="AI99:AI100" si="699">SUM(D99:AH99)</f>
        <v>205</v>
      </c>
      <c r="AJ99" s="541"/>
    </row>
    <row r="100" spans="1:36" ht="20.399999999999999">
      <c r="A100" s="529"/>
      <c r="B100" s="562"/>
      <c r="C100" s="94" t="s">
        <v>90</v>
      </c>
      <c r="D100" s="142">
        <f>'สาย 1'!D100+'สาย 2'!D100+'สาย 3'!D100+'สาย 4'!D100+'สาย 5'!D100+'สาย 6'!D100+'สาย 7'!D100+'สาย 8'!D100+'สาย 9'!D100+'สาย 10'!D100+'สาย 11'!D100+'สาย 12'!D100</f>
        <v>0</v>
      </c>
      <c r="E100" s="142">
        <f>'สาย 1'!E100+'สาย 2'!E100+'สาย 3'!E100+'สาย 4'!E100+'สาย 5'!E100+'สาย 6'!E100+'สาย 7'!E100+'สาย 8'!E100+'สาย 9'!E100+'สาย 10'!E100+'สาย 11'!E100+'สาย 12'!E100</f>
        <v>0</v>
      </c>
      <c r="F100" s="142">
        <f>'สาย 1'!F100+'สาย 2'!F100+'สาย 3'!F100+'สาย 4'!F100+'สาย 5'!F100+'สาย 6'!F100+'สาย 7'!F100+'สาย 8'!F100+'สาย 9'!F100+'สาย 10'!F100+'สาย 11'!F100+'สาย 12'!F100</f>
        <v>0</v>
      </c>
      <c r="G100" s="142">
        <f>'สาย 1'!G100+'สาย 2'!G100+'สาย 3'!G100+'สาย 4'!G100+'สาย 5'!G100+'สาย 6'!G100+'สาย 7'!G100+'สาย 8'!G100+'สาย 9'!G100+'สาย 10'!G100+'สาย 11'!G100+'สาย 12'!G100</f>
        <v>0</v>
      </c>
      <c r="H100" s="142">
        <f>'สาย 1'!H100+'สาย 2'!H100+'สาย 3'!H100+'สาย 4'!H100+'สาย 5'!H100+'สาย 6'!H100+'สาย 7'!H100+'สาย 8'!H100+'สาย 9'!H100+'สาย 10'!H100+'สาย 11'!H100+'สาย 12'!H100</f>
        <v>0</v>
      </c>
      <c r="I100" s="142">
        <f>'สาย 1'!I100+'สาย 2'!I100+'สาย 3'!I100+'สาย 4'!I100+'สาย 5'!I100+'สาย 6'!I100+'สาย 7'!I100+'สาย 8'!I100+'สาย 9'!I100+'สาย 10'!I100+'สาย 11'!I100+'สาย 12'!I100</f>
        <v>0</v>
      </c>
      <c r="J100" s="142">
        <f>'สาย 1'!J100+'สาย 2'!J100+'สาย 3'!J100+'สาย 4'!J100+'สาย 5'!J100+'สาย 6'!J100+'สาย 7'!J100+'สาย 8'!J100+'สาย 9'!J100+'สาย 10'!J100+'สาย 11'!J100+'สาย 12'!J100</f>
        <v>0</v>
      </c>
      <c r="K100" s="142">
        <f>'สาย 1'!K100+'สาย 2'!K100+'สาย 3'!K100+'สาย 4'!K100+'สาย 5'!K100+'สาย 6'!K100+'สาย 7'!K100+'สาย 8'!K100+'สาย 9'!K100+'สาย 10'!K100+'สาย 11'!K100+'สาย 12'!K100</f>
        <v>0</v>
      </c>
      <c r="L100" s="142">
        <f>'สาย 1'!L100+'สาย 2'!L100+'สาย 3'!L100+'สาย 4'!L100+'สาย 5'!L100+'สาย 6'!L100+'สาย 7'!L100+'สาย 8'!L100+'สาย 9'!L100+'สาย 10'!L100+'สาย 11'!L100+'สาย 12'!L100</f>
        <v>0</v>
      </c>
      <c r="M100" s="142">
        <f>'สาย 1'!M100+'สาย 2'!M100+'สาย 3'!M100+'สาย 4'!M100+'สาย 5'!M100+'สาย 6'!M100+'สาย 7'!M100+'สาย 8'!M100+'สาย 9'!M100+'สาย 10'!M100+'สาย 11'!M100+'สาย 12'!M100</f>
        <v>0</v>
      </c>
      <c r="N100" s="142">
        <f>'สาย 1'!N100+'สาย 2'!N100+'สาย 3'!N100+'สาย 4'!N100+'สาย 5'!N100+'สาย 6'!N100+'สาย 7'!N100+'สาย 8'!N100+'สาย 9'!N100+'สาย 10'!N100+'สาย 11'!N100+'สาย 12'!N100</f>
        <v>0</v>
      </c>
      <c r="O100" s="142">
        <f>'สาย 1'!O100+'สาย 2'!O100+'สาย 3'!O100+'สาย 4'!O100+'สาย 5'!O100+'สาย 6'!O100+'สาย 7'!O100+'สาย 8'!O100+'สาย 9'!O100+'สาย 10'!O100+'สาย 11'!O100+'สาย 12'!O100</f>
        <v>0</v>
      </c>
      <c r="P100" s="142">
        <f>'สาย 1'!P100+'สาย 2'!P100+'สาย 3'!P100+'สาย 4'!P100+'สาย 5'!P100+'สาย 6'!P100+'สาย 7'!P100+'สาย 8'!P100+'สาย 9'!P100+'สาย 10'!P100+'สาย 11'!P100+'สาย 12'!P100</f>
        <v>0</v>
      </c>
      <c r="Q100" s="142">
        <f>'สาย 1'!Q100+'สาย 2'!Q100+'สาย 3'!Q100+'สาย 4'!Q100+'สาย 5'!Q100+'สาย 6'!Q100+'สาย 7'!Q100+'สาย 8'!Q100+'สาย 9'!Q100+'สาย 10'!Q100+'สาย 11'!Q100+'สาย 12'!Q100</f>
        <v>0</v>
      </c>
      <c r="R100" s="142">
        <f>'สาย 1'!R100+'สาย 2'!R100+'สาย 3'!R100+'สาย 4'!R100+'สาย 5'!R100+'สาย 6'!R100+'สาย 7'!R100+'สาย 8'!R100+'สาย 9'!R100+'สาย 10'!R100+'สาย 11'!R100+'สาย 12'!R100</f>
        <v>0</v>
      </c>
      <c r="S100" s="142">
        <f>'สาย 1'!S100+'สาย 2'!S100+'สาย 3'!S100+'สาย 4'!S100+'สาย 5'!S100+'สาย 6'!S100+'สาย 7'!S100+'สาย 8'!S100+'สาย 9'!S100+'สาย 10'!S100+'สาย 11'!S100+'สาย 12'!S100</f>
        <v>0</v>
      </c>
      <c r="T100" s="142">
        <f>'สาย 1'!T100+'สาย 2'!T100+'สาย 3'!T100+'สาย 4'!T100+'สาย 5'!T100+'สาย 6'!T100+'สาย 7'!T100+'สาย 8'!T100+'สาย 9'!T100+'สาย 10'!T100+'สาย 11'!T100+'สาย 12'!T100</f>
        <v>0</v>
      </c>
      <c r="U100" s="142">
        <f>'สาย 1'!U100+'สาย 2'!U100+'สาย 3'!U100+'สาย 4'!U100+'สาย 5'!U100+'สาย 6'!U100+'สาย 7'!U100+'สาย 8'!U100+'สาย 9'!U100+'สาย 10'!U100+'สาย 11'!U100+'สาย 12'!U100</f>
        <v>0</v>
      </c>
      <c r="V100" s="142">
        <f>'สาย 1'!V100+'สาย 2'!V100+'สาย 3'!V100+'สาย 4'!V100+'สาย 5'!V100+'สาย 6'!V100+'สาย 7'!V100+'สาย 8'!V100+'สาย 9'!V100+'สาย 10'!V100+'สาย 11'!V100+'สาย 12'!V100</f>
        <v>0</v>
      </c>
      <c r="W100" s="142">
        <f>'สาย 1'!W100+'สาย 2'!W100+'สาย 3'!W100+'สาย 4'!W100+'สาย 5'!W100+'สาย 6'!W100+'สาย 7'!W100+'สาย 8'!W100+'สาย 9'!W100+'สาย 10'!W100+'สาย 11'!W100+'สาย 12'!W100</f>
        <v>0</v>
      </c>
      <c r="X100" s="142">
        <f>'สาย 1'!X100+'สาย 2'!X100+'สาย 3'!X100+'สาย 4'!X100+'สาย 5'!X100+'สาย 6'!X100+'สาย 7'!X100+'สาย 8'!X100+'สาย 9'!X100+'สาย 10'!X100+'สาย 11'!X100+'สาย 12'!X100</f>
        <v>0</v>
      </c>
      <c r="Y100" s="142">
        <f>'สาย 1'!Y100+'สาย 2'!Y100+'สาย 3'!Y100+'สาย 4'!Y100+'สาย 5'!Y100+'สาย 6'!Y100+'สาย 7'!Y100+'สาย 8'!Y100+'สาย 9'!Y100+'สาย 10'!Y100+'สาย 11'!Y100+'สาย 12'!Y100</f>
        <v>0</v>
      </c>
      <c r="Z100" s="142">
        <f>'สาย 1'!Z100+'สาย 2'!Z100+'สาย 3'!Z100+'สาย 4'!Z100+'สาย 5'!Z100+'สาย 6'!Z100+'สาย 7'!Z100+'สาย 8'!Z100+'สาย 9'!Z100+'สาย 10'!Z100+'สาย 11'!Z100+'สาย 12'!Z100</f>
        <v>0</v>
      </c>
      <c r="AA100" s="142">
        <f>'สาย 1'!AA100+'สาย 2'!AA100+'สาย 3'!AA100+'สาย 4'!AA100+'สาย 5'!AA100+'สาย 6'!AA100+'สาย 7'!AA100+'สาย 8'!AA100+'สาย 9'!AA100+'สาย 10'!AA100+'สาย 11'!AA100+'สาย 12'!AA100</f>
        <v>0</v>
      </c>
      <c r="AB100" s="142">
        <f>'สาย 1'!AB100+'สาย 2'!AB100+'สาย 3'!AB100+'สาย 4'!AB100+'สาย 5'!AB100+'สาย 6'!AB100+'สาย 7'!AB100+'สาย 8'!AB100+'สาย 9'!AB100+'สาย 10'!AB100+'สาย 11'!AB100+'สาย 12'!AB100</f>
        <v>0</v>
      </c>
      <c r="AC100" s="142">
        <f>'สาย 1'!AC100+'สาย 2'!AC100+'สาย 3'!AC100+'สาย 4'!AC100+'สาย 5'!AC100+'สาย 6'!AC100+'สาย 7'!AC100+'สาย 8'!AC100+'สาย 9'!AC100+'สาย 10'!AC100+'สาย 11'!AC100+'สาย 12'!AC100</f>
        <v>0</v>
      </c>
      <c r="AD100" s="142">
        <f>'สาย 1'!AD100+'สาย 2'!AD100+'สาย 3'!AD100+'สาย 4'!AD100+'สาย 5'!AD100+'สาย 6'!AD100+'สาย 7'!AD100+'สาย 8'!AD100+'สาย 9'!AD100+'สาย 10'!AD100+'สาย 11'!AD100+'สาย 12'!AD100</f>
        <v>0</v>
      </c>
      <c r="AE100" s="142">
        <f>'สาย 1'!AE100+'สาย 2'!AE100+'สาย 3'!AE100+'สาย 4'!AE100+'สาย 5'!AE100+'สาย 6'!AE100+'สาย 7'!AE100+'สาย 8'!AE100+'สาย 9'!AE100+'สาย 10'!AE100+'สาย 11'!AE100+'สาย 12'!AE100</f>
        <v>0</v>
      </c>
      <c r="AF100" s="142">
        <f>'สาย 1'!AF100+'สาย 2'!AF100+'สาย 3'!AF100+'สาย 4'!AF100+'สาย 5'!AF100+'สาย 6'!AF100+'สาย 7'!AF100+'สาย 8'!AF100+'สาย 9'!AF100+'สาย 10'!AF100+'สาย 11'!AF100+'สาย 12'!AF100</f>
        <v>0</v>
      </c>
      <c r="AG100" s="142">
        <f>'สาย 1'!AG100+'สาย 2'!AG100+'สาย 3'!AG100+'สาย 4'!AG100+'สาย 5'!AG100+'สาย 6'!AG100+'สาย 7'!AG100+'สาย 8'!AG100+'สาย 9'!AG100+'สาย 10'!AG100+'สาย 11'!AG100+'สาย 12'!AG100</f>
        <v>0</v>
      </c>
      <c r="AH100" s="142">
        <f>'สาย 1'!AH100+'สาย 2'!AH100+'สาย 3'!AH100+'สาย 4'!AH100+'สาย 5'!AH100+'สาย 6'!AH100+'สาย 7'!AH100+'สาย 8'!AH100+'สาย 9'!AH100+'สาย 10'!AH100+'สาย 11'!AH100+'สาย 12'!AH100</f>
        <v>0</v>
      </c>
      <c r="AI100" s="87">
        <f t="shared" si="699"/>
        <v>0</v>
      </c>
      <c r="AJ100" s="541"/>
    </row>
    <row r="101" spans="1:36" ht="21" thickBot="1">
      <c r="A101" s="530"/>
      <c r="B101" s="563"/>
      <c r="C101" s="96" t="s">
        <v>91</v>
      </c>
      <c r="D101" s="97">
        <f t="shared" ref="D101" si="700">(D99+D100)/D98</f>
        <v>7.166666666666667E-2</v>
      </c>
      <c r="E101" s="97">
        <f t="shared" ref="E101" si="701">(E99+E100)/E98</f>
        <v>0.13166666666666665</v>
      </c>
      <c r="F101" s="97">
        <f t="shared" ref="F101" si="702">(F99+F100)/F98</f>
        <v>0.14821428571428572</v>
      </c>
      <c r="G101" s="97" t="e">
        <f t="shared" ref="G101" si="703">(G99+G100)/G98</f>
        <v>#DIV/0!</v>
      </c>
      <c r="H101" s="97" t="e">
        <f t="shared" ref="H101" si="704">(H99+H100)/H98</f>
        <v>#DIV/0!</v>
      </c>
      <c r="I101" s="97" t="e">
        <f t="shared" ref="I101" si="705">(I99+I100)/I98</f>
        <v>#DIV/0!</v>
      </c>
      <c r="J101" s="97" t="e">
        <f t="shared" ref="J101" si="706">(J99+J100)/J98</f>
        <v>#DIV/0!</v>
      </c>
      <c r="K101" s="97" t="e">
        <f t="shared" ref="K101" si="707">(K99+K100)/K98</f>
        <v>#DIV/0!</v>
      </c>
      <c r="L101" s="97" t="e">
        <f t="shared" ref="L101" si="708">(L99+L100)/L98</f>
        <v>#DIV/0!</v>
      </c>
      <c r="M101" s="97" t="e">
        <f t="shared" ref="M101" si="709">(M99+M100)/M98</f>
        <v>#DIV/0!</v>
      </c>
      <c r="N101" s="97" t="e">
        <f t="shared" ref="N101" si="710">(N99+N100)/N98</f>
        <v>#DIV/0!</v>
      </c>
      <c r="O101" s="97" t="e">
        <f t="shared" ref="O101" si="711">(O99+O100)/O98</f>
        <v>#DIV/0!</v>
      </c>
      <c r="P101" s="97" t="e">
        <f t="shared" ref="P101" si="712">(P99+P100)/P98</f>
        <v>#DIV/0!</v>
      </c>
      <c r="Q101" s="97" t="e">
        <f t="shared" ref="Q101" si="713">(Q99+Q100)/Q98</f>
        <v>#DIV/0!</v>
      </c>
      <c r="R101" s="97" t="e">
        <f t="shared" ref="R101" si="714">(R99+R100)/R98</f>
        <v>#DIV/0!</v>
      </c>
      <c r="S101" s="97" t="e">
        <f t="shared" ref="S101" si="715">(S99+S100)/S98</f>
        <v>#DIV/0!</v>
      </c>
      <c r="T101" s="97" t="e">
        <f t="shared" ref="T101" si="716">(T99+T100)/T98</f>
        <v>#DIV/0!</v>
      </c>
      <c r="U101" s="97" t="e">
        <f t="shared" ref="U101" si="717">(U99+U100)/U98</f>
        <v>#DIV/0!</v>
      </c>
      <c r="V101" s="97" t="e">
        <f t="shared" ref="V101" si="718">(V99+V100)/V98</f>
        <v>#DIV/0!</v>
      </c>
      <c r="W101" s="97" t="e">
        <f t="shared" ref="W101" si="719">(W99+W100)/W98</f>
        <v>#DIV/0!</v>
      </c>
      <c r="X101" s="97" t="e">
        <f t="shared" ref="X101" si="720">(X99+X100)/X98</f>
        <v>#DIV/0!</v>
      </c>
      <c r="Y101" s="97" t="e">
        <f t="shared" ref="Y101" si="721">(Y99+Y100)/Y98</f>
        <v>#DIV/0!</v>
      </c>
      <c r="Z101" s="97" t="e">
        <f t="shared" ref="Z101" si="722">(Z99+Z100)/Z98</f>
        <v>#DIV/0!</v>
      </c>
      <c r="AA101" s="97" t="e">
        <f t="shared" ref="AA101" si="723">(AA99+AA100)/AA98</f>
        <v>#DIV/0!</v>
      </c>
      <c r="AB101" s="97" t="e">
        <f t="shared" ref="AB101" si="724">(AB99+AB100)/AB98</f>
        <v>#DIV/0!</v>
      </c>
      <c r="AC101" s="97" t="e">
        <f t="shared" ref="AC101" si="725">(AC99+AC100)/AC98</f>
        <v>#DIV/0!</v>
      </c>
      <c r="AD101" s="97" t="e">
        <f t="shared" ref="AD101" si="726">(AD99+AD100)/AD98</f>
        <v>#DIV/0!</v>
      </c>
      <c r="AE101" s="97" t="e">
        <f t="shared" ref="AE101" si="727">(AE99+AE100)/AE98</f>
        <v>#DIV/0!</v>
      </c>
      <c r="AF101" s="97" t="e">
        <f t="shared" ref="AF101" si="728">(AF99+AF100)/AF98</f>
        <v>#DIV/0!</v>
      </c>
      <c r="AG101" s="97" t="e">
        <f t="shared" ref="AG101" si="729">(AG99+AG100)/AG98</f>
        <v>#DIV/0!</v>
      </c>
      <c r="AH101" s="97" t="e">
        <f t="shared" ref="AH101" si="730">(AH99+AH100)/AH98</f>
        <v>#DIV/0!</v>
      </c>
      <c r="AI101" s="97">
        <f t="shared" ref="AI101" si="731">(AI99+AI100)/AI98</f>
        <v>0.11647727272727272</v>
      </c>
      <c r="AJ101" s="542"/>
    </row>
    <row r="102" spans="1:36" ht="20.399999999999999">
      <c r="A102" s="517" t="s">
        <v>24</v>
      </c>
      <c r="B102" s="552" t="s">
        <v>69</v>
      </c>
      <c r="C102" s="143" t="s">
        <v>42</v>
      </c>
      <c r="D102" s="145">
        <f>'สาย 1'!D102+'สาย 2'!D102+'สาย 3'!D102+'สาย 4'!D102+'สาย 5'!D102+'สาย 6'!D102+'สาย 7'!D102+'สาย 8'!D102+'สาย 9'!D102+'สาย 10'!D102+'สาย 11'!D102+'สาย 12'!D102</f>
        <v>240</v>
      </c>
      <c r="E102" s="145">
        <f>'สาย 1'!E102+'สาย 2'!E102+'สาย 3'!E102+'สาย 4'!E102+'สาย 5'!E102+'สาย 6'!E102+'สาย 7'!E102+'สาย 8'!E102+'สาย 9'!E102+'สาย 10'!E102+'สาย 11'!E102+'สาย 12'!E102</f>
        <v>280</v>
      </c>
      <c r="F102" s="145">
        <f>'สาย 1'!F102+'สาย 2'!F102+'สาย 3'!F102+'สาย 4'!F102+'สาย 5'!F102+'สาย 6'!F102+'สาย 7'!F102+'สาย 8'!F102+'สาย 9'!F102+'สาย 10'!F102+'สาย 11'!F102+'สาย 12'!F102</f>
        <v>240</v>
      </c>
      <c r="G102" s="145">
        <f>'สาย 1'!G102+'สาย 2'!G102+'สาย 3'!G102+'สาย 4'!G102+'สาย 5'!G102+'สาย 6'!G102+'สาย 7'!G102+'สาย 8'!G102+'สาย 9'!G102+'สาย 10'!G102+'สาย 11'!G102+'สาย 12'!G102</f>
        <v>0</v>
      </c>
      <c r="H102" s="145">
        <f>'สาย 1'!H102+'สาย 2'!H102+'สาย 3'!H102+'สาย 4'!H102+'สาย 5'!H102+'สาย 6'!H102+'สาย 7'!H102+'สาย 8'!H102+'สาย 9'!H102+'สาย 10'!H102+'สาย 11'!H102+'สาย 12'!H102</f>
        <v>0</v>
      </c>
      <c r="I102" s="145">
        <f>'สาย 1'!I102+'สาย 2'!I102+'สาย 3'!I102+'สาย 4'!I102+'สาย 5'!I102+'สาย 6'!I102+'สาย 7'!I102+'สาย 8'!I102+'สาย 9'!I102+'สาย 10'!I102+'สาย 11'!I102+'สาย 12'!I102</f>
        <v>0</v>
      </c>
      <c r="J102" s="145">
        <f>'สาย 1'!J102+'สาย 2'!J102+'สาย 3'!J102+'สาย 4'!J102+'สาย 5'!J102+'สาย 6'!J102+'สาย 7'!J102+'สาย 8'!J102+'สาย 9'!J102+'สาย 10'!J102+'สาย 11'!J102+'สาย 12'!J102</f>
        <v>0</v>
      </c>
      <c r="K102" s="145">
        <f>'สาย 1'!K102+'สาย 2'!K102+'สาย 3'!K102+'สาย 4'!K102+'สาย 5'!K102+'สาย 6'!K102+'สาย 7'!K102+'สาย 8'!K102+'สาย 9'!K102+'สาย 10'!K102+'สาย 11'!K102+'สาย 12'!K102</f>
        <v>0</v>
      </c>
      <c r="L102" s="145">
        <f>'สาย 1'!L102+'สาย 2'!L102+'สาย 3'!L102+'สาย 4'!L102+'สาย 5'!L102+'สาย 6'!L102+'สาย 7'!L102+'สาย 8'!L102+'สาย 9'!L102+'สาย 10'!L102+'สาย 11'!L102+'สาย 12'!L102</f>
        <v>0</v>
      </c>
      <c r="M102" s="145">
        <f>'สาย 1'!M102+'สาย 2'!M102+'สาย 3'!M102+'สาย 4'!M102+'สาย 5'!M102+'สาย 6'!M102+'สาย 7'!M102+'สาย 8'!M102+'สาย 9'!M102+'สาย 10'!M102+'สาย 11'!M102+'สาย 12'!M102</f>
        <v>0</v>
      </c>
      <c r="N102" s="145">
        <f>'สาย 1'!N102+'สาย 2'!N102+'สาย 3'!N102+'สาย 4'!N102+'สาย 5'!N102+'สาย 6'!N102+'สาย 7'!N102+'สาย 8'!N102+'สาย 9'!N102+'สาย 10'!N102+'สาย 11'!N102+'สาย 12'!N102</f>
        <v>0</v>
      </c>
      <c r="O102" s="145">
        <f>'สาย 1'!O102+'สาย 2'!O102+'สาย 3'!O102+'สาย 4'!O102+'สาย 5'!O102+'สาย 6'!O102+'สาย 7'!O102+'สาย 8'!O102+'สาย 9'!O102+'สาย 10'!O102+'สาย 11'!O102+'สาย 12'!O102</f>
        <v>0</v>
      </c>
      <c r="P102" s="145">
        <f>'สาย 1'!P102+'สาย 2'!P102+'สาย 3'!P102+'สาย 4'!P102+'สาย 5'!P102+'สาย 6'!P102+'สาย 7'!P102+'สาย 8'!P102+'สาย 9'!P102+'สาย 10'!P102+'สาย 11'!P102+'สาย 12'!P102</f>
        <v>0</v>
      </c>
      <c r="Q102" s="145">
        <f>'สาย 1'!Q102+'สาย 2'!Q102+'สาย 3'!Q102+'สาย 4'!Q102+'สาย 5'!Q102+'สาย 6'!Q102+'สาย 7'!Q102+'สาย 8'!Q102+'สาย 9'!Q102+'สาย 10'!Q102+'สาย 11'!Q102+'สาย 12'!Q102</f>
        <v>0</v>
      </c>
      <c r="R102" s="145">
        <f>'สาย 1'!R102+'สาย 2'!R102+'สาย 3'!R102+'สาย 4'!R102+'สาย 5'!R102+'สาย 6'!R102+'สาย 7'!R102+'สาย 8'!R102+'สาย 9'!R102+'สาย 10'!R102+'สาย 11'!R102+'สาย 12'!R102</f>
        <v>0</v>
      </c>
      <c r="S102" s="145">
        <f>'สาย 1'!S102+'สาย 2'!S102+'สาย 3'!S102+'สาย 4'!S102+'สาย 5'!S102+'สาย 6'!S102+'สาย 7'!S102+'สาย 8'!S102+'สาย 9'!S102+'สาย 10'!S102+'สาย 11'!S102+'สาย 12'!S102</f>
        <v>0</v>
      </c>
      <c r="T102" s="145">
        <f>'สาย 1'!T102+'สาย 2'!T102+'สาย 3'!T102+'สาย 4'!T102+'สาย 5'!T102+'สาย 6'!T102+'สาย 7'!T102+'สาย 8'!T102+'สาย 9'!T102+'สาย 10'!T102+'สาย 11'!T102+'สาย 12'!T102</f>
        <v>0</v>
      </c>
      <c r="U102" s="145">
        <f>'สาย 1'!U102+'สาย 2'!U102+'สาย 3'!U102+'สาย 4'!U102+'สาย 5'!U102+'สาย 6'!U102+'สาย 7'!U102+'สาย 8'!U102+'สาย 9'!U102+'สาย 10'!U102+'สาย 11'!U102+'สาย 12'!U102</f>
        <v>0</v>
      </c>
      <c r="V102" s="145">
        <f>'สาย 1'!V102+'สาย 2'!V102+'สาย 3'!V102+'สาย 4'!V102+'สาย 5'!V102+'สาย 6'!V102+'สาย 7'!V102+'สาย 8'!V102+'สาย 9'!V102+'สาย 10'!V102+'สาย 11'!V102+'สาย 12'!V102</f>
        <v>0</v>
      </c>
      <c r="W102" s="145">
        <f>'สาย 1'!W102+'สาย 2'!W102+'สาย 3'!W102+'สาย 4'!W102+'สาย 5'!W102+'สาย 6'!W102+'สาย 7'!W102+'สาย 8'!W102+'สาย 9'!W102+'สาย 10'!W102+'สาย 11'!W102+'สาย 12'!W102</f>
        <v>0</v>
      </c>
      <c r="X102" s="145">
        <f>'สาย 1'!X102+'สาย 2'!X102+'สาย 3'!X102+'สาย 4'!X102+'สาย 5'!X102+'สาย 6'!X102+'สาย 7'!X102+'สาย 8'!X102+'สาย 9'!X102+'สาย 10'!X102+'สาย 11'!X102+'สาย 12'!X102</f>
        <v>0</v>
      </c>
      <c r="Y102" s="145">
        <f>'สาย 1'!Y102+'สาย 2'!Y102+'สาย 3'!Y102+'สาย 4'!Y102+'สาย 5'!Y102+'สาย 6'!Y102+'สาย 7'!Y102+'สาย 8'!Y102+'สาย 9'!Y102+'สาย 10'!Y102+'สาย 11'!Y102+'สาย 12'!Y102</f>
        <v>0</v>
      </c>
      <c r="Z102" s="145">
        <f>'สาย 1'!Z102+'สาย 2'!Z102+'สาย 3'!Z102+'สาย 4'!Z102+'สาย 5'!Z102+'สาย 6'!Z102+'สาย 7'!Z102+'สาย 8'!Z102+'สาย 9'!Z102+'สาย 10'!Z102+'สาย 11'!Z102+'สาย 12'!Z102</f>
        <v>0</v>
      </c>
      <c r="AA102" s="145">
        <f>'สาย 1'!AA102+'สาย 2'!AA102+'สาย 3'!AA102+'สาย 4'!AA102+'สาย 5'!AA102+'สาย 6'!AA102+'สาย 7'!AA102+'สาย 8'!AA102+'สาย 9'!AA102+'สาย 10'!AA102+'สาย 11'!AA102+'สาย 12'!AA102</f>
        <v>0</v>
      </c>
      <c r="AB102" s="145">
        <f>'สาย 1'!AB102+'สาย 2'!AB102+'สาย 3'!AB102+'สาย 4'!AB102+'สาย 5'!AB102+'สาย 6'!AB102+'สาย 7'!AB102+'สาย 8'!AB102+'สาย 9'!AB102+'สาย 10'!AB102+'สาย 11'!AB102+'สาย 12'!AB102</f>
        <v>0</v>
      </c>
      <c r="AC102" s="145">
        <f>'สาย 1'!AC102+'สาย 2'!AC102+'สาย 3'!AC102+'สาย 4'!AC102+'สาย 5'!AC102+'สาย 6'!AC102+'สาย 7'!AC102+'สาย 8'!AC102+'สาย 9'!AC102+'สาย 10'!AC102+'สาย 11'!AC102+'สาย 12'!AC102</f>
        <v>0</v>
      </c>
      <c r="AD102" s="145">
        <f>'สาย 1'!AD102+'สาย 2'!AD102+'สาย 3'!AD102+'สาย 4'!AD102+'สาย 5'!AD102+'สาย 6'!AD102+'สาย 7'!AD102+'สาย 8'!AD102+'สาย 9'!AD102+'สาย 10'!AD102+'สาย 11'!AD102+'สาย 12'!AD102</f>
        <v>0</v>
      </c>
      <c r="AE102" s="145">
        <f>'สาย 1'!AE102+'สาย 2'!AE102+'สาย 3'!AE102+'สาย 4'!AE102+'สาย 5'!AE102+'สาย 6'!AE102+'สาย 7'!AE102+'สาย 8'!AE102+'สาย 9'!AE102+'สาย 10'!AE102+'สาย 11'!AE102+'สาย 12'!AE102</f>
        <v>0</v>
      </c>
      <c r="AF102" s="145">
        <f>'สาย 1'!AF102+'สาย 2'!AF102+'สาย 3'!AF102+'สาย 4'!AF102+'สาย 5'!AF102+'สาย 6'!AF102+'สาย 7'!AF102+'สาย 8'!AF102+'สาย 9'!AF102+'สาย 10'!AF102+'สาย 11'!AF102+'สาย 12'!AF102</f>
        <v>0</v>
      </c>
      <c r="AG102" s="145">
        <f>'สาย 1'!AG102+'สาย 2'!AG102+'สาย 3'!AG102+'สาย 4'!AG102+'สาย 5'!AG102+'สาย 6'!AG102+'สาย 7'!AG102+'สาย 8'!AG102+'สาย 9'!AG102+'สาย 10'!AG102+'สาย 11'!AG102+'สาย 12'!AG102</f>
        <v>0</v>
      </c>
      <c r="AH102" s="145">
        <f>'สาย 1'!AH102+'สาย 2'!AH102+'สาย 3'!AH102+'สาย 4'!AH102+'สาย 5'!AH102+'สาย 6'!AH102+'สาย 7'!AH102+'สาย 8'!AH102+'สาย 9'!AH102+'สาย 10'!AH102+'สาย 11'!AH102+'สาย 12'!AH102</f>
        <v>0</v>
      </c>
      <c r="AI102" s="145">
        <f>SUM(D102:AH102)</f>
        <v>760</v>
      </c>
      <c r="AJ102" s="539">
        <f>AI105</f>
        <v>6.5789473684210523E-3</v>
      </c>
    </row>
    <row r="103" spans="1:36" ht="20.399999999999999">
      <c r="A103" s="518"/>
      <c r="B103" s="553"/>
      <c r="C103" s="146" t="s">
        <v>89</v>
      </c>
      <c r="D103" s="162">
        <f>'สาย 1'!D103+'สาย 2'!D103+'สาย 3'!D103+'สาย 4'!D103+'สาย 5'!D103+'สาย 6'!D103+'สาย 7'!D103+'สาย 8'!D103+'สาย 9'!D103+'สาย 10'!D103+'สาย 11'!D103+'สาย 12'!D103</f>
        <v>0</v>
      </c>
      <c r="E103" s="162">
        <f>'สาย 1'!E103+'สาย 2'!E103+'สาย 3'!E103+'สาย 4'!E103+'สาย 5'!E103+'สาย 6'!E103+'สาย 7'!E103+'สาย 8'!E103+'สาย 9'!E103+'สาย 10'!E103+'สาย 11'!E103+'สาย 12'!E103</f>
        <v>5</v>
      </c>
      <c r="F103" s="162">
        <f>'สาย 1'!F103+'สาย 2'!F103+'สาย 3'!F103+'สาย 4'!F103+'สาย 5'!F103+'สาย 6'!F103+'สาย 7'!F103+'สาย 8'!F103+'สาย 9'!F103+'สาย 10'!F103+'สาย 11'!F103+'สาย 12'!F103</f>
        <v>0</v>
      </c>
      <c r="G103" s="162">
        <f>'สาย 1'!G103+'สาย 2'!G103+'สาย 3'!G103+'สาย 4'!G103+'สาย 5'!G103+'สาย 6'!G103+'สาย 7'!G103+'สาย 8'!G103+'สาย 9'!G103+'สาย 10'!G103+'สาย 11'!G103+'สาย 12'!G103</f>
        <v>0</v>
      </c>
      <c r="H103" s="162">
        <f>'สาย 1'!H103+'สาย 2'!H103+'สาย 3'!H103+'สาย 4'!H103+'สาย 5'!H103+'สาย 6'!H103+'สาย 7'!H103+'สาย 8'!H103+'สาย 9'!H103+'สาย 10'!H103+'สาย 11'!H103+'สาย 12'!H103</f>
        <v>0</v>
      </c>
      <c r="I103" s="162">
        <f>'สาย 1'!I103+'สาย 2'!I103+'สาย 3'!I103+'สาย 4'!I103+'สาย 5'!I103+'สาย 6'!I103+'สาย 7'!I103+'สาย 8'!I103+'สาย 9'!I103+'สาย 10'!I103+'สาย 11'!I103+'สาย 12'!I103</f>
        <v>0</v>
      </c>
      <c r="J103" s="162">
        <f>'สาย 1'!J103+'สาย 2'!J103+'สาย 3'!J103+'สาย 4'!J103+'สาย 5'!J103+'สาย 6'!J103+'สาย 7'!J103+'สาย 8'!J103+'สาย 9'!J103+'สาย 10'!J103+'สาย 11'!J103+'สาย 12'!J103</f>
        <v>0</v>
      </c>
      <c r="K103" s="162">
        <f>'สาย 1'!K103+'สาย 2'!K103+'สาย 3'!K103+'สาย 4'!K103+'สาย 5'!K103+'สาย 6'!K103+'สาย 7'!K103+'สาย 8'!K103+'สาย 9'!K103+'สาย 10'!K103+'สาย 11'!K103+'สาย 12'!K103</f>
        <v>0</v>
      </c>
      <c r="L103" s="162">
        <f>'สาย 1'!L103+'สาย 2'!L103+'สาย 3'!L103+'สาย 4'!L103+'สาย 5'!L103+'สาย 6'!L103+'สาย 7'!L103+'สาย 8'!L103+'สาย 9'!L103+'สาย 10'!L103+'สาย 11'!L103+'สาย 12'!L103</f>
        <v>0</v>
      </c>
      <c r="M103" s="162">
        <f>'สาย 1'!M103+'สาย 2'!M103+'สาย 3'!M103+'สาย 4'!M103+'สาย 5'!M103+'สาย 6'!M103+'สาย 7'!M103+'สาย 8'!M103+'สาย 9'!M103+'สาย 10'!M103+'สาย 11'!M103+'สาย 12'!M103</f>
        <v>0</v>
      </c>
      <c r="N103" s="162">
        <f>'สาย 1'!N103+'สาย 2'!N103+'สาย 3'!N103+'สาย 4'!N103+'สาย 5'!N103+'สาย 6'!N103+'สาย 7'!N103+'สาย 8'!N103+'สาย 9'!N103+'สาย 10'!N103+'สาย 11'!N103+'สาย 12'!N103</f>
        <v>0</v>
      </c>
      <c r="O103" s="162">
        <f>'สาย 1'!O103+'สาย 2'!O103+'สาย 3'!O103+'สาย 4'!O103+'สาย 5'!O103+'สาย 6'!O103+'สาย 7'!O103+'สาย 8'!O103+'สาย 9'!O103+'สาย 10'!O103+'สาย 11'!O103+'สาย 12'!O103</f>
        <v>0</v>
      </c>
      <c r="P103" s="162">
        <f>'สาย 1'!P103+'สาย 2'!P103+'สาย 3'!P103+'สาย 4'!P103+'สาย 5'!P103+'สาย 6'!P103+'สาย 7'!P103+'สาย 8'!P103+'สาย 9'!P103+'สาย 10'!P103+'สาย 11'!P103+'สาย 12'!P103</f>
        <v>0</v>
      </c>
      <c r="Q103" s="162">
        <f>'สาย 1'!Q103+'สาย 2'!Q103+'สาย 3'!Q103+'สาย 4'!Q103+'สาย 5'!Q103+'สาย 6'!Q103+'สาย 7'!Q103+'สาย 8'!Q103+'สาย 9'!Q103+'สาย 10'!Q103+'สาย 11'!Q103+'สาย 12'!Q103</f>
        <v>0</v>
      </c>
      <c r="R103" s="162">
        <f>'สาย 1'!R103+'สาย 2'!R103+'สาย 3'!R103+'สาย 4'!R103+'สาย 5'!R103+'สาย 6'!R103+'สาย 7'!R103+'สาย 8'!R103+'สาย 9'!R103+'สาย 10'!R103+'สาย 11'!R103+'สาย 12'!R103</f>
        <v>0</v>
      </c>
      <c r="S103" s="162">
        <f>'สาย 1'!S103+'สาย 2'!S103+'สาย 3'!S103+'สาย 4'!S103+'สาย 5'!S103+'สาย 6'!S103+'สาย 7'!S103+'สาย 8'!S103+'สาย 9'!S103+'สาย 10'!S103+'สาย 11'!S103+'สาย 12'!S103</f>
        <v>0</v>
      </c>
      <c r="T103" s="162">
        <f>'สาย 1'!T103+'สาย 2'!T103+'สาย 3'!T103+'สาย 4'!T103+'สาย 5'!T103+'สาย 6'!T103+'สาย 7'!T103+'สาย 8'!T103+'สาย 9'!T103+'สาย 10'!T103+'สาย 11'!T103+'สาย 12'!T103</f>
        <v>0</v>
      </c>
      <c r="U103" s="162">
        <f>'สาย 1'!U103+'สาย 2'!U103+'สาย 3'!U103+'สาย 4'!U103+'สาย 5'!U103+'สาย 6'!U103+'สาย 7'!U103+'สาย 8'!U103+'สาย 9'!U103+'สาย 10'!U103+'สาย 11'!U103+'สาย 12'!U103</f>
        <v>0</v>
      </c>
      <c r="V103" s="162">
        <f>'สาย 1'!V103+'สาย 2'!V103+'สาย 3'!V103+'สาย 4'!V103+'สาย 5'!V103+'สาย 6'!V103+'สาย 7'!V103+'สาย 8'!V103+'สาย 9'!V103+'สาย 10'!V103+'สาย 11'!V103+'สาย 12'!V103</f>
        <v>0</v>
      </c>
      <c r="W103" s="162">
        <f>'สาย 1'!W103+'สาย 2'!W103+'สาย 3'!W103+'สาย 4'!W103+'สาย 5'!W103+'สาย 6'!W103+'สาย 7'!W103+'สาย 8'!W103+'สาย 9'!W103+'สาย 10'!W103+'สาย 11'!W103+'สาย 12'!W103</f>
        <v>0</v>
      </c>
      <c r="X103" s="162">
        <f>'สาย 1'!X103+'สาย 2'!X103+'สาย 3'!X103+'สาย 4'!X103+'สาย 5'!X103+'สาย 6'!X103+'สาย 7'!X103+'สาย 8'!X103+'สาย 9'!X103+'สาย 10'!X103+'สาย 11'!X103+'สาย 12'!X103</f>
        <v>0</v>
      </c>
      <c r="Y103" s="162">
        <f>'สาย 1'!Y103+'สาย 2'!Y103+'สาย 3'!Y103+'สาย 4'!Y103+'สาย 5'!Y103+'สาย 6'!Y103+'สาย 7'!Y103+'สาย 8'!Y103+'สาย 9'!Y103+'สาย 10'!Y103+'สาย 11'!Y103+'สาย 12'!Y103</f>
        <v>0</v>
      </c>
      <c r="Z103" s="162">
        <f>'สาย 1'!Z103+'สาย 2'!Z103+'สาย 3'!Z103+'สาย 4'!Z103+'สาย 5'!Z103+'สาย 6'!Z103+'สาย 7'!Z103+'สาย 8'!Z103+'สาย 9'!Z103+'สาย 10'!Z103+'สาย 11'!Z103+'สาย 12'!Z103</f>
        <v>0</v>
      </c>
      <c r="AA103" s="162">
        <f>'สาย 1'!AA103+'สาย 2'!AA103+'สาย 3'!AA103+'สาย 4'!AA103+'สาย 5'!AA103+'สาย 6'!AA103+'สาย 7'!AA103+'สาย 8'!AA103+'สาย 9'!AA103+'สาย 10'!AA103+'สาย 11'!AA103+'สาย 12'!AA103</f>
        <v>0</v>
      </c>
      <c r="AB103" s="162">
        <f>'สาย 1'!AB103+'สาย 2'!AB103+'สาย 3'!AB103+'สาย 4'!AB103+'สาย 5'!AB103+'สาย 6'!AB103+'สาย 7'!AB103+'สาย 8'!AB103+'สาย 9'!AB103+'สาย 10'!AB103+'สาย 11'!AB103+'สาย 12'!AB103</f>
        <v>0</v>
      </c>
      <c r="AC103" s="162">
        <f>'สาย 1'!AC103+'สาย 2'!AC103+'สาย 3'!AC103+'สาย 4'!AC103+'สาย 5'!AC103+'สาย 6'!AC103+'สาย 7'!AC103+'สาย 8'!AC103+'สาย 9'!AC103+'สาย 10'!AC103+'สาย 11'!AC103+'สาย 12'!AC103</f>
        <v>0</v>
      </c>
      <c r="AD103" s="162">
        <f>'สาย 1'!AD103+'สาย 2'!AD103+'สาย 3'!AD103+'สาย 4'!AD103+'สาย 5'!AD103+'สาย 6'!AD103+'สาย 7'!AD103+'สาย 8'!AD103+'สาย 9'!AD103+'สาย 10'!AD103+'สาย 11'!AD103+'สาย 12'!AD103</f>
        <v>0</v>
      </c>
      <c r="AE103" s="162">
        <f>'สาย 1'!AE103+'สาย 2'!AE103+'สาย 3'!AE103+'สาย 4'!AE103+'สาย 5'!AE103+'สาย 6'!AE103+'สาย 7'!AE103+'สาย 8'!AE103+'สาย 9'!AE103+'สาย 10'!AE103+'สาย 11'!AE103+'สาย 12'!AE103</f>
        <v>0</v>
      </c>
      <c r="AF103" s="162">
        <f>'สาย 1'!AF103+'สาย 2'!AF103+'สาย 3'!AF103+'สาย 4'!AF103+'สาย 5'!AF103+'สาย 6'!AF103+'สาย 7'!AF103+'สาย 8'!AF103+'สาย 9'!AF103+'สาย 10'!AF103+'สาย 11'!AF103+'สาย 12'!AF103</f>
        <v>0</v>
      </c>
      <c r="AG103" s="162">
        <f>'สาย 1'!AG103+'สาย 2'!AG103+'สาย 3'!AG103+'สาย 4'!AG103+'สาย 5'!AG103+'สาย 6'!AG103+'สาย 7'!AG103+'สาย 8'!AG103+'สาย 9'!AG103+'สาย 10'!AG103+'สาย 11'!AG103+'สาย 12'!AG103</f>
        <v>0</v>
      </c>
      <c r="AH103" s="162">
        <f>'สาย 1'!AH103+'สาย 2'!AH103+'สาย 3'!AH103+'สาย 4'!AH103+'สาย 5'!AH103+'สาย 6'!AH103+'สาย 7'!AH103+'สาย 8'!AH103+'สาย 9'!AH103+'สาย 10'!AH103+'สาย 11'!AH103+'สาย 12'!AH103</f>
        <v>0</v>
      </c>
      <c r="AI103" s="162">
        <f t="shared" ref="AI103:AI104" si="732">SUM(D103:AH103)</f>
        <v>5</v>
      </c>
      <c r="AJ103" s="539"/>
    </row>
    <row r="104" spans="1:36" ht="20.399999999999999">
      <c r="A104" s="518"/>
      <c r="B104" s="553"/>
      <c r="C104" s="148" t="s">
        <v>90</v>
      </c>
      <c r="D104" s="144">
        <f>'สาย 1'!D104+'สาย 2'!D104+'สาย 3'!D104+'สาย 4'!D104+'สาย 5'!D104+'สาย 6'!D104+'สาย 7'!D104+'สาย 8'!D104+'สาย 9'!D104+'สาย 10'!D104+'สาย 11'!D104+'สาย 12'!D104</f>
        <v>0</v>
      </c>
      <c r="E104" s="144">
        <f>'สาย 1'!E104+'สาย 2'!E104+'สาย 3'!E104+'สาย 4'!E104+'สาย 5'!E104+'สาย 6'!E104+'สาย 7'!E104+'สาย 8'!E104+'สาย 9'!E104+'สาย 10'!E104+'สาย 11'!E104+'สาย 12'!E104</f>
        <v>0</v>
      </c>
      <c r="F104" s="144">
        <f>'สาย 1'!F104+'สาย 2'!F104+'สาย 3'!F104+'สาย 4'!F104+'สาย 5'!F104+'สาย 6'!F104+'สาย 7'!F104+'สาย 8'!F104+'สาย 9'!F104+'สาย 10'!F104+'สาย 11'!F104+'สาย 12'!F104</f>
        <v>0</v>
      </c>
      <c r="G104" s="144">
        <f>'สาย 1'!G104+'สาย 2'!G104+'สาย 3'!G104+'สาย 4'!G104+'สาย 5'!G104+'สาย 6'!G104+'สาย 7'!G104+'สาย 8'!G104+'สาย 9'!G104+'สาย 10'!G104+'สาย 11'!G104+'สาย 12'!G104</f>
        <v>0</v>
      </c>
      <c r="H104" s="144">
        <f>'สาย 1'!H104+'สาย 2'!H104+'สาย 3'!H104+'สาย 4'!H104+'สาย 5'!H104+'สาย 6'!H104+'สาย 7'!H104+'สาย 8'!H104+'สาย 9'!H104+'สาย 10'!H104+'สาย 11'!H104+'สาย 12'!H104</f>
        <v>0</v>
      </c>
      <c r="I104" s="144">
        <f>'สาย 1'!I104+'สาย 2'!I104+'สาย 3'!I104+'สาย 4'!I104+'สาย 5'!I104+'สาย 6'!I104+'สาย 7'!I104+'สาย 8'!I104+'สาย 9'!I104+'สาย 10'!I104+'สาย 11'!I104+'สาย 12'!I104</f>
        <v>0</v>
      </c>
      <c r="J104" s="144">
        <f>'สาย 1'!J104+'สาย 2'!J104+'สาย 3'!J104+'สาย 4'!J104+'สาย 5'!J104+'สาย 6'!J104+'สาย 7'!J104+'สาย 8'!J104+'สาย 9'!J104+'สาย 10'!J104+'สาย 11'!J104+'สาย 12'!J104</f>
        <v>0</v>
      </c>
      <c r="K104" s="144">
        <f>'สาย 1'!K104+'สาย 2'!K104+'สาย 3'!K104+'สาย 4'!K104+'สาย 5'!K104+'สาย 6'!K104+'สาย 7'!K104+'สาย 8'!K104+'สาย 9'!K104+'สาย 10'!K104+'สาย 11'!K104+'สาย 12'!K104</f>
        <v>0</v>
      </c>
      <c r="L104" s="144">
        <f>'สาย 1'!L104+'สาย 2'!L104+'สาย 3'!L104+'สาย 4'!L104+'สาย 5'!L104+'สาย 6'!L104+'สาย 7'!L104+'สาย 8'!L104+'สาย 9'!L104+'สาย 10'!L104+'สาย 11'!L104+'สาย 12'!L104</f>
        <v>0</v>
      </c>
      <c r="M104" s="144">
        <f>'สาย 1'!M104+'สาย 2'!M104+'สาย 3'!M104+'สาย 4'!M104+'สาย 5'!M104+'สาย 6'!M104+'สาย 7'!M104+'สาย 8'!M104+'สาย 9'!M104+'สาย 10'!M104+'สาย 11'!M104+'สาย 12'!M104</f>
        <v>0</v>
      </c>
      <c r="N104" s="144">
        <f>'สาย 1'!N104+'สาย 2'!N104+'สาย 3'!N104+'สาย 4'!N104+'สาย 5'!N104+'สาย 6'!N104+'สาย 7'!N104+'สาย 8'!N104+'สาย 9'!N104+'สาย 10'!N104+'สาย 11'!N104+'สาย 12'!N104</f>
        <v>0</v>
      </c>
      <c r="O104" s="144">
        <f>'สาย 1'!O104+'สาย 2'!O104+'สาย 3'!O104+'สาย 4'!O104+'สาย 5'!O104+'สาย 6'!O104+'สาย 7'!O104+'สาย 8'!O104+'สาย 9'!O104+'สาย 10'!O104+'สาย 11'!O104+'สาย 12'!O104</f>
        <v>0</v>
      </c>
      <c r="P104" s="144">
        <f>'สาย 1'!P104+'สาย 2'!P104+'สาย 3'!P104+'สาย 4'!P104+'สาย 5'!P104+'สาย 6'!P104+'สาย 7'!P104+'สาย 8'!P104+'สาย 9'!P104+'สาย 10'!P104+'สาย 11'!P104+'สาย 12'!P104</f>
        <v>0</v>
      </c>
      <c r="Q104" s="144">
        <f>'สาย 1'!Q104+'สาย 2'!Q104+'สาย 3'!Q104+'สาย 4'!Q104+'สาย 5'!Q104+'สาย 6'!Q104+'สาย 7'!Q104+'สาย 8'!Q104+'สาย 9'!Q104+'สาย 10'!Q104+'สาย 11'!Q104+'สาย 12'!Q104</f>
        <v>0</v>
      </c>
      <c r="R104" s="144">
        <f>'สาย 1'!R104+'สาย 2'!R104+'สาย 3'!R104+'สาย 4'!R104+'สาย 5'!R104+'สาย 6'!R104+'สาย 7'!R104+'สาย 8'!R104+'สาย 9'!R104+'สาย 10'!R104+'สาย 11'!R104+'สาย 12'!R104</f>
        <v>0</v>
      </c>
      <c r="S104" s="144">
        <f>'สาย 1'!S104+'สาย 2'!S104+'สาย 3'!S104+'สาย 4'!S104+'สาย 5'!S104+'สาย 6'!S104+'สาย 7'!S104+'สาย 8'!S104+'สาย 9'!S104+'สาย 10'!S104+'สาย 11'!S104+'สาย 12'!S104</f>
        <v>0</v>
      </c>
      <c r="T104" s="144">
        <f>'สาย 1'!T104+'สาย 2'!T104+'สาย 3'!T104+'สาย 4'!T104+'สาย 5'!T104+'สาย 6'!T104+'สาย 7'!T104+'สาย 8'!T104+'สาย 9'!T104+'สาย 10'!T104+'สาย 11'!T104+'สาย 12'!T104</f>
        <v>0</v>
      </c>
      <c r="U104" s="144">
        <f>'สาย 1'!U104+'สาย 2'!U104+'สาย 3'!U104+'สาย 4'!U104+'สาย 5'!U104+'สาย 6'!U104+'สาย 7'!U104+'สาย 8'!U104+'สาย 9'!U104+'สาย 10'!U104+'สาย 11'!U104+'สาย 12'!U104</f>
        <v>0</v>
      </c>
      <c r="V104" s="144">
        <f>'สาย 1'!V104+'สาย 2'!V104+'สาย 3'!V104+'สาย 4'!V104+'สาย 5'!V104+'สาย 6'!V104+'สาย 7'!V104+'สาย 8'!V104+'สาย 9'!V104+'สาย 10'!V104+'สาย 11'!V104+'สาย 12'!V104</f>
        <v>0</v>
      </c>
      <c r="W104" s="144">
        <f>'สาย 1'!W104+'สาย 2'!W104+'สาย 3'!W104+'สาย 4'!W104+'สาย 5'!W104+'สาย 6'!W104+'สาย 7'!W104+'สาย 8'!W104+'สาย 9'!W104+'สาย 10'!W104+'สาย 11'!W104+'สาย 12'!W104</f>
        <v>0</v>
      </c>
      <c r="X104" s="144">
        <f>'สาย 1'!X104+'สาย 2'!X104+'สาย 3'!X104+'สาย 4'!X104+'สาย 5'!X104+'สาย 6'!X104+'สาย 7'!X104+'สาย 8'!X104+'สาย 9'!X104+'สาย 10'!X104+'สาย 11'!X104+'สาย 12'!X104</f>
        <v>0</v>
      </c>
      <c r="Y104" s="144">
        <f>'สาย 1'!Y104+'สาย 2'!Y104+'สาย 3'!Y104+'สาย 4'!Y104+'สาย 5'!Y104+'สาย 6'!Y104+'สาย 7'!Y104+'สาย 8'!Y104+'สาย 9'!Y104+'สาย 10'!Y104+'สาย 11'!Y104+'สาย 12'!Y104</f>
        <v>0</v>
      </c>
      <c r="Z104" s="144">
        <f>'สาย 1'!Z104+'สาย 2'!Z104+'สาย 3'!Z104+'สาย 4'!Z104+'สาย 5'!Z104+'สาย 6'!Z104+'สาย 7'!Z104+'สาย 8'!Z104+'สาย 9'!Z104+'สาย 10'!Z104+'สาย 11'!Z104+'สาย 12'!Z104</f>
        <v>0</v>
      </c>
      <c r="AA104" s="144">
        <f>'สาย 1'!AA104+'สาย 2'!AA104+'สาย 3'!AA104+'สาย 4'!AA104+'สาย 5'!AA104+'สาย 6'!AA104+'สาย 7'!AA104+'สาย 8'!AA104+'สาย 9'!AA104+'สาย 10'!AA104+'สาย 11'!AA104+'สาย 12'!AA104</f>
        <v>0</v>
      </c>
      <c r="AB104" s="144">
        <f>'สาย 1'!AB104+'สาย 2'!AB104+'สาย 3'!AB104+'สาย 4'!AB104+'สาย 5'!AB104+'สาย 6'!AB104+'สาย 7'!AB104+'สาย 8'!AB104+'สาย 9'!AB104+'สาย 10'!AB104+'สาย 11'!AB104+'สาย 12'!AB104</f>
        <v>0</v>
      </c>
      <c r="AC104" s="144">
        <f>'สาย 1'!AC104+'สาย 2'!AC104+'สาย 3'!AC104+'สาย 4'!AC104+'สาย 5'!AC104+'สาย 6'!AC104+'สาย 7'!AC104+'สาย 8'!AC104+'สาย 9'!AC104+'สาย 10'!AC104+'สาย 11'!AC104+'สาย 12'!AC104</f>
        <v>0</v>
      </c>
      <c r="AD104" s="144">
        <f>'สาย 1'!AD104+'สาย 2'!AD104+'สาย 3'!AD104+'สาย 4'!AD104+'สาย 5'!AD104+'สาย 6'!AD104+'สาย 7'!AD104+'สาย 8'!AD104+'สาย 9'!AD104+'สาย 10'!AD104+'สาย 11'!AD104+'สาย 12'!AD104</f>
        <v>0</v>
      </c>
      <c r="AE104" s="144">
        <f>'สาย 1'!AE104+'สาย 2'!AE104+'สาย 3'!AE104+'สาย 4'!AE104+'สาย 5'!AE104+'สาย 6'!AE104+'สาย 7'!AE104+'สาย 8'!AE104+'สาย 9'!AE104+'สาย 10'!AE104+'สาย 11'!AE104+'สาย 12'!AE104</f>
        <v>0</v>
      </c>
      <c r="AF104" s="144">
        <f>'สาย 1'!AF104+'สาย 2'!AF104+'สาย 3'!AF104+'สาย 4'!AF104+'สาย 5'!AF104+'สาย 6'!AF104+'สาย 7'!AF104+'สาย 8'!AF104+'สาย 9'!AF104+'สาย 10'!AF104+'สาย 11'!AF104+'สาย 12'!AF104</f>
        <v>0</v>
      </c>
      <c r="AG104" s="144">
        <f>'สาย 1'!AG104+'สาย 2'!AG104+'สาย 3'!AG104+'สาย 4'!AG104+'สาย 5'!AG104+'สาย 6'!AG104+'สาย 7'!AG104+'สาย 8'!AG104+'สาย 9'!AG104+'สาย 10'!AG104+'สาย 11'!AG104+'สาย 12'!AG104</f>
        <v>0</v>
      </c>
      <c r="AH104" s="144">
        <f>'สาย 1'!AH104+'สาย 2'!AH104+'สาย 3'!AH104+'สาย 4'!AH104+'สาย 5'!AH104+'สาย 6'!AH104+'สาย 7'!AH104+'สาย 8'!AH104+'สาย 9'!AH104+'สาย 10'!AH104+'สาย 11'!AH104+'สาย 12'!AH104</f>
        <v>0</v>
      </c>
      <c r="AI104" s="144">
        <f t="shared" si="732"/>
        <v>0</v>
      </c>
      <c r="AJ104" s="539"/>
    </row>
    <row r="105" spans="1:36" ht="21" thickBot="1">
      <c r="A105" s="519"/>
      <c r="B105" s="554"/>
      <c r="C105" s="149" t="s">
        <v>91</v>
      </c>
      <c r="D105" s="150">
        <f t="shared" ref="D105" si="733">(D103+D104)/D102</f>
        <v>0</v>
      </c>
      <c r="E105" s="150">
        <f t="shared" ref="E105" si="734">(E103+E104)/E102</f>
        <v>1.7857142857142856E-2</v>
      </c>
      <c r="F105" s="150">
        <f t="shared" ref="F105" si="735">(F103+F104)/F102</f>
        <v>0</v>
      </c>
      <c r="G105" s="150" t="e">
        <f t="shared" ref="G105" si="736">(G103+G104)/G102</f>
        <v>#DIV/0!</v>
      </c>
      <c r="H105" s="150" t="e">
        <f t="shared" ref="H105" si="737">(H103+H104)/H102</f>
        <v>#DIV/0!</v>
      </c>
      <c r="I105" s="150" t="e">
        <f t="shared" ref="I105" si="738">(I103+I104)/I102</f>
        <v>#DIV/0!</v>
      </c>
      <c r="J105" s="150" t="e">
        <f t="shared" ref="J105" si="739">(J103+J104)/J102</f>
        <v>#DIV/0!</v>
      </c>
      <c r="K105" s="150" t="e">
        <f t="shared" ref="K105" si="740">(K103+K104)/K102</f>
        <v>#DIV/0!</v>
      </c>
      <c r="L105" s="150" t="e">
        <f t="shared" ref="L105" si="741">(L103+L104)/L102</f>
        <v>#DIV/0!</v>
      </c>
      <c r="M105" s="150" t="e">
        <f t="shared" ref="M105" si="742">(M103+M104)/M102</f>
        <v>#DIV/0!</v>
      </c>
      <c r="N105" s="150" t="e">
        <f t="shared" ref="N105" si="743">(N103+N104)/N102</f>
        <v>#DIV/0!</v>
      </c>
      <c r="O105" s="150" t="e">
        <f t="shared" ref="O105" si="744">(O103+O104)/O102</f>
        <v>#DIV/0!</v>
      </c>
      <c r="P105" s="150" t="e">
        <f t="shared" ref="P105" si="745">(P103+P104)/P102</f>
        <v>#DIV/0!</v>
      </c>
      <c r="Q105" s="150" t="e">
        <f t="shared" ref="Q105" si="746">(Q103+Q104)/Q102</f>
        <v>#DIV/0!</v>
      </c>
      <c r="R105" s="150" t="e">
        <f t="shared" ref="R105" si="747">(R103+R104)/R102</f>
        <v>#DIV/0!</v>
      </c>
      <c r="S105" s="150" t="e">
        <f t="shared" ref="S105" si="748">(S103+S104)/S102</f>
        <v>#DIV/0!</v>
      </c>
      <c r="T105" s="150" t="e">
        <f t="shared" ref="T105" si="749">(T103+T104)/T102</f>
        <v>#DIV/0!</v>
      </c>
      <c r="U105" s="150" t="e">
        <f t="shared" ref="U105" si="750">(U103+U104)/U102</f>
        <v>#DIV/0!</v>
      </c>
      <c r="V105" s="150" t="e">
        <f t="shared" ref="V105" si="751">(V103+V104)/V102</f>
        <v>#DIV/0!</v>
      </c>
      <c r="W105" s="150" t="e">
        <f t="shared" ref="W105" si="752">(W103+W104)/W102</f>
        <v>#DIV/0!</v>
      </c>
      <c r="X105" s="150" t="e">
        <f t="shared" ref="X105" si="753">(X103+X104)/X102</f>
        <v>#DIV/0!</v>
      </c>
      <c r="Y105" s="150" t="e">
        <f t="shared" ref="Y105" si="754">(Y103+Y104)/Y102</f>
        <v>#DIV/0!</v>
      </c>
      <c r="Z105" s="150" t="e">
        <f t="shared" ref="Z105" si="755">(Z103+Z104)/Z102</f>
        <v>#DIV/0!</v>
      </c>
      <c r="AA105" s="150" t="e">
        <f t="shared" ref="AA105" si="756">(AA103+AA104)/AA102</f>
        <v>#DIV/0!</v>
      </c>
      <c r="AB105" s="150" t="e">
        <f t="shared" ref="AB105" si="757">(AB103+AB104)/AB102</f>
        <v>#DIV/0!</v>
      </c>
      <c r="AC105" s="150" t="e">
        <f t="shared" ref="AC105" si="758">(AC103+AC104)/AC102</f>
        <v>#DIV/0!</v>
      </c>
      <c r="AD105" s="150" t="e">
        <f t="shared" ref="AD105" si="759">(AD103+AD104)/AD102</f>
        <v>#DIV/0!</v>
      </c>
      <c r="AE105" s="150" t="e">
        <f t="shared" ref="AE105" si="760">(AE103+AE104)/AE102</f>
        <v>#DIV/0!</v>
      </c>
      <c r="AF105" s="150" t="e">
        <f t="shared" ref="AF105" si="761">(AF103+AF104)/AF102</f>
        <v>#DIV/0!</v>
      </c>
      <c r="AG105" s="150" t="e">
        <f t="shared" ref="AG105" si="762">(AG103+AG104)/AG102</f>
        <v>#DIV/0!</v>
      </c>
      <c r="AH105" s="150" t="e">
        <f t="shared" ref="AH105" si="763">(AH103+AH104)/AH102</f>
        <v>#DIV/0!</v>
      </c>
      <c r="AI105" s="150">
        <f t="shared" ref="AI105" si="764">(AI103+AI104)/AI102</f>
        <v>6.5789473684210523E-3</v>
      </c>
      <c r="AJ105" s="540"/>
    </row>
    <row r="106" spans="1:36" ht="20.399999999999999">
      <c r="A106" s="528" t="s">
        <v>25</v>
      </c>
      <c r="B106" s="548" t="s">
        <v>38</v>
      </c>
      <c r="C106" s="101" t="s">
        <v>42</v>
      </c>
      <c r="D106" s="103">
        <f>'สาย 1'!D106+'สาย 2'!D106+'สาย 3'!D106+'สาย 4'!D106+'สาย 5'!D106+'สาย 6'!D106+'สาย 7'!D106+'สาย 8'!D106+'สาย 9'!D106+'สาย 10'!D106+'สาย 11'!D106+'สาย 12'!D106</f>
        <v>0</v>
      </c>
      <c r="E106" s="103">
        <f>'สาย 1'!E106+'สาย 2'!E106+'สาย 3'!E106+'สาย 4'!E106+'สาย 5'!E106+'สาย 6'!E106+'สาย 7'!E106+'สาย 8'!E106+'สาย 9'!E106+'สาย 10'!E106+'สาย 11'!E106+'สาย 12'!E106</f>
        <v>0</v>
      </c>
      <c r="F106" s="103">
        <f>'สาย 1'!F106+'สาย 2'!F106+'สาย 3'!F106+'สาย 4'!F106+'สาย 5'!F106+'สาย 6'!F106+'สาย 7'!F106+'สาย 8'!F106+'สาย 9'!F106+'สาย 10'!F106+'สาย 11'!F106+'สาย 12'!F106</f>
        <v>0</v>
      </c>
      <c r="G106" s="103">
        <f>'สาย 1'!G106+'สาย 2'!G106+'สาย 3'!G106+'สาย 4'!G106+'สาย 5'!G106+'สาย 6'!G106+'สาย 7'!G106+'สาย 8'!G106+'สาย 9'!G106+'สาย 10'!G106+'สาย 11'!G106+'สาย 12'!G106</f>
        <v>0</v>
      </c>
      <c r="H106" s="103">
        <f>'สาย 1'!H106+'สาย 2'!H106+'สาย 3'!H106+'สาย 4'!H106+'สาย 5'!H106+'สาย 6'!H106+'สาย 7'!H106+'สาย 8'!H106+'สาย 9'!H106+'สาย 10'!H106+'สาย 11'!H106+'สาย 12'!H106</f>
        <v>0</v>
      </c>
      <c r="I106" s="103">
        <f>'สาย 1'!I106+'สาย 2'!I106+'สาย 3'!I106+'สาย 4'!I106+'สาย 5'!I106+'สาย 6'!I106+'สาย 7'!I106+'สาย 8'!I106+'สาย 9'!I106+'สาย 10'!I106+'สาย 11'!I106+'สาย 12'!I106</f>
        <v>0</v>
      </c>
      <c r="J106" s="103">
        <f>'สาย 1'!J106+'สาย 2'!J106+'สาย 3'!J106+'สาย 4'!J106+'สาย 5'!J106+'สาย 6'!J106+'สาย 7'!J106+'สาย 8'!J106+'สาย 9'!J106+'สาย 10'!J106+'สาย 11'!J106+'สาย 12'!J106</f>
        <v>0</v>
      </c>
      <c r="K106" s="103">
        <f>'สาย 1'!K106+'สาย 2'!K106+'สาย 3'!K106+'สาย 4'!K106+'สาย 5'!K106+'สาย 6'!K106+'สาย 7'!K106+'สาย 8'!K106+'สาย 9'!K106+'สาย 10'!K106+'สาย 11'!K106+'สาย 12'!K106</f>
        <v>0</v>
      </c>
      <c r="L106" s="103">
        <f>'สาย 1'!L106+'สาย 2'!L106+'สาย 3'!L106+'สาย 4'!L106+'สาย 5'!L106+'สาย 6'!L106+'สาย 7'!L106+'สาย 8'!L106+'สาย 9'!L106+'สาย 10'!L106+'สาย 11'!L106+'สาย 12'!L106</f>
        <v>0</v>
      </c>
      <c r="M106" s="103">
        <f>'สาย 1'!M106+'สาย 2'!M106+'สาย 3'!M106+'สาย 4'!M106+'สาย 5'!M106+'สาย 6'!M106+'สาย 7'!M106+'สาย 8'!M106+'สาย 9'!M106+'สาย 10'!M106+'สาย 11'!M106+'สาย 12'!M106</f>
        <v>0</v>
      </c>
      <c r="N106" s="103">
        <f>'สาย 1'!N106+'สาย 2'!N106+'สาย 3'!N106+'สาย 4'!N106+'สาย 5'!N106+'สาย 6'!N106+'สาย 7'!N106+'สาย 8'!N106+'สาย 9'!N106+'สาย 10'!N106+'สาย 11'!N106+'สาย 12'!N106</f>
        <v>0</v>
      </c>
      <c r="O106" s="103">
        <f>'สาย 1'!O106+'สาย 2'!O106+'สาย 3'!O106+'สาย 4'!O106+'สาย 5'!O106+'สาย 6'!O106+'สาย 7'!O106+'สาย 8'!O106+'สาย 9'!O106+'สาย 10'!O106+'สาย 11'!O106+'สาย 12'!O106</f>
        <v>0</v>
      </c>
      <c r="P106" s="103">
        <f>'สาย 1'!P106+'สาย 2'!P106+'สาย 3'!P106+'สาย 4'!P106+'สาย 5'!P106+'สาย 6'!P106+'สาย 7'!P106+'สาย 8'!P106+'สาย 9'!P106+'สาย 10'!P106+'สาย 11'!P106+'สาย 12'!P106</f>
        <v>0</v>
      </c>
      <c r="Q106" s="103">
        <f>'สาย 1'!Q106+'สาย 2'!Q106+'สาย 3'!Q106+'สาย 4'!Q106+'สาย 5'!Q106+'สาย 6'!Q106+'สาย 7'!Q106+'สาย 8'!Q106+'สาย 9'!Q106+'สาย 10'!Q106+'สาย 11'!Q106+'สาย 12'!Q106</f>
        <v>0</v>
      </c>
      <c r="R106" s="103">
        <f>'สาย 1'!R106+'สาย 2'!R106+'สาย 3'!R106+'สาย 4'!R106+'สาย 5'!R106+'สาย 6'!R106+'สาย 7'!R106+'สาย 8'!R106+'สาย 9'!R106+'สาย 10'!R106+'สาย 11'!R106+'สาย 12'!R106</f>
        <v>0</v>
      </c>
      <c r="S106" s="103">
        <f>'สาย 1'!S106+'สาย 2'!S106+'สาย 3'!S106+'สาย 4'!S106+'สาย 5'!S106+'สาย 6'!S106+'สาย 7'!S106+'สาย 8'!S106+'สาย 9'!S106+'สาย 10'!S106+'สาย 11'!S106+'สาย 12'!S106</f>
        <v>0</v>
      </c>
      <c r="T106" s="103">
        <f>'สาย 1'!T106+'สาย 2'!T106+'สาย 3'!T106+'สาย 4'!T106+'สาย 5'!T106+'สาย 6'!T106+'สาย 7'!T106+'สาย 8'!T106+'สาย 9'!T106+'สาย 10'!T106+'สาย 11'!T106+'สาย 12'!T106</f>
        <v>0</v>
      </c>
      <c r="U106" s="103">
        <f>'สาย 1'!U106+'สาย 2'!U106+'สาย 3'!U106+'สาย 4'!U106+'สาย 5'!U106+'สาย 6'!U106+'สาย 7'!U106+'สาย 8'!U106+'สาย 9'!U106+'สาย 10'!U106+'สาย 11'!U106+'สาย 12'!U106</f>
        <v>0</v>
      </c>
      <c r="V106" s="103">
        <f>'สาย 1'!V106+'สาย 2'!V106+'สาย 3'!V106+'สาย 4'!V106+'สาย 5'!V106+'สาย 6'!V106+'สาย 7'!V106+'สาย 8'!V106+'สาย 9'!V106+'สาย 10'!V106+'สาย 11'!V106+'สาย 12'!V106</f>
        <v>0</v>
      </c>
      <c r="W106" s="103">
        <f>'สาย 1'!W106+'สาย 2'!W106+'สาย 3'!W106+'สาย 4'!W106+'สาย 5'!W106+'สาย 6'!W106+'สาย 7'!W106+'สาย 8'!W106+'สาย 9'!W106+'สาย 10'!W106+'สาย 11'!W106+'สาย 12'!W106</f>
        <v>0</v>
      </c>
      <c r="X106" s="103">
        <f>'สาย 1'!X106+'สาย 2'!X106+'สาย 3'!X106+'สาย 4'!X106+'สาย 5'!X106+'สาย 6'!X106+'สาย 7'!X106+'สาย 8'!X106+'สาย 9'!X106+'สาย 10'!X106+'สาย 11'!X106+'สาย 12'!X106</f>
        <v>0</v>
      </c>
      <c r="Y106" s="103">
        <f>'สาย 1'!Y106+'สาย 2'!Y106+'สาย 3'!Y106+'สาย 4'!Y106+'สาย 5'!Y106+'สาย 6'!Y106+'สาย 7'!Y106+'สาย 8'!Y106+'สาย 9'!Y106+'สาย 10'!Y106+'สาย 11'!Y106+'สาย 12'!Y106</f>
        <v>0</v>
      </c>
      <c r="Z106" s="103">
        <f>'สาย 1'!Z106+'สาย 2'!Z106+'สาย 3'!Z106+'สาย 4'!Z106+'สาย 5'!Z106+'สาย 6'!Z106+'สาย 7'!Z106+'สาย 8'!Z106+'สาย 9'!Z106+'สาย 10'!Z106+'สาย 11'!Z106+'สาย 12'!Z106</f>
        <v>0</v>
      </c>
      <c r="AA106" s="103">
        <f>'สาย 1'!AA106+'สาย 2'!AA106+'สาย 3'!AA106+'สาย 4'!AA106+'สาย 5'!AA106+'สาย 6'!AA106+'สาย 7'!AA106+'สาย 8'!AA106+'สาย 9'!AA106+'สาย 10'!AA106+'สาย 11'!AA106+'สาย 12'!AA106</f>
        <v>0</v>
      </c>
      <c r="AB106" s="103">
        <f>'สาย 1'!AB106+'สาย 2'!AB106+'สาย 3'!AB106+'สาย 4'!AB106+'สาย 5'!AB106+'สาย 6'!AB106+'สาย 7'!AB106+'สาย 8'!AB106+'สาย 9'!AB106+'สาย 10'!AB106+'สาย 11'!AB106+'สาย 12'!AB106</f>
        <v>0</v>
      </c>
      <c r="AC106" s="103">
        <f>'สาย 1'!AC106+'สาย 2'!AC106+'สาย 3'!AC106+'สาย 4'!AC106+'สาย 5'!AC106+'สาย 6'!AC106+'สาย 7'!AC106+'สาย 8'!AC106+'สาย 9'!AC106+'สาย 10'!AC106+'สาย 11'!AC106+'สาย 12'!AC106</f>
        <v>0</v>
      </c>
      <c r="AD106" s="103">
        <f>'สาย 1'!AD106+'สาย 2'!AD106+'สาย 3'!AD106+'สาย 4'!AD106+'สาย 5'!AD106+'สาย 6'!AD106+'สาย 7'!AD106+'สาย 8'!AD106+'สาย 9'!AD106+'สาย 10'!AD106+'สาย 11'!AD106+'สาย 12'!AD106</f>
        <v>0</v>
      </c>
      <c r="AE106" s="103">
        <f>'สาย 1'!AE106+'สาย 2'!AE106+'สาย 3'!AE106+'สาย 4'!AE106+'สาย 5'!AE106+'สาย 6'!AE106+'สาย 7'!AE106+'สาย 8'!AE106+'สาย 9'!AE106+'สาย 10'!AE106+'สาย 11'!AE106+'สาย 12'!AE106</f>
        <v>0</v>
      </c>
      <c r="AF106" s="103">
        <f>'สาย 1'!AF106+'สาย 2'!AF106+'สาย 3'!AF106+'สาย 4'!AF106+'สาย 5'!AF106+'สาย 6'!AF106+'สาย 7'!AF106+'สาย 8'!AF106+'สาย 9'!AF106+'สาย 10'!AF106+'สาย 11'!AF106+'สาย 12'!AF106</f>
        <v>0</v>
      </c>
      <c r="AG106" s="103">
        <f>'สาย 1'!AG106+'สาย 2'!AG106+'สาย 3'!AG106+'สาย 4'!AG106+'สาย 5'!AG106+'สาย 6'!AG106+'สาย 7'!AG106+'สาย 8'!AG106+'สาย 9'!AG106+'สาย 10'!AG106+'สาย 11'!AG106+'สาย 12'!AG106</f>
        <v>0</v>
      </c>
      <c r="AH106" s="103">
        <f>'สาย 1'!AH106+'สาย 2'!AH106+'สาย 3'!AH106+'สาย 4'!AH106+'สาย 5'!AH106+'สาย 6'!AH106+'สาย 7'!AH106+'สาย 8'!AH106+'สาย 9'!AH106+'สาย 10'!AH106+'สาย 11'!AH106+'สาย 12'!AH106</f>
        <v>0</v>
      </c>
      <c r="AI106" s="93">
        <f>SUM(D106:AH106)</f>
        <v>0</v>
      </c>
      <c r="AJ106" s="541" t="e">
        <f>AI109</f>
        <v>#DIV/0!</v>
      </c>
    </row>
    <row r="107" spans="1:36" ht="20.399999999999999">
      <c r="A107" s="529"/>
      <c r="B107" s="546"/>
      <c r="C107" s="91" t="s">
        <v>89</v>
      </c>
      <c r="D107" s="174">
        <f>'สาย 1'!D107+'สาย 2'!D107+'สาย 3'!D107+'สาย 4'!D107+'สาย 5'!D107+'สาย 6'!D107+'สาย 7'!D107+'สาย 8'!D107+'สาย 9'!D107+'สาย 10'!D107+'สาย 11'!D107+'สาย 12'!D107</f>
        <v>0</v>
      </c>
      <c r="E107" s="174">
        <f>'สาย 1'!E107+'สาย 2'!E107+'สาย 3'!E107+'สาย 4'!E107+'สาย 5'!E107+'สาย 6'!E107+'สาย 7'!E107+'สาย 8'!E107+'สาย 9'!E107+'สาย 10'!E107+'สาย 11'!E107+'สาย 12'!E107</f>
        <v>0</v>
      </c>
      <c r="F107" s="174">
        <f>'สาย 1'!F107+'สาย 2'!F107+'สาย 3'!F107+'สาย 4'!F107+'สาย 5'!F107+'สาย 6'!F107+'สาย 7'!F107+'สาย 8'!F107+'สาย 9'!F107+'สาย 10'!F107+'สาย 11'!F107+'สาย 12'!F107</f>
        <v>0</v>
      </c>
      <c r="G107" s="174">
        <f>'สาย 1'!G107+'สาย 2'!G107+'สาย 3'!G107+'สาย 4'!G107+'สาย 5'!G107+'สาย 6'!G107+'สาย 7'!G107+'สาย 8'!G107+'สาย 9'!G107+'สาย 10'!G107+'สาย 11'!G107+'สาย 12'!G107</f>
        <v>0</v>
      </c>
      <c r="H107" s="174">
        <f>'สาย 1'!H107+'สาย 2'!H107+'สาย 3'!H107+'สาย 4'!H107+'สาย 5'!H107+'สาย 6'!H107+'สาย 7'!H107+'สาย 8'!H107+'สาย 9'!H107+'สาย 10'!H107+'สาย 11'!H107+'สาย 12'!H107</f>
        <v>0</v>
      </c>
      <c r="I107" s="174">
        <f>'สาย 1'!I107+'สาย 2'!I107+'สาย 3'!I107+'สาย 4'!I107+'สาย 5'!I107+'สาย 6'!I107+'สาย 7'!I107+'สาย 8'!I107+'สาย 9'!I107+'สาย 10'!I107+'สาย 11'!I107+'สาย 12'!I107</f>
        <v>0</v>
      </c>
      <c r="J107" s="174">
        <f>'สาย 1'!J107+'สาย 2'!J107+'สาย 3'!J107+'สาย 4'!J107+'สาย 5'!J107+'สาย 6'!J107+'สาย 7'!J107+'สาย 8'!J107+'สาย 9'!J107+'สาย 10'!J107+'สาย 11'!J107+'สาย 12'!J107</f>
        <v>0</v>
      </c>
      <c r="K107" s="174">
        <f>'สาย 1'!K107+'สาย 2'!K107+'สาย 3'!K107+'สาย 4'!K107+'สาย 5'!K107+'สาย 6'!K107+'สาย 7'!K107+'สาย 8'!K107+'สาย 9'!K107+'สาย 10'!K107+'สาย 11'!K107+'สาย 12'!K107</f>
        <v>0</v>
      </c>
      <c r="L107" s="174">
        <f>'สาย 1'!L107+'สาย 2'!L107+'สาย 3'!L107+'สาย 4'!L107+'สาย 5'!L107+'สาย 6'!L107+'สาย 7'!L107+'สาย 8'!L107+'สาย 9'!L107+'สาย 10'!L107+'สาย 11'!L107+'สาย 12'!L107</f>
        <v>0</v>
      </c>
      <c r="M107" s="174">
        <f>'สาย 1'!M107+'สาย 2'!M107+'สาย 3'!M107+'สาย 4'!M107+'สาย 5'!M107+'สาย 6'!M107+'สาย 7'!M107+'สาย 8'!M107+'สาย 9'!M107+'สาย 10'!M107+'สาย 11'!M107+'สาย 12'!M107</f>
        <v>0</v>
      </c>
      <c r="N107" s="174">
        <f>'สาย 1'!N107+'สาย 2'!N107+'สาย 3'!N107+'สาย 4'!N107+'สาย 5'!N107+'สาย 6'!N107+'สาย 7'!N107+'สาย 8'!N107+'สาย 9'!N107+'สาย 10'!N107+'สาย 11'!N107+'สาย 12'!N107</f>
        <v>0</v>
      </c>
      <c r="O107" s="174">
        <f>'สาย 1'!O107+'สาย 2'!O107+'สาย 3'!O107+'สาย 4'!O107+'สาย 5'!O107+'สาย 6'!O107+'สาย 7'!O107+'สาย 8'!O107+'สาย 9'!O107+'สาย 10'!O107+'สาย 11'!O107+'สาย 12'!O107</f>
        <v>0</v>
      </c>
      <c r="P107" s="174">
        <f>'สาย 1'!P107+'สาย 2'!P107+'สาย 3'!P107+'สาย 4'!P107+'สาย 5'!P107+'สาย 6'!P107+'สาย 7'!P107+'สาย 8'!P107+'สาย 9'!P107+'สาย 10'!P107+'สาย 11'!P107+'สาย 12'!P107</f>
        <v>0</v>
      </c>
      <c r="Q107" s="174">
        <f>'สาย 1'!Q107+'สาย 2'!Q107+'สาย 3'!Q107+'สาย 4'!Q107+'สาย 5'!Q107+'สาย 6'!Q107+'สาย 7'!Q107+'สาย 8'!Q107+'สาย 9'!Q107+'สาย 10'!Q107+'สาย 11'!Q107+'สาย 12'!Q107</f>
        <v>0</v>
      </c>
      <c r="R107" s="174">
        <f>'สาย 1'!R107+'สาย 2'!R107+'สาย 3'!R107+'สาย 4'!R107+'สาย 5'!R107+'สาย 6'!R107+'สาย 7'!R107+'สาย 8'!R107+'สาย 9'!R107+'สาย 10'!R107+'สาย 11'!R107+'สาย 12'!R107</f>
        <v>0</v>
      </c>
      <c r="S107" s="174">
        <f>'สาย 1'!S107+'สาย 2'!S107+'สาย 3'!S107+'สาย 4'!S107+'สาย 5'!S107+'สาย 6'!S107+'สาย 7'!S107+'สาย 8'!S107+'สาย 9'!S107+'สาย 10'!S107+'สาย 11'!S107+'สาย 12'!S107</f>
        <v>0</v>
      </c>
      <c r="T107" s="174">
        <f>'สาย 1'!T107+'สาย 2'!T107+'สาย 3'!T107+'สาย 4'!T107+'สาย 5'!T107+'สาย 6'!T107+'สาย 7'!T107+'สาย 8'!T107+'สาย 9'!T107+'สาย 10'!T107+'สาย 11'!T107+'สาย 12'!T107</f>
        <v>0</v>
      </c>
      <c r="U107" s="174">
        <f>'สาย 1'!U107+'สาย 2'!U107+'สาย 3'!U107+'สาย 4'!U107+'สาย 5'!U107+'สาย 6'!U107+'สาย 7'!U107+'สาย 8'!U107+'สาย 9'!U107+'สาย 10'!U107+'สาย 11'!U107+'สาย 12'!U107</f>
        <v>0</v>
      </c>
      <c r="V107" s="174">
        <f>'สาย 1'!V107+'สาย 2'!V107+'สาย 3'!V107+'สาย 4'!V107+'สาย 5'!V107+'สาย 6'!V107+'สาย 7'!V107+'สาย 8'!V107+'สาย 9'!V107+'สาย 10'!V107+'สาย 11'!V107+'สาย 12'!V107</f>
        <v>0</v>
      </c>
      <c r="W107" s="174">
        <f>'สาย 1'!W107+'สาย 2'!W107+'สาย 3'!W107+'สาย 4'!W107+'สาย 5'!W107+'สาย 6'!W107+'สาย 7'!W107+'สาย 8'!W107+'สาย 9'!W107+'สาย 10'!W107+'สาย 11'!W107+'สาย 12'!W107</f>
        <v>0</v>
      </c>
      <c r="X107" s="174">
        <f>'สาย 1'!X107+'สาย 2'!X107+'สาย 3'!X107+'สาย 4'!X107+'สาย 5'!X107+'สาย 6'!X107+'สาย 7'!X107+'สาย 8'!X107+'สาย 9'!X107+'สาย 10'!X107+'สาย 11'!X107+'สาย 12'!X107</f>
        <v>0</v>
      </c>
      <c r="Y107" s="174">
        <f>'สาย 1'!Y107+'สาย 2'!Y107+'สาย 3'!Y107+'สาย 4'!Y107+'สาย 5'!Y107+'สาย 6'!Y107+'สาย 7'!Y107+'สาย 8'!Y107+'สาย 9'!Y107+'สาย 10'!Y107+'สาย 11'!Y107+'สาย 12'!Y107</f>
        <v>0</v>
      </c>
      <c r="Z107" s="174">
        <f>'สาย 1'!Z107+'สาย 2'!Z107+'สาย 3'!Z107+'สาย 4'!Z107+'สาย 5'!Z107+'สาย 6'!Z107+'สาย 7'!Z107+'สาย 8'!Z107+'สาย 9'!Z107+'สาย 10'!Z107+'สาย 11'!Z107+'สาย 12'!Z107</f>
        <v>0</v>
      </c>
      <c r="AA107" s="174">
        <f>'สาย 1'!AA107+'สาย 2'!AA107+'สาย 3'!AA107+'สาย 4'!AA107+'สาย 5'!AA107+'สาย 6'!AA107+'สาย 7'!AA107+'สาย 8'!AA107+'สาย 9'!AA107+'สาย 10'!AA107+'สาย 11'!AA107+'สาย 12'!AA107</f>
        <v>0</v>
      </c>
      <c r="AB107" s="174">
        <f>'สาย 1'!AB107+'สาย 2'!AB107+'สาย 3'!AB107+'สาย 4'!AB107+'สาย 5'!AB107+'สาย 6'!AB107+'สาย 7'!AB107+'สาย 8'!AB107+'สาย 9'!AB107+'สาย 10'!AB107+'สาย 11'!AB107+'สาย 12'!AB107</f>
        <v>0</v>
      </c>
      <c r="AC107" s="174">
        <f>'สาย 1'!AC107+'สาย 2'!AC107+'สาย 3'!AC107+'สาย 4'!AC107+'สาย 5'!AC107+'สาย 6'!AC107+'สาย 7'!AC107+'สาย 8'!AC107+'สาย 9'!AC107+'สาย 10'!AC107+'สาย 11'!AC107+'สาย 12'!AC107</f>
        <v>0</v>
      </c>
      <c r="AD107" s="174">
        <f>'สาย 1'!AD107+'สาย 2'!AD107+'สาย 3'!AD107+'สาย 4'!AD107+'สาย 5'!AD107+'สาย 6'!AD107+'สาย 7'!AD107+'สาย 8'!AD107+'สาย 9'!AD107+'สาย 10'!AD107+'สาย 11'!AD107+'สาย 12'!AD107</f>
        <v>0</v>
      </c>
      <c r="AE107" s="174">
        <f>'สาย 1'!AE107+'สาย 2'!AE107+'สาย 3'!AE107+'สาย 4'!AE107+'สาย 5'!AE107+'สาย 6'!AE107+'สาย 7'!AE107+'สาย 8'!AE107+'สาย 9'!AE107+'สาย 10'!AE107+'สาย 11'!AE107+'สาย 12'!AE107</f>
        <v>0</v>
      </c>
      <c r="AF107" s="174">
        <f>'สาย 1'!AF107+'สาย 2'!AF107+'สาย 3'!AF107+'สาย 4'!AF107+'สาย 5'!AF107+'สาย 6'!AF107+'สาย 7'!AF107+'สาย 8'!AF107+'สาย 9'!AF107+'สาย 10'!AF107+'สาย 11'!AF107+'สาย 12'!AF107</f>
        <v>0</v>
      </c>
      <c r="AG107" s="174">
        <f>'สาย 1'!AG107+'สาย 2'!AG107+'สาย 3'!AG107+'สาย 4'!AG107+'สาย 5'!AG107+'สาย 6'!AG107+'สาย 7'!AG107+'สาย 8'!AG107+'สาย 9'!AG107+'สาย 10'!AG107+'สาย 11'!AG107+'สาย 12'!AG107</f>
        <v>0</v>
      </c>
      <c r="AH107" s="174">
        <f>'สาย 1'!AH107+'สาย 2'!AH107+'สาย 3'!AH107+'สาย 4'!AH107+'สาย 5'!AH107+'สาย 6'!AH107+'สาย 7'!AH107+'สาย 8'!AH107+'สาย 9'!AH107+'สาย 10'!AH107+'สาย 11'!AH107+'สาย 12'!AH107</f>
        <v>0</v>
      </c>
      <c r="AI107" s="161">
        <f t="shared" ref="AI107:AI108" si="765">SUM(D107:AH107)</f>
        <v>0</v>
      </c>
      <c r="AJ107" s="541"/>
    </row>
    <row r="108" spans="1:36" ht="20.399999999999999">
      <c r="A108" s="529"/>
      <c r="B108" s="546"/>
      <c r="C108" s="94" t="s">
        <v>90</v>
      </c>
      <c r="D108" s="142">
        <f>'สาย 1'!D108+'สาย 2'!D108+'สาย 3'!D108+'สาย 4'!D108+'สาย 5'!D108+'สาย 6'!D108+'สาย 7'!D108+'สาย 8'!D108+'สาย 9'!D108+'สาย 10'!D108+'สาย 11'!D108+'สาย 12'!D108</f>
        <v>0</v>
      </c>
      <c r="E108" s="142">
        <f>'สาย 1'!E108+'สาย 2'!E108+'สาย 3'!E108+'สาย 4'!E108+'สาย 5'!E108+'สาย 6'!E108+'สาย 7'!E108+'สาย 8'!E108+'สาย 9'!E108+'สาย 10'!E108+'สาย 11'!E108+'สาย 12'!E108</f>
        <v>0</v>
      </c>
      <c r="F108" s="142">
        <f>'สาย 1'!F108+'สาย 2'!F108+'สาย 3'!F108+'สาย 4'!F108+'สาย 5'!F108+'สาย 6'!F108+'สาย 7'!F108+'สาย 8'!F108+'สาย 9'!F108+'สาย 10'!F108+'สาย 11'!F108+'สาย 12'!F108</f>
        <v>0</v>
      </c>
      <c r="G108" s="142">
        <f>'สาย 1'!G108+'สาย 2'!G108+'สาย 3'!G108+'สาย 4'!G108+'สาย 5'!G108+'สาย 6'!G108+'สาย 7'!G108+'สาย 8'!G108+'สาย 9'!G108+'สาย 10'!G108+'สาย 11'!G108+'สาย 12'!G108</f>
        <v>0</v>
      </c>
      <c r="H108" s="142">
        <f>'สาย 1'!H108+'สาย 2'!H108+'สาย 3'!H108+'สาย 4'!H108+'สาย 5'!H108+'สาย 6'!H108+'สาย 7'!H108+'สาย 8'!H108+'สาย 9'!H108+'สาย 10'!H108+'สาย 11'!H108+'สาย 12'!H108</f>
        <v>0</v>
      </c>
      <c r="I108" s="142">
        <f>'สาย 1'!I108+'สาย 2'!I108+'สาย 3'!I108+'สาย 4'!I108+'สาย 5'!I108+'สาย 6'!I108+'สาย 7'!I108+'สาย 8'!I108+'สาย 9'!I108+'สาย 10'!I108+'สาย 11'!I108+'สาย 12'!I108</f>
        <v>0</v>
      </c>
      <c r="J108" s="142">
        <f>'สาย 1'!J108+'สาย 2'!J108+'สาย 3'!J108+'สาย 4'!J108+'สาย 5'!J108+'สาย 6'!J108+'สาย 7'!J108+'สาย 8'!J108+'สาย 9'!J108+'สาย 10'!J108+'สาย 11'!J108+'สาย 12'!J108</f>
        <v>0</v>
      </c>
      <c r="K108" s="142">
        <f>'สาย 1'!K108+'สาย 2'!K108+'สาย 3'!K108+'สาย 4'!K108+'สาย 5'!K108+'สาย 6'!K108+'สาย 7'!K108+'สาย 8'!K108+'สาย 9'!K108+'สาย 10'!K108+'สาย 11'!K108+'สาย 12'!K108</f>
        <v>0</v>
      </c>
      <c r="L108" s="142">
        <f>'สาย 1'!L108+'สาย 2'!L108+'สาย 3'!L108+'สาย 4'!L108+'สาย 5'!L108+'สาย 6'!L108+'สาย 7'!L108+'สาย 8'!L108+'สาย 9'!L108+'สาย 10'!L108+'สาย 11'!L108+'สาย 12'!L108</f>
        <v>0</v>
      </c>
      <c r="M108" s="142">
        <f>'สาย 1'!M108+'สาย 2'!M108+'สาย 3'!M108+'สาย 4'!M108+'สาย 5'!M108+'สาย 6'!M108+'สาย 7'!M108+'สาย 8'!M108+'สาย 9'!M108+'สาย 10'!M108+'สาย 11'!M108+'สาย 12'!M108</f>
        <v>0</v>
      </c>
      <c r="N108" s="142">
        <f>'สาย 1'!N108+'สาย 2'!N108+'สาย 3'!N108+'สาย 4'!N108+'สาย 5'!N108+'สาย 6'!N108+'สาย 7'!N108+'สาย 8'!N108+'สาย 9'!N108+'สาย 10'!N108+'สาย 11'!N108+'สาย 12'!N108</f>
        <v>0</v>
      </c>
      <c r="O108" s="142">
        <f>'สาย 1'!O108+'สาย 2'!O108+'สาย 3'!O108+'สาย 4'!O108+'สาย 5'!O108+'สาย 6'!O108+'สาย 7'!O108+'สาย 8'!O108+'สาย 9'!O108+'สาย 10'!O108+'สาย 11'!O108+'สาย 12'!O108</f>
        <v>0</v>
      </c>
      <c r="P108" s="142">
        <f>'สาย 1'!P108+'สาย 2'!P108+'สาย 3'!P108+'สาย 4'!P108+'สาย 5'!P108+'สาย 6'!P108+'สาย 7'!P108+'สาย 8'!P108+'สาย 9'!P108+'สาย 10'!P108+'สาย 11'!P108+'สาย 12'!P108</f>
        <v>0</v>
      </c>
      <c r="Q108" s="142">
        <f>'สาย 1'!Q108+'สาย 2'!Q108+'สาย 3'!Q108+'สาย 4'!Q108+'สาย 5'!Q108+'สาย 6'!Q108+'สาย 7'!Q108+'สาย 8'!Q108+'สาย 9'!Q108+'สาย 10'!Q108+'สาย 11'!Q108+'สาย 12'!Q108</f>
        <v>0</v>
      </c>
      <c r="R108" s="142">
        <f>'สาย 1'!R108+'สาย 2'!R108+'สาย 3'!R108+'สาย 4'!R108+'สาย 5'!R108+'สาย 6'!R108+'สาย 7'!R108+'สาย 8'!R108+'สาย 9'!R108+'สาย 10'!R108+'สาย 11'!R108+'สาย 12'!R108</f>
        <v>0</v>
      </c>
      <c r="S108" s="142">
        <f>'สาย 1'!S108+'สาย 2'!S108+'สาย 3'!S108+'สาย 4'!S108+'สาย 5'!S108+'สาย 6'!S108+'สาย 7'!S108+'สาย 8'!S108+'สาย 9'!S108+'สาย 10'!S108+'สาย 11'!S108+'สาย 12'!S108</f>
        <v>0</v>
      </c>
      <c r="T108" s="142">
        <f>'สาย 1'!T108+'สาย 2'!T108+'สาย 3'!T108+'สาย 4'!T108+'สาย 5'!T108+'สาย 6'!T108+'สาย 7'!T108+'สาย 8'!T108+'สาย 9'!T108+'สาย 10'!T108+'สาย 11'!T108+'สาย 12'!T108</f>
        <v>0</v>
      </c>
      <c r="U108" s="142">
        <f>'สาย 1'!U108+'สาย 2'!U108+'สาย 3'!U108+'สาย 4'!U108+'สาย 5'!U108+'สาย 6'!U108+'สาย 7'!U108+'สาย 8'!U108+'สาย 9'!U108+'สาย 10'!U108+'สาย 11'!U108+'สาย 12'!U108</f>
        <v>0</v>
      </c>
      <c r="V108" s="142">
        <f>'สาย 1'!V108+'สาย 2'!V108+'สาย 3'!V108+'สาย 4'!V108+'สาย 5'!V108+'สาย 6'!V108+'สาย 7'!V108+'สาย 8'!V108+'สาย 9'!V108+'สาย 10'!V108+'สาย 11'!V108+'สาย 12'!V108</f>
        <v>0</v>
      </c>
      <c r="W108" s="142">
        <f>'สาย 1'!W108+'สาย 2'!W108+'สาย 3'!W108+'สาย 4'!W108+'สาย 5'!W108+'สาย 6'!W108+'สาย 7'!W108+'สาย 8'!W108+'สาย 9'!W108+'สาย 10'!W108+'สาย 11'!W108+'สาย 12'!W108</f>
        <v>0</v>
      </c>
      <c r="X108" s="142">
        <f>'สาย 1'!X108+'สาย 2'!X108+'สาย 3'!X108+'สาย 4'!X108+'สาย 5'!X108+'สาย 6'!X108+'สาย 7'!X108+'สาย 8'!X108+'สาย 9'!X108+'สาย 10'!X108+'สาย 11'!X108+'สาย 12'!X108</f>
        <v>0</v>
      </c>
      <c r="Y108" s="142">
        <f>'สาย 1'!Y108+'สาย 2'!Y108+'สาย 3'!Y108+'สาย 4'!Y108+'สาย 5'!Y108+'สาย 6'!Y108+'สาย 7'!Y108+'สาย 8'!Y108+'สาย 9'!Y108+'สาย 10'!Y108+'สาย 11'!Y108+'สาย 12'!Y108</f>
        <v>0</v>
      </c>
      <c r="Z108" s="142">
        <f>'สาย 1'!Z108+'สาย 2'!Z108+'สาย 3'!Z108+'สาย 4'!Z108+'สาย 5'!Z108+'สาย 6'!Z108+'สาย 7'!Z108+'สาย 8'!Z108+'สาย 9'!Z108+'สาย 10'!Z108+'สาย 11'!Z108+'สาย 12'!Z108</f>
        <v>0</v>
      </c>
      <c r="AA108" s="142">
        <f>'สาย 1'!AA108+'สาย 2'!AA108+'สาย 3'!AA108+'สาย 4'!AA108+'สาย 5'!AA108+'สาย 6'!AA108+'สาย 7'!AA108+'สาย 8'!AA108+'สาย 9'!AA108+'สาย 10'!AA108+'สาย 11'!AA108+'สาย 12'!AA108</f>
        <v>0</v>
      </c>
      <c r="AB108" s="142">
        <f>'สาย 1'!AB108+'สาย 2'!AB108+'สาย 3'!AB108+'สาย 4'!AB108+'สาย 5'!AB108+'สาย 6'!AB108+'สาย 7'!AB108+'สาย 8'!AB108+'สาย 9'!AB108+'สาย 10'!AB108+'สาย 11'!AB108+'สาย 12'!AB108</f>
        <v>0</v>
      </c>
      <c r="AC108" s="142">
        <f>'สาย 1'!AC108+'สาย 2'!AC108+'สาย 3'!AC108+'สาย 4'!AC108+'สาย 5'!AC108+'สาย 6'!AC108+'สาย 7'!AC108+'สาย 8'!AC108+'สาย 9'!AC108+'สาย 10'!AC108+'สาย 11'!AC108+'สาย 12'!AC108</f>
        <v>0</v>
      </c>
      <c r="AD108" s="142">
        <f>'สาย 1'!AD108+'สาย 2'!AD108+'สาย 3'!AD108+'สาย 4'!AD108+'สาย 5'!AD108+'สาย 6'!AD108+'สาย 7'!AD108+'สาย 8'!AD108+'สาย 9'!AD108+'สาย 10'!AD108+'สาย 11'!AD108+'สาย 12'!AD108</f>
        <v>0</v>
      </c>
      <c r="AE108" s="142">
        <f>'สาย 1'!AE108+'สาย 2'!AE108+'สาย 3'!AE108+'สาย 4'!AE108+'สาย 5'!AE108+'สาย 6'!AE108+'สาย 7'!AE108+'สาย 8'!AE108+'สาย 9'!AE108+'สาย 10'!AE108+'สาย 11'!AE108+'สาย 12'!AE108</f>
        <v>0</v>
      </c>
      <c r="AF108" s="142">
        <f>'สาย 1'!AF108+'สาย 2'!AF108+'สาย 3'!AF108+'สาย 4'!AF108+'สาย 5'!AF108+'สาย 6'!AF108+'สาย 7'!AF108+'สาย 8'!AF108+'สาย 9'!AF108+'สาย 10'!AF108+'สาย 11'!AF108+'สาย 12'!AF108</f>
        <v>0</v>
      </c>
      <c r="AG108" s="142">
        <f>'สาย 1'!AG108+'สาย 2'!AG108+'สาย 3'!AG108+'สาย 4'!AG108+'สาย 5'!AG108+'สาย 6'!AG108+'สาย 7'!AG108+'สาย 8'!AG108+'สาย 9'!AG108+'สาย 10'!AG108+'สาย 11'!AG108+'สาย 12'!AG108</f>
        <v>0</v>
      </c>
      <c r="AH108" s="142">
        <f>'สาย 1'!AH108+'สาย 2'!AH108+'สาย 3'!AH108+'สาย 4'!AH108+'สาย 5'!AH108+'สาย 6'!AH108+'สาย 7'!AH108+'สาย 8'!AH108+'สาย 9'!AH108+'สาย 10'!AH108+'สาย 11'!AH108+'สาย 12'!AH108</f>
        <v>0</v>
      </c>
      <c r="AI108" s="87">
        <f t="shared" si="765"/>
        <v>0</v>
      </c>
      <c r="AJ108" s="541"/>
    </row>
    <row r="109" spans="1:36" ht="21" thickBot="1">
      <c r="A109" s="530"/>
      <c r="B109" s="547"/>
      <c r="C109" s="96" t="s">
        <v>91</v>
      </c>
      <c r="D109" s="97" t="e">
        <f t="shared" ref="D109" si="766">(D107+D108)/D106</f>
        <v>#DIV/0!</v>
      </c>
      <c r="E109" s="97" t="e">
        <f t="shared" ref="E109" si="767">(E107+E108)/E106</f>
        <v>#DIV/0!</v>
      </c>
      <c r="F109" s="97" t="e">
        <f t="shared" ref="F109" si="768">(F107+F108)/F106</f>
        <v>#DIV/0!</v>
      </c>
      <c r="G109" s="97" t="e">
        <f t="shared" ref="G109" si="769">(G107+G108)/G106</f>
        <v>#DIV/0!</v>
      </c>
      <c r="H109" s="97" t="e">
        <f t="shared" ref="H109" si="770">(H107+H108)/H106</f>
        <v>#DIV/0!</v>
      </c>
      <c r="I109" s="97" t="e">
        <f t="shared" ref="I109" si="771">(I107+I108)/I106</f>
        <v>#DIV/0!</v>
      </c>
      <c r="J109" s="97" t="e">
        <f t="shared" ref="J109" si="772">(J107+J108)/J106</f>
        <v>#DIV/0!</v>
      </c>
      <c r="K109" s="97" t="e">
        <f t="shared" ref="K109" si="773">(K107+K108)/K106</f>
        <v>#DIV/0!</v>
      </c>
      <c r="L109" s="97" t="e">
        <f t="shared" ref="L109" si="774">(L107+L108)/L106</f>
        <v>#DIV/0!</v>
      </c>
      <c r="M109" s="97" t="e">
        <f t="shared" ref="M109" si="775">(M107+M108)/M106</f>
        <v>#DIV/0!</v>
      </c>
      <c r="N109" s="97" t="e">
        <f t="shared" ref="N109" si="776">(N107+N108)/N106</f>
        <v>#DIV/0!</v>
      </c>
      <c r="O109" s="97" t="e">
        <f t="shared" ref="O109" si="777">(O107+O108)/O106</f>
        <v>#DIV/0!</v>
      </c>
      <c r="P109" s="97" t="e">
        <f t="shared" ref="P109" si="778">(P107+P108)/P106</f>
        <v>#DIV/0!</v>
      </c>
      <c r="Q109" s="97" t="e">
        <f t="shared" ref="Q109" si="779">(Q107+Q108)/Q106</f>
        <v>#DIV/0!</v>
      </c>
      <c r="R109" s="97" t="e">
        <f t="shared" ref="R109" si="780">(R107+R108)/R106</f>
        <v>#DIV/0!</v>
      </c>
      <c r="S109" s="97" t="e">
        <f t="shared" ref="S109" si="781">(S107+S108)/S106</f>
        <v>#DIV/0!</v>
      </c>
      <c r="T109" s="97" t="e">
        <f t="shared" ref="T109" si="782">(T107+T108)/T106</f>
        <v>#DIV/0!</v>
      </c>
      <c r="U109" s="97" t="e">
        <f t="shared" ref="U109" si="783">(U107+U108)/U106</f>
        <v>#DIV/0!</v>
      </c>
      <c r="V109" s="97" t="e">
        <f t="shared" ref="V109" si="784">(V107+V108)/V106</f>
        <v>#DIV/0!</v>
      </c>
      <c r="W109" s="97" t="e">
        <f t="shared" ref="W109" si="785">(W107+W108)/W106</f>
        <v>#DIV/0!</v>
      </c>
      <c r="X109" s="97" t="e">
        <f t="shared" ref="X109" si="786">(X107+X108)/X106</f>
        <v>#DIV/0!</v>
      </c>
      <c r="Y109" s="97" t="e">
        <f t="shared" ref="Y109" si="787">(Y107+Y108)/Y106</f>
        <v>#DIV/0!</v>
      </c>
      <c r="Z109" s="97" t="e">
        <f t="shared" ref="Z109" si="788">(Z107+Z108)/Z106</f>
        <v>#DIV/0!</v>
      </c>
      <c r="AA109" s="97" t="e">
        <f t="shared" ref="AA109" si="789">(AA107+AA108)/AA106</f>
        <v>#DIV/0!</v>
      </c>
      <c r="AB109" s="97" t="e">
        <f t="shared" ref="AB109" si="790">(AB107+AB108)/AB106</f>
        <v>#DIV/0!</v>
      </c>
      <c r="AC109" s="97" t="e">
        <f t="shared" ref="AC109" si="791">(AC107+AC108)/AC106</f>
        <v>#DIV/0!</v>
      </c>
      <c r="AD109" s="97" t="e">
        <f t="shared" ref="AD109" si="792">(AD107+AD108)/AD106</f>
        <v>#DIV/0!</v>
      </c>
      <c r="AE109" s="97" t="e">
        <f t="shared" ref="AE109" si="793">(AE107+AE108)/AE106</f>
        <v>#DIV/0!</v>
      </c>
      <c r="AF109" s="97" t="e">
        <f t="shared" ref="AF109" si="794">(AF107+AF108)/AF106</f>
        <v>#DIV/0!</v>
      </c>
      <c r="AG109" s="97" t="e">
        <f t="shared" ref="AG109" si="795">(AG107+AG108)/AG106</f>
        <v>#DIV/0!</v>
      </c>
      <c r="AH109" s="97" t="e">
        <f t="shared" ref="AH109" si="796">(AH107+AH108)/AH106</f>
        <v>#DIV/0!</v>
      </c>
      <c r="AI109" s="97" t="e">
        <f t="shared" ref="AI109" si="797">(AI107+AI108)/AI106</f>
        <v>#DIV/0!</v>
      </c>
      <c r="AJ109" s="542"/>
    </row>
    <row r="110" spans="1:36" ht="20.399999999999999">
      <c r="A110" s="528" t="s">
        <v>26</v>
      </c>
      <c r="B110" s="535" t="s">
        <v>70</v>
      </c>
      <c r="C110" s="157" t="s">
        <v>42</v>
      </c>
      <c r="D110" s="103">
        <f>'สาย 1'!D110+'สาย 2'!D110+'สาย 3'!D110+'สาย 4'!D110+'สาย 5'!D110+'สาย 6'!D110+'สาย 7'!D110+'สาย 8'!D110+'สาย 9'!D110+'สาย 10'!D110+'สาย 11'!D110+'สาย 12'!D110</f>
        <v>50</v>
      </c>
      <c r="E110" s="103">
        <f>'สาย 1'!E110+'สาย 2'!E110+'สาย 3'!E110+'สาย 4'!E110+'สาย 5'!E110+'สาย 6'!E110+'สาย 7'!E110+'สาย 8'!E110+'สาย 9'!E110+'สาย 10'!E110+'สาย 11'!E110+'สาย 12'!E110</f>
        <v>100</v>
      </c>
      <c r="F110" s="103">
        <f>'สาย 1'!F110+'สาย 2'!F110+'สาย 3'!F110+'สาย 4'!F110+'สาย 5'!F110+'สาย 6'!F110+'สาย 7'!F110+'สาย 8'!F110+'สาย 9'!F110+'สาย 10'!F110+'สาย 11'!F110+'สาย 12'!F110</f>
        <v>100</v>
      </c>
      <c r="G110" s="103">
        <f>'สาย 1'!G110+'สาย 2'!G110+'สาย 3'!G110+'สาย 4'!G110+'สาย 5'!G110+'สาย 6'!G110+'สาย 7'!G110+'สาย 8'!G110+'สาย 9'!G110+'สาย 10'!G110+'สาย 11'!G110+'สาย 12'!G110</f>
        <v>0</v>
      </c>
      <c r="H110" s="103">
        <f>'สาย 1'!H110+'สาย 2'!H110+'สาย 3'!H110+'สาย 4'!H110+'สาย 5'!H110+'สาย 6'!H110+'สาย 7'!H110+'สาย 8'!H110+'สาย 9'!H110+'สาย 10'!H110+'สาย 11'!H110+'สาย 12'!H110</f>
        <v>0</v>
      </c>
      <c r="I110" s="103">
        <f>'สาย 1'!I110+'สาย 2'!I110+'สาย 3'!I110+'สาย 4'!I110+'สาย 5'!I110+'สาย 6'!I110+'สาย 7'!I110+'สาย 8'!I110+'สาย 9'!I110+'สาย 10'!I110+'สาย 11'!I110+'สาย 12'!I110</f>
        <v>0</v>
      </c>
      <c r="J110" s="103">
        <f>'สาย 1'!J110+'สาย 2'!J110+'สาย 3'!J110+'สาย 4'!J110+'สาย 5'!J110+'สาย 6'!J110+'สาย 7'!J110+'สาย 8'!J110+'สาย 9'!J110+'สาย 10'!J110+'สาย 11'!J110+'สาย 12'!J110</f>
        <v>0</v>
      </c>
      <c r="K110" s="103">
        <f>'สาย 1'!K110+'สาย 2'!K110+'สาย 3'!K110+'สาย 4'!K110+'สาย 5'!K110+'สาย 6'!K110+'สาย 7'!K110+'สาย 8'!K110+'สาย 9'!K110+'สาย 10'!K110+'สาย 11'!K110+'สาย 12'!K110</f>
        <v>0</v>
      </c>
      <c r="L110" s="103">
        <f>'สาย 1'!L110+'สาย 2'!L110+'สาย 3'!L110+'สาย 4'!L110+'สาย 5'!L110+'สาย 6'!L110+'สาย 7'!L110+'สาย 8'!L110+'สาย 9'!L110+'สาย 10'!L110+'สาย 11'!L110+'สาย 12'!L110</f>
        <v>0</v>
      </c>
      <c r="M110" s="103">
        <f>'สาย 1'!M110+'สาย 2'!M110+'สาย 3'!M110+'สาย 4'!M110+'สาย 5'!M110+'สาย 6'!M110+'สาย 7'!M110+'สาย 8'!M110+'สาย 9'!M110+'สาย 10'!M110+'สาย 11'!M110+'สาย 12'!M110</f>
        <v>0</v>
      </c>
      <c r="N110" s="103">
        <f>'สาย 1'!N110+'สาย 2'!N110+'สาย 3'!N110+'สาย 4'!N110+'สาย 5'!N110+'สาย 6'!N110+'สาย 7'!N110+'สาย 8'!N110+'สาย 9'!N110+'สาย 10'!N110+'สาย 11'!N110+'สาย 12'!N110</f>
        <v>0</v>
      </c>
      <c r="O110" s="103">
        <f>'สาย 1'!O110+'สาย 2'!O110+'สาย 3'!O110+'สาย 4'!O110+'สาย 5'!O110+'สาย 6'!O110+'สาย 7'!O110+'สาย 8'!O110+'สาย 9'!O110+'สาย 10'!O110+'สาย 11'!O110+'สาย 12'!O110</f>
        <v>0</v>
      </c>
      <c r="P110" s="103">
        <f>'สาย 1'!P110+'สาย 2'!P110+'สาย 3'!P110+'สาย 4'!P110+'สาย 5'!P110+'สาย 6'!P110+'สาย 7'!P110+'สาย 8'!P110+'สาย 9'!P110+'สาย 10'!P110+'สาย 11'!P110+'สาย 12'!P110</f>
        <v>0</v>
      </c>
      <c r="Q110" s="103">
        <f>'สาย 1'!Q110+'สาย 2'!Q110+'สาย 3'!Q110+'สาย 4'!Q110+'สาย 5'!Q110+'สาย 6'!Q110+'สาย 7'!Q110+'สาย 8'!Q110+'สาย 9'!Q110+'สาย 10'!Q110+'สาย 11'!Q110+'สาย 12'!Q110</f>
        <v>0</v>
      </c>
      <c r="R110" s="103">
        <f>'สาย 1'!R110+'สาย 2'!R110+'สาย 3'!R110+'สาย 4'!R110+'สาย 5'!R110+'สาย 6'!R110+'สาย 7'!R110+'สาย 8'!R110+'สาย 9'!R110+'สาย 10'!R110+'สาย 11'!R110+'สาย 12'!R110</f>
        <v>0</v>
      </c>
      <c r="S110" s="103">
        <f>'สาย 1'!S110+'สาย 2'!S110+'สาย 3'!S110+'สาย 4'!S110+'สาย 5'!S110+'สาย 6'!S110+'สาย 7'!S110+'สาย 8'!S110+'สาย 9'!S110+'สาย 10'!S110+'สาย 11'!S110+'สาย 12'!S110</f>
        <v>0</v>
      </c>
      <c r="T110" s="103">
        <f>'สาย 1'!T110+'สาย 2'!T110+'สาย 3'!T110+'สาย 4'!T110+'สาย 5'!T110+'สาย 6'!T110+'สาย 7'!T110+'สาย 8'!T110+'สาย 9'!T110+'สาย 10'!T110+'สาย 11'!T110+'สาย 12'!T110</f>
        <v>0</v>
      </c>
      <c r="U110" s="103">
        <f>'สาย 1'!U110+'สาย 2'!U110+'สาย 3'!U110+'สาย 4'!U110+'สาย 5'!U110+'สาย 6'!U110+'สาย 7'!U110+'สาย 8'!U110+'สาย 9'!U110+'สาย 10'!U110+'สาย 11'!U110+'สาย 12'!U110</f>
        <v>0</v>
      </c>
      <c r="V110" s="103">
        <f>'สาย 1'!V110+'สาย 2'!V110+'สาย 3'!V110+'สาย 4'!V110+'สาย 5'!V110+'สาย 6'!V110+'สาย 7'!V110+'สาย 8'!V110+'สาย 9'!V110+'สาย 10'!V110+'สาย 11'!V110+'สาย 12'!V110</f>
        <v>0</v>
      </c>
      <c r="W110" s="103">
        <f>'สาย 1'!W110+'สาย 2'!W110+'สาย 3'!W110+'สาย 4'!W110+'สาย 5'!W110+'สาย 6'!W110+'สาย 7'!W110+'สาย 8'!W110+'สาย 9'!W110+'สาย 10'!W110+'สาย 11'!W110+'สาย 12'!W110</f>
        <v>0</v>
      </c>
      <c r="X110" s="103">
        <f>'สาย 1'!X110+'สาย 2'!X110+'สาย 3'!X110+'สาย 4'!X110+'สาย 5'!X110+'สาย 6'!X110+'สาย 7'!X110+'สาย 8'!X110+'สาย 9'!X110+'สาย 10'!X110+'สาย 11'!X110+'สาย 12'!X110</f>
        <v>0</v>
      </c>
      <c r="Y110" s="103">
        <f>'สาย 1'!Y110+'สาย 2'!Y110+'สาย 3'!Y110+'สาย 4'!Y110+'สาย 5'!Y110+'สาย 6'!Y110+'สาย 7'!Y110+'สาย 8'!Y110+'สาย 9'!Y110+'สาย 10'!Y110+'สาย 11'!Y110+'สาย 12'!Y110</f>
        <v>0</v>
      </c>
      <c r="Z110" s="103">
        <f>'สาย 1'!Z110+'สาย 2'!Z110+'สาย 3'!Z110+'สาย 4'!Z110+'สาย 5'!Z110+'สาย 6'!Z110+'สาย 7'!Z110+'สาย 8'!Z110+'สาย 9'!Z110+'สาย 10'!Z110+'สาย 11'!Z110+'สาย 12'!Z110</f>
        <v>0</v>
      </c>
      <c r="AA110" s="103">
        <f>'สาย 1'!AA110+'สาย 2'!AA110+'สาย 3'!AA110+'สาย 4'!AA110+'สาย 5'!AA110+'สาย 6'!AA110+'สาย 7'!AA110+'สาย 8'!AA110+'สาย 9'!AA110+'สาย 10'!AA110+'สาย 11'!AA110+'สาย 12'!AA110</f>
        <v>0</v>
      </c>
      <c r="AB110" s="103">
        <f>'สาย 1'!AB110+'สาย 2'!AB110+'สาย 3'!AB110+'สาย 4'!AB110+'สาย 5'!AB110+'สาย 6'!AB110+'สาย 7'!AB110+'สาย 8'!AB110+'สาย 9'!AB110+'สาย 10'!AB110+'สาย 11'!AB110+'สาย 12'!AB110</f>
        <v>0</v>
      </c>
      <c r="AC110" s="103">
        <f>'สาย 1'!AC110+'สาย 2'!AC110+'สาย 3'!AC110+'สาย 4'!AC110+'สาย 5'!AC110+'สาย 6'!AC110+'สาย 7'!AC110+'สาย 8'!AC110+'สาย 9'!AC110+'สาย 10'!AC110+'สาย 11'!AC110+'สาย 12'!AC110</f>
        <v>0</v>
      </c>
      <c r="AD110" s="103">
        <f>'สาย 1'!AD110+'สาย 2'!AD110+'สาย 3'!AD110+'สาย 4'!AD110+'สาย 5'!AD110+'สาย 6'!AD110+'สาย 7'!AD110+'สาย 8'!AD110+'สาย 9'!AD110+'สาย 10'!AD110+'สาย 11'!AD110+'สาย 12'!AD110</f>
        <v>0</v>
      </c>
      <c r="AE110" s="103">
        <f>'สาย 1'!AE110+'สาย 2'!AE110+'สาย 3'!AE110+'สาย 4'!AE110+'สาย 5'!AE110+'สาย 6'!AE110+'สาย 7'!AE110+'สาย 8'!AE110+'สาย 9'!AE110+'สาย 10'!AE110+'สาย 11'!AE110+'สาย 12'!AE110</f>
        <v>0</v>
      </c>
      <c r="AF110" s="103">
        <f>'สาย 1'!AF110+'สาย 2'!AF110+'สาย 3'!AF110+'สาย 4'!AF110+'สาย 5'!AF110+'สาย 6'!AF110+'สาย 7'!AF110+'สาย 8'!AF110+'สาย 9'!AF110+'สาย 10'!AF110+'สาย 11'!AF110+'สาย 12'!AF110</f>
        <v>0</v>
      </c>
      <c r="AG110" s="103">
        <f>'สาย 1'!AG110+'สาย 2'!AG110+'สาย 3'!AG110+'สาย 4'!AG110+'สาย 5'!AG110+'สาย 6'!AG110+'สาย 7'!AG110+'สาย 8'!AG110+'สาย 9'!AG110+'สาย 10'!AG110+'สาย 11'!AG110+'สาย 12'!AG110</f>
        <v>0</v>
      </c>
      <c r="AH110" s="103">
        <f>'สาย 1'!AH110+'สาย 2'!AH110+'สาย 3'!AH110+'สาย 4'!AH110+'สาย 5'!AH110+'สาย 6'!AH110+'สาย 7'!AH110+'สาย 8'!AH110+'สาย 9'!AH110+'สาย 10'!AH110+'สาย 11'!AH110+'สาย 12'!AH110</f>
        <v>0</v>
      </c>
      <c r="AI110" s="93">
        <f>SUM(D110:AH110)</f>
        <v>250</v>
      </c>
      <c r="AJ110" s="541">
        <f>AI113</f>
        <v>0.32800000000000001</v>
      </c>
    </row>
    <row r="111" spans="1:36" ht="20.399999999999999">
      <c r="A111" s="529"/>
      <c r="B111" s="536"/>
      <c r="C111" s="159" t="s">
        <v>89</v>
      </c>
      <c r="D111" s="174">
        <f>'สาย 1'!D111+'สาย 2'!D111+'สาย 3'!D111+'สาย 4'!D111+'สาย 5'!D111+'สาย 6'!D111+'สาย 7'!D111+'สาย 8'!D111+'สาย 9'!D111+'สาย 10'!D111+'สาย 11'!D111+'สาย 12'!D111</f>
        <v>28</v>
      </c>
      <c r="E111" s="174">
        <f>'สาย 1'!E111+'สาย 2'!E111+'สาย 3'!E111+'สาย 4'!E111+'สาย 5'!E111+'สาย 6'!E111+'สาย 7'!E111+'สาย 8'!E111+'สาย 9'!E111+'สาย 10'!E111+'สาย 11'!E111+'สาย 12'!E111</f>
        <v>36</v>
      </c>
      <c r="F111" s="174">
        <f>'สาย 1'!F111+'สาย 2'!F111+'สาย 3'!F111+'สาย 4'!F111+'สาย 5'!F111+'สาย 6'!F111+'สาย 7'!F111+'สาย 8'!F111+'สาย 9'!F111+'สาย 10'!F111+'สาย 11'!F111+'สาย 12'!F111</f>
        <v>18</v>
      </c>
      <c r="G111" s="174">
        <f>'สาย 1'!G111+'สาย 2'!G111+'สาย 3'!G111+'สาย 4'!G111+'สาย 5'!G111+'สาย 6'!G111+'สาย 7'!G111+'สาย 8'!G111+'สาย 9'!G111+'สาย 10'!G111+'สาย 11'!G111+'สาย 12'!G111</f>
        <v>0</v>
      </c>
      <c r="H111" s="174">
        <f>'สาย 1'!H111+'สาย 2'!H111+'สาย 3'!H111+'สาย 4'!H111+'สาย 5'!H111+'สาย 6'!H111+'สาย 7'!H111+'สาย 8'!H111+'สาย 9'!H111+'สาย 10'!H111+'สาย 11'!H111+'สาย 12'!H111</f>
        <v>0</v>
      </c>
      <c r="I111" s="174">
        <f>'สาย 1'!I111+'สาย 2'!I111+'สาย 3'!I111+'สาย 4'!I111+'สาย 5'!I111+'สาย 6'!I111+'สาย 7'!I111+'สาย 8'!I111+'สาย 9'!I111+'สาย 10'!I111+'สาย 11'!I111+'สาย 12'!I111</f>
        <v>0</v>
      </c>
      <c r="J111" s="174">
        <f>'สาย 1'!J111+'สาย 2'!J111+'สาย 3'!J111+'สาย 4'!J111+'สาย 5'!J111+'สาย 6'!J111+'สาย 7'!J111+'สาย 8'!J111+'สาย 9'!J111+'สาย 10'!J111+'สาย 11'!J111+'สาย 12'!J111</f>
        <v>0</v>
      </c>
      <c r="K111" s="174">
        <f>'สาย 1'!K111+'สาย 2'!K111+'สาย 3'!K111+'สาย 4'!K111+'สาย 5'!K111+'สาย 6'!K111+'สาย 7'!K111+'สาย 8'!K111+'สาย 9'!K111+'สาย 10'!K111+'สาย 11'!K111+'สาย 12'!K111</f>
        <v>0</v>
      </c>
      <c r="L111" s="174">
        <f>'สาย 1'!L111+'สาย 2'!L111+'สาย 3'!L111+'สาย 4'!L111+'สาย 5'!L111+'สาย 6'!L111+'สาย 7'!L111+'สาย 8'!L111+'สาย 9'!L111+'สาย 10'!L111+'สาย 11'!L111+'สาย 12'!L111</f>
        <v>0</v>
      </c>
      <c r="M111" s="174">
        <f>'สาย 1'!M111+'สาย 2'!M111+'สาย 3'!M111+'สาย 4'!M111+'สาย 5'!M111+'สาย 6'!M111+'สาย 7'!M111+'สาย 8'!M111+'สาย 9'!M111+'สาย 10'!M111+'สาย 11'!M111+'สาย 12'!M111</f>
        <v>0</v>
      </c>
      <c r="N111" s="174">
        <f>'สาย 1'!N111+'สาย 2'!N111+'สาย 3'!N111+'สาย 4'!N111+'สาย 5'!N111+'สาย 6'!N111+'สาย 7'!N111+'สาย 8'!N111+'สาย 9'!N111+'สาย 10'!N111+'สาย 11'!N111+'สาย 12'!N111</f>
        <v>0</v>
      </c>
      <c r="O111" s="174">
        <f>'สาย 1'!O111+'สาย 2'!O111+'สาย 3'!O111+'สาย 4'!O111+'สาย 5'!O111+'สาย 6'!O111+'สาย 7'!O111+'สาย 8'!O111+'สาย 9'!O111+'สาย 10'!O111+'สาย 11'!O111+'สาย 12'!O111</f>
        <v>0</v>
      </c>
      <c r="P111" s="174">
        <f>'สาย 1'!P111+'สาย 2'!P111+'สาย 3'!P111+'สาย 4'!P111+'สาย 5'!P111+'สาย 6'!P111+'สาย 7'!P111+'สาย 8'!P111+'สาย 9'!P111+'สาย 10'!P111+'สาย 11'!P111+'สาย 12'!P111</f>
        <v>0</v>
      </c>
      <c r="Q111" s="174">
        <f>'สาย 1'!Q111+'สาย 2'!Q111+'สาย 3'!Q111+'สาย 4'!Q111+'สาย 5'!Q111+'สาย 6'!Q111+'สาย 7'!Q111+'สาย 8'!Q111+'สาย 9'!Q111+'สาย 10'!Q111+'สาย 11'!Q111+'สาย 12'!Q111</f>
        <v>0</v>
      </c>
      <c r="R111" s="174">
        <f>'สาย 1'!R111+'สาย 2'!R111+'สาย 3'!R111+'สาย 4'!R111+'สาย 5'!R111+'สาย 6'!R111+'สาย 7'!R111+'สาย 8'!R111+'สาย 9'!R111+'สาย 10'!R111+'สาย 11'!R111+'สาย 12'!R111</f>
        <v>0</v>
      </c>
      <c r="S111" s="174">
        <f>'สาย 1'!S111+'สาย 2'!S111+'สาย 3'!S111+'สาย 4'!S111+'สาย 5'!S111+'สาย 6'!S111+'สาย 7'!S111+'สาย 8'!S111+'สาย 9'!S111+'สาย 10'!S111+'สาย 11'!S111+'สาย 12'!S111</f>
        <v>0</v>
      </c>
      <c r="T111" s="174">
        <f>'สาย 1'!T111+'สาย 2'!T111+'สาย 3'!T111+'สาย 4'!T111+'สาย 5'!T111+'สาย 6'!T111+'สาย 7'!T111+'สาย 8'!T111+'สาย 9'!T111+'สาย 10'!T111+'สาย 11'!T111+'สาย 12'!T111</f>
        <v>0</v>
      </c>
      <c r="U111" s="174">
        <f>'สาย 1'!U111+'สาย 2'!U111+'สาย 3'!U111+'สาย 4'!U111+'สาย 5'!U111+'สาย 6'!U111+'สาย 7'!U111+'สาย 8'!U111+'สาย 9'!U111+'สาย 10'!U111+'สาย 11'!U111+'สาย 12'!U111</f>
        <v>0</v>
      </c>
      <c r="V111" s="174">
        <f>'สาย 1'!V111+'สาย 2'!V111+'สาย 3'!V111+'สาย 4'!V111+'สาย 5'!V111+'สาย 6'!V111+'สาย 7'!V111+'สาย 8'!V111+'สาย 9'!V111+'สาย 10'!V111+'สาย 11'!V111+'สาย 12'!V111</f>
        <v>0</v>
      </c>
      <c r="W111" s="174">
        <f>'สาย 1'!W111+'สาย 2'!W111+'สาย 3'!W111+'สาย 4'!W111+'สาย 5'!W111+'สาย 6'!W111+'สาย 7'!W111+'สาย 8'!W111+'สาย 9'!W111+'สาย 10'!W111+'สาย 11'!W111+'สาย 12'!W111</f>
        <v>0</v>
      </c>
      <c r="X111" s="174">
        <f>'สาย 1'!X111+'สาย 2'!X111+'สาย 3'!X111+'สาย 4'!X111+'สาย 5'!X111+'สาย 6'!X111+'สาย 7'!X111+'สาย 8'!X111+'สาย 9'!X111+'สาย 10'!X111+'สาย 11'!X111+'สาย 12'!X111</f>
        <v>0</v>
      </c>
      <c r="Y111" s="174">
        <f>'สาย 1'!Y111+'สาย 2'!Y111+'สาย 3'!Y111+'สาย 4'!Y111+'สาย 5'!Y111+'สาย 6'!Y111+'สาย 7'!Y111+'สาย 8'!Y111+'สาย 9'!Y111+'สาย 10'!Y111+'สาย 11'!Y111+'สาย 12'!Y111</f>
        <v>0</v>
      </c>
      <c r="Z111" s="174">
        <f>'สาย 1'!Z111+'สาย 2'!Z111+'สาย 3'!Z111+'สาย 4'!Z111+'สาย 5'!Z111+'สาย 6'!Z111+'สาย 7'!Z111+'สาย 8'!Z111+'สาย 9'!Z111+'สาย 10'!Z111+'สาย 11'!Z111+'สาย 12'!Z111</f>
        <v>0</v>
      </c>
      <c r="AA111" s="174">
        <f>'สาย 1'!AA111+'สาย 2'!AA111+'สาย 3'!AA111+'สาย 4'!AA111+'สาย 5'!AA111+'สาย 6'!AA111+'สาย 7'!AA111+'สาย 8'!AA111+'สาย 9'!AA111+'สาย 10'!AA111+'สาย 11'!AA111+'สาย 12'!AA111</f>
        <v>0</v>
      </c>
      <c r="AB111" s="174">
        <f>'สาย 1'!AB111+'สาย 2'!AB111+'สาย 3'!AB111+'สาย 4'!AB111+'สาย 5'!AB111+'สาย 6'!AB111+'สาย 7'!AB111+'สาย 8'!AB111+'สาย 9'!AB111+'สาย 10'!AB111+'สาย 11'!AB111+'สาย 12'!AB111</f>
        <v>0</v>
      </c>
      <c r="AC111" s="174">
        <f>'สาย 1'!AC111+'สาย 2'!AC111+'สาย 3'!AC111+'สาย 4'!AC111+'สาย 5'!AC111+'สาย 6'!AC111+'สาย 7'!AC111+'สาย 8'!AC111+'สาย 9'!AC111+'สาย 10'!AC111+'สาย 11'!AC111+'สาย 12'!AC111</f>
        <v>0</v>
      </c>
      <c r="AD111" s="174">
        <f>'สาย 1'!AD111+'สาย 2'!AD111+'สาย 3'!AD111+'สาย 4'!AD111+'สาย 5'!AD111+'สาย 6'!AD111+'สาย 7'!AD111+'สาย 8'!AD111+'สาย 9'!AD111+'สาย 10'!AD111+'สาย 11'!AD111+'สาย 12'!AD111</f>
        <v>0</v>
      </c>
      <c r="AE111" s="174">
        <f>'สาย 1'!AE111+'สาย 2'!AE111+'สาย 3'!AE111+'สาย 4'!AE111+'สาย 5'!AE111+'สาย 6'!AE111+'สาย 7'!AE111+'สาย 8'!AE111+'สาย 9'!AE111+'สาย 10'!AE111+'สาย 11'!AE111+'สาย 12'!AE111</f>
        <v>0</v>
      </c>
      <c r="AF111" s="174">
        <f>'สาย 1'!AF111+'สาย 2'!AF111+'สาย 3'!AF111+'สาย 4'!AF111+'สาย 5'!AF111+'สาย 6'!AF111+'สาย 7'!AF111+'สาย 8'!AF111+'สาย 9'!AF111+'สาย 10'!AF111+'สาย 11'!AF111+'สาย 12'!AF111</f>
        <v>0</v>
      </c>
      <c r="AG111" s="174">
        <f>'สาย 1'!AG111+'สาย 2'!AG111+'สาย 3'!AG111+'สาย 4'!AG111+'สาย 5'!AG111+'สาย 6'!AG111+'สาย 7'!AG111+'สาย 8'!AG111+'สาย 9'!AG111+'สาย 10'!AG111+'สาย 11'!AG111+'สาย 12'!AG111</f>
        <v>0</v>
      </c>
      <c r="AH111" s="174">
        <f>'สาย 1'!AH111+'สาย 2'!AH111+'สาย 3'!AH111+'สาย 4'!AH111+'สาย 5'!AH111+'สาย 6'!AH111+'สาย 7'!AH111+'สาย 8'!AH111+'สาย 9'!AH111+'สาย 10'!AH111+'สาย 11'!AH111+'สาย 12'!AH111</f>
        <v>0</v>
      </c>
      <c r="AI111" s="161">
        <f t="shared" ref="AI111:AI112" si="798">SUM(D111:AH111)</f>
        <v>82</v>
      </c>
      <c r="AJ111" s="541"/>
    </row>
    <row r="112" spans="1:36" ht="20.399999999999999">
      <c r="A112" s="529"/>
      <c r="B112" s="536"/>
      <c r="C112" s="160" t="s">
        <v>90</v>
      </c>
      <c r="D112" s="142">
        <f>'สาย 1'!D112+'สาย 2'!D112+'สาย 3'!D112+'สาย 4'!D112+'สาย 5'!D112+'สาย 6'!D112+'สาย 7'!D112+'สาย 8'!D112+'สาย 9'!D112+'สาย 10'!D112+'สาย 11'!D112+'สาย 12'!D112</f>
        <v>0</v>
      </c>
      <c r="E112" s="142">
        <f>'สาย 1'!E112+'สาย 2'!E112+'สาย 3'!E112+'สาย 4'!E112+'สาย 5'!E112+'สาย 6'!E112+'สาย 7'!E112+'สาย 8'!E112+'สาย 9'!E112+'สาย 10'!E112+'สาย 11'!E112+'สาย 12'!E112</f>
        <v>0</v>
      </c>
      <c r="F112" s="142">
        <f>'สาย 1'!F112+'สาย 2'!F112+'สาย 3'!F112+'สาย 4'!F112+'สาย 5'!F112+'สาย 6'!F112+'สาย 7'!F112+'สาย 8'!F112+'สาย 9'!F112+'สาย 10'!F112+'สาย 11'!F112+'สาย 12'!F112</f>
        <v>0</v>
      </c>
      <c r="G112" s="142">
        <f>'สาย 1'!G112+'สาย 2'!G112+'สาย 3'!G112+'สาย 4'!G112+'สาย 5'!G112+'สาย 6'!G112+'สาย 7'!G112+'สาย 8'!G112+'สาย 9'!G112+'สาย 10'!G112+'สาย 11'!G112+'สาย 12'!G112</f>
        <v>0</v>
      </c>
      <c r="H112" s="142">
        <f>'สาย 1'!H112+'สาย 2'!H112+'สาย 3'!H112+'สาย 4'!H112+'สาย 5'!H112+'สาย 6'!H112+'สาย 7'!H112+'สาย 8'!H112+'สาย 9'!H112+'สาย 10'!H112+'สาย 11'!H112+'สาย 12'!H112</f>
        <v>0</v>
      </c>
      <c r="I112" s="142">
        <f>'สาย 1'!I112+'สาย 2'!I112+'สาย 3'!I112+'สาย 4'!I112+'สาย 5'!I112+'สาย 6'!I112+'สาย 7'!I112+'สาย 8'!I112+'สาย 9'!I112+'สาย 10'!I112+'สาย 11'!I112+'สาย 12'!I112</f>
        <v>0</v>
      </c>
      <c r="J112" s="142">
        <f>'สาย 1'!J112+'สาย 2'!J112+'สาย 3'!J112+'สาย 4'!J112+'สาย 5'!J112+'สาย 6'!J112+'สาย 7'!J112+'สาย 8'!J112+'สาย 9'!J112+'สาย 10'!J112+'สาย 11'!J112+'สาย 12'!J112</f>
        <v>0</v>
      </c>
      <c r="K112" s="142">
        <f>'สาย 1'!K112+'สาย 2'!K112+'สาย 3'!K112+'สาย 4'!K112+'สาย 5'!K112+'สาย 6'!K112+'สาย 7'!K112+'สาย 8'!K112+'สาย 9'!K112+'สาย 10'!K112+'สาย 11'!K112+'สาย 12'!K112</f>
        <v>0</v>
      </c>
      <c r="L112" s="142">
        <f>'สาย 1'!L112+'สาย 2'!L112+'สาย 3'!L112+'สาย 4'!L112+'สาย 5'!L112+'สาย 6'!L112+'สาย 7'!L112+'สาย 8'!L112+'สาย 9'!L112+'สาย 10'!L112+'สาย 11'!L112+'สาย 12'!L112</f>
        <v>0</v>
      </c>
      <c r="M112" s="142">
        <f>'สาย 1'!M112+'สาย 2'!M112+'สาย 3'!M112+'สาย 4'!M112+'สาย 5'!M112+'สาย 6'!M112+'สาย 7'!M112+'สาย 8'!M112+'สาย 9'!M112+'สาย 10'!M112+'สาย 11'!M112+'สาย 12'!M112</f>
        <v>0</v>
      </c>
      <c r="N112" s="142">
        <f>'สาย 1'!N112+'สาย 2'!N112+'สาย 3'!N112+'สาย 4'!N112+'สาย 5'!N112+'สาย 6'!N112+'สาย 7'!N112+'สาย 8'!N112+'สาย 9'!N112+'สาย 10'!N112+'สาย 11'!N112+'สาย 12'!N112</f>
        <v>0</v>
      </c>
      <c r="O112" s="142">
        <f>'สาย 1'!O112+'สาย 2'!O112+'สาย 3'!O112+'สาย 4'!O112+'สาย 5'!O112+'สาย 6'!O112+'สาย 7'!O112+'สาย 8'!O112+'สาย 9'!O112+'สาย 10'!O112+'สาย 11'!O112+'สาย 12'!O112</f>
        <v>0</v>
      </c>
      <c r="P112" s="142">
        <f>'สาย 1'!P112+'สาย 2'!P112+'สาย 3'!P112+'สาย 4'!P112+'สาย 5'!P112+'สาย 6'!P112+'สาย 7'!P112+'สาย 8'!P112+'สาย 9'!P112+'สาย 10'!P112+'สาย 11'!P112+'สาย 12'!P112</f>
        <v>0</v>
      </c>
      <c r="Q112" s="142">
        <f>'สาย 1'!Q112+'สาย 2'!Q112+'สาย 3'!Q112+'สาย 4'!Q112+'สาย 5'!Q112+'สาย 6'!Q112+'สาย 7'!Q112+'สาย 8'!Q112+'สาย 9'!Q112+'สาย 10'!Q112+'สาย 11'!Q112+'สาย 12'!Q112</f>
        <v>0</v>
      </c>
      <c r="R112" s="142">
        <f>'สาย 1'!R112+'สาย 2'!R112+'สาย 3'!R112+'สาย 4'!R112+'สาย 5'!R112+'สาย 6'!R112+'สาย 7'!R112+'สาย 8'!R112+'สาย 9'!R112+'สาย 10'!R112+'สาย 11'!R112+'สาย 12'!R112</f>
        <v>0</v>
      </c>
      <c r="S112" s="142">
        <f>'สาย 1'!S112+'สาย 2'!S112+'สาย 3'!S112+'สาย 4'!S112+'สาย 5'!S112+'สาย 6'!S112+'สาย 7'!S112+'สาย 8'!S112+'สาย 9'!S112+'สาย 10'!S112+'สาย 11'!S112+'สาย 12'!S112</f>
        <v>0</v>
      </c>
      <c r="T112" s="142">
        <f>'สาย 1'!T112+'สาย 2'!T112+'สาย 3'!T112+'สาย 4'!T112+'สาย 5'!T112+'สาย 6'!T112+'สาย 7'!T112+'สาย 8'!T112+'สาย 9'!T112+'สาย 10'!T112+'สาย 11'!T112+'สาย 12'!T112</f>
        <v>0</v>
      </c>
      <c r="U112" s="142">
        <f>'สาย 1'!U112+'สาย 2'!U112+'สาย 3'!U112+'สาย 4'!U112+'สาย 5'!U112+'สาย 6'!U112+'สาย 7'!U112+'สาย 8'!U112+'สาย 9'!U112+'สาย 10'!U112+'สาย 11'!U112+'สาย 12'!U112</f>
        <v>0</v>
      </c>
      <c r="V112" s="142">
        <f>'สาย 1'!V112+'สาย 2'!V112+'สาย 3'!V112+'สาย 4'!V112+'สาย 5'!V112+'สาย 6'!V112+'สาย 7'!V112+'สาย 8'!V112+'สาย 9'!V112+'สาย 10'!V112+'สาย 11'!V112+'สาย 12'!V112</f>
        <v>0</v>
      </c>
      <c r="W112" s="142">
        <f>'สาย 1'!W112+'สาย 2'!W112+'สาย 3'!W112+'สาย 4'!W112+'สาย 5'!W112+'สาย 6'!W112+'สาย 7'!W112+'สาย 8'!W112+'สาย 9'!W112+'สาย 10'!W112+'สาย 11'!W112+'สาย 12'!W112</f>
        <v>0</v>
      </c>
      <c r="X112" s="142">
        <f>'สาย 1'!X112+'สาย 2'!X112+'สาย 3'!X112+'สาย 4'!X112+'สาย 5'!X112+'สาย 6'!X112+'สาย 7'!X112+'สาย 8'!X112+'สาย 9'!X112+'สาย 10'!X112+'สาย 11'!X112+'สาย 12'!X112</f>
        <v>0</v>
      </c>
      <c r="Y112" s="142">
        <f>'สาย 1'!Y112+'สาย 2'!Y112+'สาย 3'!Y112+'สาย 4'!Y112+'สาย 5'!Y112+'สาย 6'!Y112+'สาย 7'!Y112+'สาย 8'!Y112+'สาย 9'!Y112+'สาย 10'!Y112+'สาย 11'!Y112+'สาย 12'!Y112</f>
        <v>0</v>
      </c>
      <c r="Z112" s="142">
        <f>'สาย 1'!Z112+'สาย 2'!Z112+'สาย 3'!Z112+'สาย 4'!Z112+'สาย 5'!Z112+'สาย 6'!Z112+'สาย 7'!Z112+'สาย 8'!Z112+'สาย 9'!Z112+'สาย 10'!Z112+'สาย 11'!Z112+'สาย 12'!Z112</f>
        <v>0</v>
      </c>
      <c r="AA112" s="142">
        <f>'สาย 1'!AA112+'สาย 2'!AA112+'สาย 3'!AA112+'สาย 4'!AA112+'สาย 5'!AA112+'สาย 6'!AA112+'สาย 7'!AA112+'สาย 8'!AA112+'สาย 9'!AA112+'สาย 10'!AA112+'สาย 11'!AA112+'สาย 12'!AA112</f>
        <v>0</v>
      </c>
      <c r="AB112" s="142">
        <f>'สาย 1'!AB112+'สาย 2'!AB112+'สาย 3'!AB112+'สาย 4'!AB112+'สาย 5'!AB112+'สาย 6'!AB112+'สาย 7'!AB112+'สาย 8'!AB112+'สาย 9'!AB112+'สาย 10'!AB112+'สาย 11'!AB112+'สาย 12'!AB112</f>
        <v>0</v>
      </c>
      <c r="AC112" s="142">
        <f>'สาย 1'!AC112+'สาย 2'!AC112+'สาย 3'!AC112+'สาย 4'!AC112+'สาย 5'!AC112+'สาย 6'!AC112+'สาย 7'!AC112+'สาย 8'!AC112+'สาย 9'!AC112+'สาย 10'!AC112+'สาย 11'!AC112+'สาย 12'!AC112</f>
        <v>0</v>
      </c>
      <c r="AD112" s="142">
        <f>'สาย 1'!AD112+'สาย 2'!AD112+'สาย 3'!AD112+'สาย 4'!AD112+'สาย 5'!AD112+'สาย 6'!AD112+'สาย 7'!AD112+'สาย 8'!AD112+'สาย 9'!AD112+'สาย 10'!AD112+'สาย 11'!AD112+'สาย 12'!AD112</f>
        <v>0</v>
      </c>
      <c r="AE112" s="142">
        <f>'สาย 1'!AE112+'สาย 2'!AE112+'สาย 3'!AE112+'สาย 4'!AE112+'สาย 5'!AE112+'สาย 6'!AE112+'สาย 7'!AE112+'สาย 8'!AE112+'สาย 9'!AE112+'สาย 10'!AE112+'สาย 11'!AE112+'สาย 12'!AE112</f>
        <v>0</v>
      </c>
      <c r="AF112" s="142">
        <f>'สาย 1'!AF112+'สาย 2'!AF112+'สาย 3'!AF112+'สาย 4'!AF112+'สาย 5'!AF112+'สาย 6'!AF112+'สาย 7'!AF112+'สาย 8'!AF112+'สาย 9'!AF112+'สาย 10'!AF112+'สาย 11'!AF112+'สาย 12'!AF112</f>
        <v>0</v>
      </c>
      <c r="AG112" s="142">
        <f>'สาย 1'!AG112+'สาย 2'!AG112+'สาย 3'!AG112+'สาย 4'!AG112+'สาย 5'!AG112+'สาย 6'!AG112+'สาย 7'!AG112+'สาย 8'!AG112+'สาย 9'!AG112+'สาย 10'!AG112+'สาย 11'!AG112+'สาย 12'!AG112</f>
        <v>0</v>
      </c>
      <c r="AH112" s="142">
        <f>'สาย 1'!AH112+'สาย 2'!AH112+'สาย 3'!AH112+'สาย 4'!AH112+'สาย 5'!AH112+'สาย 6'!AH112+'สาย 7'!AH112+'สาย 8'!AH112+'สาย 9'!AH112+'สาย 10'!AH112+'สาย 11'!AH112+'สาย 12'!AH112</f>
        <v>0</v>
      </c>
      <c r="AI112" s="87">
        <f t="shared" si="798"/>
        <v>0</v>
      </c>
      <c r="AJ112" s="541"/>
    </row>
    <row r="113" spans="1:36" ht="21" thickBot="1">
      <c r="A113" s="530"/>
      <c r="B113" s="537"/>
      <c r="C113" s="154" t="s">
        <v>91</v>
      </c>
      <c r="D113" s="97">
        <f t="shared" ref="D113" si="799">(D111+D112)/D110</f>
        <v>0.56000000000000005</v>
      </c>
      <c r="E113" s="97">
        <f t="shared" ref="E113" si="800">(E111+E112)/E110</f>
        <v>0.36</v>
      </c>
      <c r="F113" s="97">
        <f t="shared" ref="F113" si="801">(F111+F112)/F110</f>
        <v>0.18</v>
      </c>
      <c r="G113" s="97" t="e">
        <f t="shared" ref="G113" si="802">(G111+G112)/G110</f>
        <v>#DIV/0!</v>
      </c>
      <c r="H113" s="97" t="e">
        <f t="shared" ref="H113" si="803">(H111+H112)/H110</f>
        <v>#DIV/0!</v>
      </c>
      <c r="I113" s="97" t="e">
        <f t="shared" ref="I113" si="804">(I111+I112)/I110</f>
        <v>#DIV/0!</v>
      </c>
      <c r="J113" s="97" t="e">
        <f t="shared" ref="J113" si="805">(J111+J112)/J110</f>
        <v>#DIV/0!</v>
      </c>
      <c r="K113" s="97" t="e">
        <f t="shared" ref="K113" si="806">(K111+K112)/K110</f>
        <v>#DIV/0!</v>
      </c>
      <c r="L113" s="97" t="e">
        <f t="shared" ref="L113" si="807">(L111+L112)/L110</f>
        <v>#DIV/0!</v>
      </c>
      <c r="M113" s="97" t="e">
        <f t="shared" ref="M113" si="808">(M111+M112)/M110</f>
        <v>#DIV/0!</v>
      </c>
      <c r="N113" s="97" t="e">
        <f t="shared" ref="N113" si="809">(N111+N112)/N110</f>
        <v>#DIV/0!</v>
      </c>
      <c r="O113" s="97" t="e">
        <f t="shared" ref="O113" si="810">(O111+O112)/O110</f>
        <v>#DIV/0!</v>
      </c>
      <c r="P113" s="97" t="e">
        <f t="shared" ref="P113" si="811">(P111+P112)/P110</f>
        <v>#DIV/0!</v>
      </c>
      <c r="Q113" s="97" t="e">
        <f t="shared" ref="Q113" si="812">(Q111+Q112)/Q110</f>
        <v>#DIV/0!</v>
      </c>
      <c r="R113" s="97" t="e">
        <f t="shared" ref="R113" si="813">(R111+R112)/R110</f>
        <v>#DIV/0!</v>
      </c>
      <c r="S113" s="97" t="e">
        <f t="shared" ref="S113" si="814">(S111+S112)/S110</f>
        <v>#DIV/0!</v>
      </c>
      <c r="T113" s="97" t="e">
        <f t="shared" ref="T113" si="815">(T111+T112)/T110</f>
        <v>#DIV/0!</v>
      </c>
      <c r="U113" s="97" t="e">
        <f t="shared" ref="U113" si="816">(U111+U112)/U110</f>
        <v>#DIV/0!</v>
      </c>
      <c r="V113" s="97" t="e">
        <f t="shared" ref="V113" si="817">(V111+V112)/V110</f>
        <v>#DIV/0!</v>
      </c>
      <c r="W113" s="97" t="e">
        <f t="shared" ref="W113" si="818">(W111+W112)/W110</f>
        <v>#DIV/0!</v>
      </c>
      <c r="X113" s="97" t="e">
        <f t="shared" ref="X113" si="819">(X111+X112)/X110</f>
        <v>#DIV/0!</v>
      </c>
      <c r="Y113" s="97" t="e">
        <f t="shared" ref="Y113" si="820">(Y111+Y112)/Y110</f>
        <v>#DIV/0!</v>
      </c>
      <c r="Z113" s="97" t="e">
        <f t="shared" ref="Z113" si="821">(Z111+Z112)/Z110</f>
        <v>#DIV/0!</v>
      </c>
      <c r="AA113" s="97" t="e">
        <f t="shared" ref="AA113" si="822">(AA111+AA112)/AA110</f>
        <v>#DIV/0!</v>
      </c>
      <c r="AB113" s="97" t="e">
        <f t="shared" ref="AB113" si="823">(AB111+AB112)/AB110</f>
        <v>#DIV/0!</v>
      </c>
      <c r="AC113" s="97" t="e">
        <f t="shared" ref="AC113" si="824">(AC111+AC112)/AC110</f>
        <v>#DIV/0!</v>
      </c>
      <c r="AD113" s="97" t="e">
        <f t="shared" ref="AD113" si="825">(AD111+AD112)/AD110</f>
        <v>#DIV/0!</v>
      </c>
      <c r="AE113" s="97" t="e">
        <f t="shared" ref="AE113" si="826">(AE111+AE112)/AE110</f>
        <v>#DIV/0!</v>
      </c>
      <c r="AF113" s="97" t="e">
        <f t="shared" ref="AF113" si="827">(AF111+AF112)/AF110</f>
        <v>#DIV/0!</v>
      </c>
      <c r="AG113" s="97" t="e">
        <f t="shared" ref="AG113" si="828">(AG111+AG112)/AG110</f>
        <v>#DIV/0!</v>
      </c>
      <c r="AH113" s="97" t="e">
        <f t="shared" ref="AH113" si="829">(AH111+AH112)/AH110</f>
        <v>#DIV/0!</v>
      </c>
      <c r="AI113" s="97">
        <f t="shared" ref="AI113" si="830">(AI111+AI112)/AI110</f>
        <v>0.32800000000000001</v>
      </c>
      <c r="AJ113" s="542"/>
    </row>
    <row r="114" spans="1:36" ht="20.399999999999999">
      <c r="A114" s="517" t="s">
        <v>27</v>
      </c>
      <c r="B114" s="555" t="s">
        <v>39</v>
      </c>
      <c r="C114" s="143" t="s">
        <v>42</v>
      </c>
      <c r="D114" s="145">
        <f>'สาย 1'!D114+'สาย 2'!D114+'สาย 3'!D114+'สาย 4'!D114+'สาย 5'!D114+'สาย 6'!D114+'สาย 7'!D114+'สาย 8'!D114+'สาย 9'!D114+'สาย 10'!D114+'สาย 11'!D114+'สาย 12'!D114</f>
        <v>0</v>
      </c>
      <c r="E114" s="145">
        <f>'สาย 1'!E114+'สาย 2'!E114+'สาย 3'!E114+'สาย 4'!E114+'สาย 5'!E114+'สาย 6'!E114+'สาย 7'!E114+'สาย 8'!E114+'สาย 9'!E114+'สาย 10'!E114+'สาย 11'!E114+'สาย 12'!E114</f>
        <v>0</v>
      </c>
      <c r="F114" s="145">
        <f>'สาย 1'!F114+'สาย 2'!F114+'สาย 3'!F114+'สาย 4'!F114+'สาย 5'!F114+'สาย 6'!F114+'สาย 7'!F114+'สาย 8'!F114+'สาย 9'!F114+'สาย 10'!F114+'สาย 11'!F114+'สาย 12'!F114</f>
        <v>0</v>
      </c>
      <c r="G114" s="145">
        <f>'สาย 1'!G114+'สาย 2'!G114+'สาย 3'!G114+'สาย 4'!G114+'สาย 5'!G114+'สาย 6'!G114+'สาย 7'!G114+'สาย 8'!G114+'สาย 9'!G114+'สาย 10'!G114+'สาย 11'!G114+'สาย 12'!G114</f>
        <v>0</v>
      </c>
      <c r="H114" s="145">
        <f>'สาย 1'!H114+'สาย 2'!H114+'สาย 3'!H114+'สาย 4'!H114+'สาย 5'!H114+'สาย 6'!H114+'สาย 7'!H114+'สาย 8'!H114+'สาย 9'!H114+'สาย 10'!H114+'สาย 11'!H114+'สาย 12'!H114</f>
        <v>0</v>
      </c>
      <c r="I114" s="145">
        <f>'สาย 1'!I114+'สาย 2'!I114+'สาย 3'!I114+'สาย 4'!I114+'สาย 5'!I114+'สาย 6'!I114+'สาย 7'!I114+'สาย 8'!I114+'สาย 9'!I114+'สาย 10'!I114+'สาย 11'!I114+'สาย 12'!I114</f>
        <v>0</v>
      </c>
      <c r="J114" s="145">
        <f>'สาย 1'!J114+'สาย 2'!J114+'สาย 3'!J114+'สาย 4'!J114+'สาย 5'!J114+'สาย 6'!J114+'สาย 7'!J114+'สาย 8'!J114+'สาย 9'!J114+'สาย 10'!J114+'สาย 11'!J114+'สาย 12'!J114</f>
        <v>0</v>
      </c>
      <c r="K114" s="145">
        <f>'สาย 1'!K114+'สาย 2'!K114+'สาย 3'!K114+'สาย 4'!K114+'สาย 5'!K114+'สาย 6'!K114+'สาย 7'!K114+'สาย 8'!K114+'สาย 9'!K114+'สาย 10'!K114+'สาย 11'!K114+'สาย 12'!K114</f>
        <v>0</v>
      </c>
      <c r="L114" s="145">
        <f>'สาย 1'!L114+'สาย 2'!L114+'สาย 3'!L114+'สาย 4'!L114+'สาย 5'!L114+'สาย 6'!L114+'สาย 7'!L114+'สาย 8'!L114+'สาย 9'!L114+'สาย 10'!L114+'สาย 11'!L114+'สาย 12'!L114</f>
        <v>0</v>
      </c>
      <c r="M114" s="145">
        <f>'สาย 1'!M114+'สาย 2'!M114+'สาย 3'!M114+'สาย 4'!M114+'สาย 5'!M114+'สาย 6'!M114+'สาย 7'!M114+'สาย 8'!M114+'สาย 9'!M114+'สาย 10'!M114+'สาย 11'!M114+'สาย 12'!M114</f>
        <v>0</v>
      </c>
      <c r="N114" s="145">
        <f>'สาย 1'!N114+'สาย 2'!N114+'สาย 3'!N114+'สาย 4'!N114+'สาย 5'!N114+'สาย 6'!N114+'สาย 7'!N114+'สาย 8'!N114+'สาย 9'!N114+'สาย 10'!N114+'สาย 11'!N114+'สาย 12'!N114</f>
        <v>0</v>
      </c>
      <c r="O114" s="145">
        <f>'สาย 1'!O114+'สาย 2'!O114+'สาย 3'!O114+'สาย 4'!O114+'สาย 5'!O114+'สาย 6'!O114+'สาย 7'!O114+'สาย 8'!O114+'สาย 9'!O114+'สาย 10'!O114+'สาย 11'!O114+'สาย 12'!O114</f>
        <v>0</v>
      </c>
      <c r="P114" s="145">
        <f>'สาย 1'!P114+'สาย 2'!P114+'สาย 3'!P114+'สาย 4'!P114+'สาย 5'!P114+'สาย 6'!P114+'สาย 7'!P114+'สาย 8'!P114+'สาย 9'!P114+'สาย 10'!P114+'สาย 11'!P114+'สาย 12'!P114</f>
        <v>0</v>
      </c>
      <c r="Q114" s="145">
        <f>'สาย 1'!Q114+'สาย 2'!Q114+'สาย 3'!Q114+'สาย 4'!Q114+'สาย 5'!Q114+'สาย 6'!Q114+'สาย 7'!Q114+'สาย 8'!Q114+'สาย 9'!Q114+'สาย 10'!Q114+'สาย 11'!Q114+'สาย 12'!Q114</f>
        <v>0</v>
      </c>
      <c r="R114" s="145">
        <f>'สาย 1'!R114+'สาย 2'!R114+'สาย 3'!R114+'สาย 4'!R114+'สาย 5'!R114+'สาย 6'!R114+'สาย 7'!R114+'สาย 8'!R114+'สาย 9'!R114+'สาย 10'!R114+'สาย 11'!R114+'สาย 12'!R114</f>
        <v>0</v>
      </c>
      <c r="S114" s="145">
        <f>'สาย 1'!S114+'สาย 2'!S114+'สาย 3'!S114+'สาย 4'!S114+'สาย 5'!S114+'สาย 6'!S114+'สาย 7'!S114+'สาย 8'!S114+'สาย 9'!S114+'สาย 10'!S114+'สาย 11'!S114+'สาย 12'!S114</f>
        <v>0</v>
      </c>
      <c r="T114" s="145">
        <f>'สาย 1'!T114+'สาย 2'!T114+'สาย 3'!T114+'สาย 4'!T114+'สาย 5'!T114+'สาย 6'!T114+'สาย 7'!T114+'สาย 8'!T114+'สาย 9'!T114+'สาย 10'!T114+'สาย 11'!T114+'สาย 12'!T114</f>
        <v>0</v>
      </c>
      <c r="U114" s="145">
        <f>'สาย 1'!U114+'สาย 2'!U114+'สาย 3'!U114+'สาย 4'!U114+'สาย 5'!U114+'สาย 6'!U114+'สาย 7'!U114+'สาย 8'!U114+'สาย 9'!U114+'สาย 10'!U114+'สาย 11'!U114+'สาย 12'!U114</f>
        <v>0</v>
      </c>
      <c r="V114" s="145">
        <f>'สาย 1'!V114+'สาย 2'!V114+'สาย 3'!V114+'สาย 4'!V114+'สาย 5'!V114+'สาย 6'!V114+'สาย 7'!V114+'สาย 8'!V114+'สาย 9'!V114+'สาย 10'!V114+'สาย 11'!V114+'สาย 12'!V114</f>
        <v>0</v>
      </c>
      <c r="W114" s="145">
        <f>'สาย 1'!W114+'สาย 2'!W114+'สาย 3'!W114+'สาย 4'!W114+'สาย 5'!W114+'สาย 6'!W114+'สาย 7'!W114+'สาย 8'!W114+'สาย 9'!W114+'สาย 10'!W114+'สาย 11'!W114+'สาย 12'!W114</f>
        <v>0</v>
      </c>
      <c r="X114" s="145">
        <f>'สาย 1'!X114+'สาย 2'!X114+'สาย 3'!X114+'สาย 4'!X114+'สาย 5'!X114+'สาย 6'!X114+'สาย 7'!X114+'สาย 8'!X114+'สาย 9'!X114+'สาย 10'!X114+'สาย 11'!X114+'สาย 12'!X114</f>
        <v>0</v>
      </c>
      <c r="Y114" s="145">
        <f>'สาย 1'!Y114+'สาย 2'!Y114+'สาย 3'!Y114+'สาย 4'!Y114+'สาย 5'!Y114+'สาย 6'!Y114+'สาย 7'!Y114+'สาย 8'!Y114+'สาย 9'!Y114+'สาย 10'!Y114+'สาย 11'!Y114+'สาย 12'!Y114</f>
        <v>0</v>
      </c>
      <c r="Z114" s="145">
        <f>'สาย 1'!Z114+'สาย 2'!Z114+'สาย 3'!Z114+'สาย 4'!Z114+'สาย 5'!Z114+'สาย 6'!Z114+'สาย 7'!Z114+'สาย 8'!Z114+'สาย 9'!Z114+'สาย 10'!Z114+'สาย 11'!Z114+'สาย 12'!Z114</f>
        <v>0</v>
      </c>
      <c r="AA114" s="145">
        <f>'สาย 1'!AA114+'สาย 2'!AA114+'สาย 3'!AA114+'สาย 4'!AA114+'สาย 5'!AA114+'สาย 6'!AA114+'สาย 7'!AA114+'สาย 8'!AA114+'สาย 9'!AA114+'สาย 10'!AA114+'สาย 11'!AA114+'สาย 12'!AA114</f>
        <v>0</v>
      </c>
      <c r="AB114" s="145">
        <f>'สาย 1'!AB114+'สาย 2'!AB114+'สาย 3'!AB114+'สาย 4'!AB114+'สาย 5'!AB114+'สาย 6'!AB114+'สาย 7'!AB114+'สาย 8'!AB114+'สาย 9'!AB114+'สาย 10'!AB114+'สาย 11'!AB114+'สาย 12'!AB114</f>
        <v>0</v>
      </c>
      <c r="AC114" s="145">
        <f>'สาย 1'!AC114+'สาย 2'!AC114+'สาย 3'!AC114+'สาย 4'!AC114+'สาย 5'!AC114+'สาย 6'!AC114+'สาย 7'!AC114+'สาย 8'!AC114+'สาย 9'!AC114+'สาย 10'!AC114+'สาย 11'!AC114+'สาย 12'!AC114</f>
        <v>0</v>
      </c>
      <c r="AD114" s="145">
        <f>'สาย 1'!AD114+'สาย 2'!AD114+'สาย 3'!AD114+'สาย 4'!AD114+'สาย 5'!AD114+'สาย 6'!AD114+'สาย 7'!AD114+'สาย 8'!AD114+'สาย 9'!AD114+'สาย 10'!AD114+'สาย 11'!AD114+'สาย 12'!AD114</f>
        <v>0</v>
      </c>
      <c r="AE114" s="145">
        <f>'สาย 1'!AE114+'สาย 2'!AE114+'สาย 3'!AE114+'สาย 4'!AE114+'สาย 5'!AE114+'สาย 6'!AE114+'สาย 7'!AE114+'สาย 8'!AE114+'สาย 9'!AE114+'สาย 10'!AE114+'สาย 11'!AE114+'สาย 12'!AE114</f>
        <v>0</v>
      </c>
      <c r="AF114" s="145">
        <f>'สาย 1'!AF114+'สาย 2'!AF114+'สาย 3'!AF114+'สาย 4'!AF114+'สาย 5'!AF114+'สาย 6'!AF114+'สาย 7'!AF114+'สาย 8'!AF114+'สาย 9'!AF114+'สาย 10'!AF114+'สาย 11'!AF114+'สาย 12'!AF114</f>
        <v>0</v>
      </c>
      <c r="AG114" s="145">
        <f>'สาย 1'!AG114+'สาย 2'!AG114+'สาย 3'!AG114+'สาย 4'!AG114+'สาย 5'!AG114+'สาย 6'!AG114+'สาย 7'!AG114+'สาย 8'!AG114+'สาย 9'!AG114+'สาย 10'!AG114+'สาย 11'!AG114+'สาย 12'!AG114</f>
        <v>0</v>
      </c>
      <c r="AH114" s="145">
        <f>'สาย 1'!AH114+'สาย 2'!AH114+'สาย 3'!AH114+'สาย 4'!AH114+'สาย 5'!AH114+'สาย 6'!AH114+'สาย 7'!AH114+'สาย 8'!AH114+'สาย 9'!AH114+'สาย 10'!AH114+'สาย 11'!AH114+'สาย 12'!AH114</f>
        <v>0</v>
      </c>
      <c r="AI114" s="145">
        <f>SUM(D114:AH114)</f>
        <v>0</v>
      </c>
      <c r="AJ114" s="539" t="e">
        <f>AI117</f>
        <v>#DIV/0!</v>
      </c>
    </row>
    <row r="115" spans="1:36" ht="20.399999999999999">
      <c r="A115" s="518"/>
      <c r="B115" s="556"/>
      <c r="C115" s="146" t="s">
        <v>89</v>
      </c>
      <c r="D115" s="162">
        <f>'สาย 1'!D115+'สาย 2'!D115+'สาย 3'!D115+'สาย 4'!D115+'สาย 5'!D115+'สาย 6'!D115+'สาย 7'!D115+'สาย 8'!D115+'สาย 9'!D115+'สาย 10'!D115+'สาย 11'!D115+'สาย 12'!D115</f>
        <v>0</v>
      </c>
      <c r="E115" s="162">
        <f>'สาย 1'!E115+'สาย 2'!E115+'สาย 3'!E115+'สาย 4'!E115+'สาย 5'!E115+'สาย 6'!E115+'สาย 7'!E115+'สาย 8'!E115+'สาย 9'!E115+'สาย 10'!E115+'สาย 11'!E115+'สาย 12'!E115</f>
        <v>0</v>
      </c>
      <c r="F115" s="162">
        <f>'สาย 1'!F115+'สาย 2'!F115+'สาย 3'!F115+'สาย 4'!F115+'สาย 5'!F115+'สาย 6'!F115+'สาย 7'!F115+'สาย 8'!F115+'สาย 9'!F115+'สาย 10'!F115+'สาย 11'!F115+'สาย 12'!F115</f>
        <v>0</v>
      </c>
      <c r="G115" s="162">
        <f>'สาย 1'!G115+'สาย 2'!G115+'สาย 3'!G115+'สาย 4'!G115+'สาย 5'!G115+'สาย 6'!G115+'สาย 7'!G115+'สาย 8'!G115+'สาย 9'!G115+'สาย 10'!G115+'สาย 11'!G115+'สาย 12'!G115</f>
        <v>0</v>
      </c>
      <c r="H115" s="162">
        <f>'สาย 1'!H115+'สาย 2'!H115+'สาย 3'!H115+'สาย 4'!H115+'สาย 5'!H115+'สาย 6'!H115+'สาย 7'!H115+'สาย 8'!H115+'สาย 9'!H115+'สาย 10'!H115+'สาย 11'!H115+'สาย 12'!H115</f>
        <v>0</v>
      </c>
      <c r="I115" s="162">
        <f>'สาย 1'!I115+'สาย 2'!I115+'สาย 3'!I115+'สาย 4'!I115+'สาย 5'!I115+'สาย 6'!I115+'สาย 7'!I115+'สาย 8'!I115+'สาย 9'!I115+'สาย 10'!I115+'สาย 11'!I115+'สาย 12'!I115</f>
        <v>0</v>
      </c>
      <c r="J115" s="162">
        <f>'สาย 1'!J115+'สาย 2'!J115+'สาย 3'!J115+'สาย 4'!J115+'สาย 5'!J115+'สาย 6'!J115+'สาย 7'!J115+'สาย 8'!J115+'สาย 9'!J115+'สาย 10'!J115+'สาย 11'!J115+'สาย 12'!J115</f>
        <v>0</v>
      </c>
      <c r="K115" s="162">
        <f>'สาย 1'!K115+'สาย 2'!K115+'สาย 3'!K115+'สาย 4'!K115+'สาย 5'!K115+'สาย 6'!K115+'สาย 7'!K115+'สาย 8'!K115+'สาย 9'!K115+'สาย 10'!K115+'สาย 11'!K115+'สาย 12'!K115</f>
        <v>0</v>
      </c>
      <c r="L115" s="162">
        <f>'สาย 1'!L115+'สาย 2'!L115+'สาย 3'!L115+'สาย 4'!L115+'สาย 5'!L115+'สาย 6'!L115+'สาย 7'!L115+'สาย 8'!L115+'สาย 9'!L115+'สาย 10'!L115+'สาย 11'!L115+'สาย 12'!L115</f>
        <v>0</v>
      </c>
      <c r="M115" s="162">
        <f>'สาย 1'!M115+'สาย 2'!M115+'สาย 3'!M115+'สาย 4'!M115+'สาย 5'!M115+'สาย 6'!M115+'สาย 7'!M115+'สาย 8'!M115+'สาย 9'!M115+'สาย 10'!M115+'สาย 11'!M115+'สาย 12'!M115</f>
        <v>0</v>
      </c>
      <c r="N115" s="162">
        <f>'สาย 1'!N115+'สาย 2'!N115+'สาย 3'!N115+'สาย 4'!N115+'สาย 5'!N115+'สาย 6'!N115+'สาย 7'!N115+'สาย 8'!N115+'สาย 9'!N115+'สาย 10'!N115+'สาย 11'!N115+'สาย 12'!N115</f>
        <v>0</v>
      </c>
      <c r="O115" s="162">
        <f>'สาย 1'!O115+'สาย 2'!O115+'สาย 3'!O115+'สาย 4'!O115+'สาย 5'!O115+'สาย 6'!O115+'สาย 7'!O115+'สาย 8'!O115+'สาย 9'!O115+'สาย 10'!O115+'สาย 11'!O115+'สาย 12'!O115</f>
        <v>0</v>
      </c>
      <c r="P115" s="162">
        <f>'สาย 1'!P115+'สาย 2'!P115+'สาย 3'!P115+'สาย 4'!P115+'สาย 5'!P115+'สาย 6'!P115+'สาย 7'!P115+'สาย 8'!P115+'สาย 9'!P115+'สาย 10'!P115+'สาย 11'!P115+'สาย 12'!P115</f>
        <v>0</v>
      </c>
      <c r="Q115" s="162">
        <f>'สาย 1'!Q115+'สาย 2'!Q115+'สาย 3'!Q115+'สาย 4'!Q115+'สาย 5'!Q115+'สาย 6'!Q115+'สาย 7'!Q115+'สาย 8'!Q115+'สาย 9'!Q115+'สาย 10'!Q115+'สาย 11'!Q115+'สาย 12'!Q115</f>
        <v>0</v>
      </c>
      <c r="R115" s="162">
        <f>'สาย 1'!R115+'สาย 2'!R115+'สาย 3'!R115+'สาย 4'!R115+'สาย 5'!R115+'สาย 6'!R115+'สาย 7'!R115+'สาย 8'!R115+'สาย 9'!R115+'สาย 10'!R115+'สาย 11'!R115+'สาย 12'!R115</f>
        <v>0</v>
      </c>
      <c r="S115" s="162">
        <f>'สาย 1'!S115+'สาย 2'!S115+'สาย 3'!S115+'สาย 4'!S115+'สาย 5'!S115+'สาย 6'!S115+'สาย 7'!S115+'สาย 8'!S115+'สาย 9'!S115+'สาย 10'!S115+'สาย 11'!S115+'สาย 12'!S115</f>
        <v>0</v>
      </c>
      <c r="T115" s="162">
        <f>'สาย 1'!T115+'สาย 2'!T115+'สาย 3'!T115+'สาย 4'!T115+'สาย 5'!T115+'สาย 6'!T115+'สาย 7'!T115+'สาย 8'!T115+'สาย 9'!T115+'สาย 10'!T115+'สาย 11'!T115+'สาย 12'!T115</f>
        <v>0</v>
      </c>
      <c r="U115" s="162">
        <f>'สาย 1'!U115+'สาย 2'!U115+'สาย 3'!U115+'สาย 4'!U115+'สาย 5'!U115+'สาย 6'!U115+'สาย 7'!U115+'สาย 8'!U115+'สาย 9'!U115+'สาย 10'!U115+'สาย 11'!U115+'สาย 12'!U115</f>
        <v>0</v>
      </c>
      <c r="V115" s="162">
        <f>'สาย 1'!V115+'สาย 2'!V115+'สาย 3'!V115+'สาย 4'!V115+'สาย 5'!V115+'สาย 6'!V115+'สาย 7'!V115+'สาย 8'!V115+'สาย 9'!V115+'สาย 10'!V115+'สาย 11'!V115+'สาย 12'!V115</f>
        <v>0</v>
      </c>
      <c r="W115" s="162">
        <f>'สาย 1'!W115+'สาย 2'!W115+'สาย 3'!W115+'สาย 4'!W115+'สาย 5'!W115+'สาย 6'!W115+'สาย 7'!W115+'สาย 8'!W115+'สาย 9'!W115+'สาย 10'!W115+'สาย 11'!W115+'สาย 12'!W115</f>
        <v>0</v>
      </c>
      <c r="X115" s="162">
        <f>'สาย 1'!X115+'สาย 2'!X115+'สาย 3'!X115+'สาย 4'!X115+'สาย 5'!X115+'สาย 6'!X115+'สาย 7'!X115+'สาย 8'!X115+'สาย 9'!X115+'สาย 10'!X115+'สาย 11'!X115+'สาย 12'!X115</f>
        <v>0</v>
      </c>
      <c r="Y115" s="162">
        <f>'สาย 1'!Y115+'สาย 2'!Y115+'สาย 3'!Y115+'สาย 4'!Y115+'สาย 5'!Y115+'สาย 6'!Y115+'สาย 7'!Y115+'สาย 8'!Y115+'สาย 9'!Y115+'สาย 10'!Y115+'สาย 11'!Y115+'สาย 12'!Y115</f>
        <v>0</v>
      </c>
      <c r="Z115" s="162">
        <f>'สาย 1'!Z115+'สาย 2'!Z115+'สาย 3'!Z115+'สาย 4'!Z115+'สาย 5'!Z115+'สาย 6'!Z115+'สาย 7'!Z115+'สาย 8'!Z115+'สาย 9'!Z115+'สาย 10'!Z115+'สาย 11'!Z115+'สาย 12'!Z115</f>
        <v>0</v>
      </c>
      <c r="AA115" s="162">
        <f>'สาย 1'!AA115+'สาย 2'!AA115+'สาย 3'!AA115+'สาย 4'!AA115+'สาย 5'!AA115+'สาย 6'!AA115+'สาย 7'!AA115+'สาย 8'!AA115+'สาย 9'!AA115+'สาย 10'!AA115+'สาย 11'!AA115+'สาย 12'!AA115</f>
        <v>0</v>
      </c>
      <c r="AB115" s="162">
        <f>'สาย 1'!AB115+'สาย 2'!AB115+'สาย 3'!AB115+'สาย 4'!AB115+'สาย 5'!AB115+'สาย 6'!AB115+'สาย 7'!AB115+'สาย 8'!AB115+'สาย 9'!AB115+'สาย 10'!AB115+'สาย 11'!AB115+'สาย 12'!AB115</f>
        <v>0</v>
      </c>
      <c r="AC115" s="162">
        <f>'สาย 1'!AC115+'สาย 2'!AC115+'สาย 3'!AC115+'สาย 4'!AC115+'สาย 5'!AC115+'สาย 6'!AC115+'สาย 7'!AC115+'สาย 8'!AC115+'สาย 9'!AC115+'สาย 10'!AC115+'สาย 11'!AC115+'สาย 12'!AC115</f>
        <v>0</v>
      </c>
      <c r="AD115" s="162">
        <f>'สาย 1'!AD115+'สาย 2'!AD115+'สาย 3'!AD115+'สาย 4'!AD115+'สาย 5'!AD115+'สาย 6'!AD115+'สาย 7'!AD115+'สาย 8'!AD115+'สาย 9'!AD115+'สาย 10'!AD115+'สาย 11'!AD115+'สาย 12'!AD115</f>
        <v>0</v>
      </c>
      <c r="AE115" s="162">
        <f>'สาย 1'!AE115+'สาย 2'!AE115+'สาย 3'!AE115+'สาย 4'!AE115+'สาย 5'!AE115+'สาย 6'!AE115+'สาย 7'!AE115+'สาย 8'!AE115+'สาย 9'!AE115+'สาย 10'!AE115+'สาย 11'!AE115+'สาย 12'!AE115</f>
        <v>0</v>
      </c>
      <c r="AF115" s="162">
        <f>'สาย 1'!AF115+'สาย 2'!AF115+'สาย 3'!AF115+'สาย 4'!AF115+'สาย 5'!AF115+'สาย 6'!AF115+'สาย 7'!AF115+'สาย 8'!AF115+'สาย 9'!AF115+'สาย 10'!AF115+'สาย 11'!AF115+'สาย 12'!AF115</f>
        <v>0</v>
      </c>
      <c r="AG115" s="162">
        <f>'สาย 1'!AG115+'สาย 2'!AG115+'สาย 3'!AG115+'สาย 4'!AG115+'สาย 5'!AG115+'สาย 6'!AG115+'สาย 7'!AG115+'สาย 8'!AG115+'สาย 9'!AG115+'สาย 10'!AG115+'สาย 11'!AG115+'สาย 12'!AG115</f>
        <v>0</v>
      </c>
      <c r="AH115" s="162">
        <f>'สาย 1'!AH115+'สาย 2'!AH115+'สาย 3'!AH115+'สาย 4'!AH115+'สาย 5'!AH115+'สาย 6'!AH115+'สาย 7'!AH115+'สาย 8'!AH115+'สาย 9'!AH115+'สาย 10'!AH115+'สาย 11'!AH115+'สาย 12'!AH115</f>
        <v>0</v>
      </c>
      <c r="AI115" s="162">
        <f t="shared" ref="AI115:AI116" si="831">SUM(D115:AH115)</f>
        <v>0</v>
      </c>
      <c r="AJ115" s="539"/>
    </row>
    <row r="116" spans="1:36" ht="20.399999999999999">
      <c r="A116" s="518"/>
      <c r="B116" s="556"/>
      <c r="C116" s="148" t="s">
        <v>90</v>
      </c>
      <c r="D116" s="144">
        <f>'สาย 1'!D116+'สาย 2'!D116+'สาย 3'!D116+'สาย 4'!D116+'สาย 5'!D116+'สาย 6'!D116+'สาย 7'!D116+'สาย 8'!D116+'สาย 9'!D116+'สาย 10'!D116+'สาย 11'!D116+'สาย 12'!D116</f>
        <v>0</v>
      </c>
      <c r="E116" s="144">
        <f>'สาย 1'!E116+'สาย 2'!E116+'สาย 3'!E116+'สาย 4'!E116+'สาย 5'!E116+'สาย 6'!E116+'สาย 7'!E116+'สาย 8'!E116+'สาย 9'!E116+'สาย 10'!E116+'สาย 11'!E116+'สาย 12'!E116</f>
        <v>0</v>
      </c>
      <c r="F116" s="144">
        <f>'สาย 1'!F116+'สาย 2'!F116+'สาย 3'!F116+'สาย 4'!F116+'สาย 5'!F116+'สาย 6'!F116+'สาย 7'!F116+'สาย 8'!F116+'สาย 9'!F116+'สาย 10'!F116+'สาย 11'!F116+'สาย 12'!F116</f>
        <v>0</v>
      </c>
      <c r="G116" s="144">
        <f>'สาย 1'!G116+'สาย 2'!G116+'สาย 3'!G116+'สาย 4'!G116+'สาย 5'!G116+'สาย 6'!G116+'สาย 7'!G116+'สาย 8'!G116+'สาย 9'!G116+'สาย 10'!G116+'สาย 11'!G116+'สาย 12'!G116</f>
        <v>0</v>
      </c>
      <c r="H116" s="144">
        <f>'สาย 1'!H116+'สาย 2'!H116+'สาย 3'!H116+'สาย 4'!H116+'สาย 5'!H116+'สาย 6'!H116+'สาย 7'!H116+'สาย 8'!H116+'สาย 9'!H116+'สาย 10'!H116+'สาย 11'!H116+'สาย 12'!H116</f>
        <v>0</v>
      </c>
      <c r="I116" s="144">
        <f>'สาย 1'!I116+'สาย 2'!I116+'สาย 3'!I116+'สาย 4'!I116+'สาย 5'!I116+'สาย 6'!I116+'สาย 7'!I116+'สาย 8'!I116+'สาย 9'!I116+'สาย 10'!I116+'สาย 11'!I116+'สาย 12'!I116</f>
        <v>0</v>
      </c>
      <c r="J116" s="144">
        <f>'สาย 1'!J116+'สาย 2'!J116+'สาย 3'!J116+'สาย 4'!J116+'สาย 5'!J116+'สาย 6'!J116+'สาย 7'!J116+'สาย 8'!J116+'สาย 9'!J116+'สาย 10'!J116+'สาย 11'!J116+'สาย 12'!J116</f>
        <v>0</v>
      </c>
      <c r="K116" s="144">
        <f>'สาย 1'!K116+'สาย 2'!K116+'สาย 3'!K116+'สาย 4'!K116+'สาย 5'!K116+'สาย 6'!K116+'สาย 7'!K116+'สาย 8'!K116+'สาย 9'!K116+'สาย 10'!K116+'สาย 11'!K116+'สาย 12'!K116</f>
        <v>0</v>
      </c>
      <c r="L116" s="144">
        <f>'สาย 1'!L116+'สาย 2'!L116+'สาย 3'!L116+'สาย 4'!L116+'สาย 5'!L116+'สาย 6'!L116+'สาย 7'!L116+'สาย 8'!L116+'สาย 9'!L116+'สาย 10'!L116+'สาย 11'!L116+'สาย 12'!L116</f>
        <v>0</v>
      </c>
      <c r="M116" s="144">
        <f>'สาย 1'!M116+'สาย 2'!M116+'สาย 3'!M116+'สาย 4'!M116+'สาย 5'!M116+'สาย 6'!M116+'สาย 7'!M116+'สาย 8'!M116+'สาย 9'!M116+'สาย 10'!M116+'สาย 11'!M116+'สาย 12'!M116</f>
        <v>0</v>
      </c>
      <c r="N116" s="144">
        <f>'สาย 1'!N116+'สาย 2'!N116+'สาย 3'!N116+'สาย 4'!N116+'สาย 5'!N116+'สาย 6'!N116+'สาย 7'!N116+'สาย 8'!N116+'สาย 9'!N116+'สาย 10'!N116+'สาย 11'!N116+'สาย 12'!N116</f>
        <v>0</v>
      </c>
      <c r="O116" s="144">
        <f>'สาย 1'!O116+'สาย 2'!O116+'สาย 3'!O116+'สาย 4'!O116+'สาย 5'!O116+'สาย 6'!O116+'สาย 7'!O116+'สาย 8'!O116+'สาย 9'!O116+'สาย 10'!O116+'สาย 11'!O116+'สาย 12'!O116</f>
        <v>0</v>
      </c>
      <c r="P116" s="144">
        <f>'สาย 1'!P116+'สาย 2'!P116+'สาย 3'!P116+'สาย 4'!P116+'สาย 5'!P116+'สาย 6'!P116+'สาย 7'!P116+'สาย 8'!P116+'สาย 9'!P116+'สาย 10'!P116+'สาย 11'!P116+'สาย 12'!P116</f>
        <v>0</v>
      </c>
      <c r="Q116" s="144">
        <f>'สาย 1'!Q116+'สาย 2'!Q116+'สาย 3'!Q116+'สาย 4'!Q116+'สาย 5'!Q116+'สาย 6'!Q116+'สาย 7'!Q116+'สาย 8'!Q116+'สาย 9'!Q116+'สาย 10'!Q116+'สาย 11'!Q116+'สาย 12'!Q116</f>
        <v>0</v>
      </c>
      <c r="R116" s="144">
        <f>'สาย 1'!R116+'สาย 2'!R116+'สาย 3'!R116+'สาย 4'!R116+'สาย 5'!R116+'สาย 6'!R116+'สาย 7'!R116+'สาย 8'!R116+'สาย 9'!R116+'สาย 10'!R116+'สาย 11'!R116+'สาย 12'!R116</f>
        <v>0</v>
      </c>
      <c r="S116" s="144">
        <f>'สาย 1'!S116+'สาย 2'!S116+'สาย 3'!S116+'สาย 4'!S116+'สาย 5'!S116+'สาย 6'!S116+'สาย 7'!S116+'สาย 8'!S116+'สาย 9'!S116+'สาย 10'!S116+'สาย 11'!S116+'สาย 12'!S116</f>
        <v>0</v>
      </c>
      <c r="T116" s="144">
        <f>'สาย 1'!T116+'สาย 2'!T116+'สาย 3'!T116+'สาย 4'!T116+'สาย 5'!T116+'สาย 6'!T116+'สาย 7'!T116+'สาย 8'!T116+'สาย 9'!T116+'สาย 10'!T116+'สาย 11'!T116+'สาย 12'!T116</f>
        <v>0</v>
      </c>
      <c r="U116" s="144">
        <f>'สาย 1'!U116+'สาย 2'!U116+'สาย 3'!U116+'สาย 4'!U116+'สาย 5'!U116+'สาย 6'!U116+'สาย 7'!U116+'สาย 8'!U116+'สาย 9'!U116+'สาย 10'!U116+'สาย 11'!U116+'สาย 12'!U116</f>
        <v>0</v>
      </c>
      <c r="V116" s="144">
        <f>'สาย 1'!V116+'สาย 2'!V116+'สาย 3'!V116+'สาย 4'!V116+'สาย 5'!V116+'สาย 6'!V116+'สาย 7'!V116+'สาย 8'!V116+'สาย 9'!V116+'สาย 10'!V116+'สาย 11'!V116+'สาย 12'!V116</f>
        <v>0</v>
      </c>
      <c r="W116" s="144">
        <f>'สาย 1'!W116+'สาย 2'!W116+'สาย 3'!W116+'สาย 4'!W116+'สาย 5'!W116+'สาย 6'!W116+'สาย 7'!W116+'สาย 8'!W116+'สาย 9'!W116+'สาย 10'!W116+'สาย 11'!W116+'สาย 12'!W116</f>
        <v>0</v>
      </c>
      <c r="X116" s="144">
        <f>'สาย 1'!X116+'สาย 2'!X116+'สาย 3'!X116+'สาย 4'!X116+'สาย 5'!X116+'สาย 6'!X116+'สาย 7'!X116+'สาย 8'!X116+'สาย 9'!X116+'สาย 10'!X116+'สาย 11'!X116+'สาย 12'!X116</f>
        <v>0</v>
      </c>
      <c r="Y116" s="144">
        <f>'สาย 1'!Y116+'สาย 2'!Y116+'สาย 3'!Y116+'สาย 4'!Y116+'สาย 5'!Y116+'สาย 6'!Y116+'สาย 7'!Y116+'สาย 8'!Y116+'สาย 9'!Y116+'สาย 10'!Y116+'สาย 11'!Y116+'สาย 12'!Y116</f>
        <v>0</v>
      </c>
      <c r="Z116" s="144">
        <f>'สาย 1'!Z116+'สาย 2'!Z116+'สาย 3'!Z116+'สาย 4'!Z116+'สาย 5'!Z116+'สาย 6'!Z116+'สาย 7'!Z116+'สาย 8'!Z116+'สาย 9'!Z116+'สาย 10'!Z116+'สาย 11'!Z116+'สาย 12'!Z116</f>
        <v>0</v>
      </c>
      <c r="AA116" s="144">
        <f>'สาย 1'!AA116+'สาย 2'!AA116+'สาย 3'!AA116+'สาย 4'!AA116+'สาย 5'!AA116+'สาย 6'!AA116+'สาย 7'!AA116+'สาย 8'!AA116+'สาย 9'!AA116+'สาย 10'!AA116+'สาย 11'!AA116+'สาย 12'!AA116</f>
        <v>0</v>
      </c>
      <c r="AB116" s="144">
        <f>'สาย 1'!AB116+'สาย 2'!AB116+'สาย 3'!AB116+'สาย 4'!AB116+'สาย 5'!AB116+'สาย 6'!AB116+'สาย 7'!AB116+'สาย 8'!AB116+'สาย 9'!AB116+'สาย 10'!AB116+'สาย 11'!AB116+'สาย 12'!AB116</f>
        <v>0</v>
      </c>
      <c r="AC116" s="144">
        <f>'สาย 1'!AC116+'สาย 2'!AC116+'สาย 3'!AC116+'สาย 4'!AC116+'สาย 5'!AC116+'สาย 6'!AC116+'สาย 7'!AC116+'สาย 8'!AC116+'สาย 9'!AC116+'สาย 10'!AC116+'สาย 11'!AC116+'สาย 12'!AC116</f>
        <v>0</v>
      </c>
      <c r="AD116" s="144">
        <f>'สาย 1'!AD116+'สาย 2'!AD116+'สาย 3'!AD116+'สาย 4'!AD116+'สาย 5'!AD116+'สาย 6'!AD116+'สาย 7'!AD116+'สาย 8'!AD116+'สาย 9'!AD116+'สาย 10'!AD116+'สาย 11'!AD116+'สาย 12'!AD116</f>
        <v>0</v>
      </c>
      <c r="AE116" s="144">
        <f>'สาย 1'!AE116+'สาย 2'!AE116+'สาย 3'!AE116+'สาย 4'!AE116+'สาย 5'!AE116+'สาย 6'!AE116+'สาย 7'!AE116+'สาย 8'!AE116+'สาย 9'!AE116+'สาย 10'!AE116+'สาย 11'!AE116+'สาย 12'!AE116</f>
        <v>0</v>
      </c>
      <c r="AF116" s="144">
        <f>'สาย 1'!AF116+'สาย 2'!AF116+'สาย 3'!AF116+'สาย 4'!AF116+'สาย 5'!AF116+'สาย 6'!AF116+'สาย 7'!AF116+'สาย 8'!AF116+'สาย 9'!AF116+'สาย 10'!AF116+'สาย 11'!AF116+'สาย 12'!AF116</f>
        <v>0</v>
      </c>
      <c r="AG116" s="144">
        <f>'สาย 1'!AG116+'สาย 2'!AG116+'สาย 3'!AG116+'สาย 4'!AG116+'สาย 5'!AG116+'สาย 6'!AG116+'สาย 7'!AG116+'สาย 8'!AG116+'สาย 9'!AG116+'สาย 10'!AG116+'สาย 11'!AG116+'สาย 12'!AG116</f>
        <v>0</v>
      </c>
      <c r="AH116" s="144">
        <f>'สาย 1'!AH116+'สาย 2'!AH116+'สาย 3'!AH116+'สาย 4'!AH116+'สาย 5'!AH116+'สาย 6'!AH116+'สาย 7'!AH116+'สาย 8'!AH116+'สาย 9'!AH116+'สาย 10'!AH116+'สาย 11'!AH116+'สาย 12'!AH116</f>
        <v>0</v>
      </c>
      <c r="AI116" s="144">
        <f t="shared" si="831"/>
        <v>0</v>
      </c>
      <c r="AJ116" s="539"/>
    </row>
    <row r="117" spans="1:36" ht="21" thickBot="1">
      <c r="A117" s="519"/>
      <c r="B117" s="557"/>
      <c r="C117" s="149" t="s">
        <v>91</v>
      </c>
      <c r="D117" s="150" t="e">
        <f t="shared" ref="D117" si="832">(D115+D116)/D114</f>
        <v>#DIV/0!</v>
      </c>
      <c r="E117" s="150" t="e">
        <f t="shared" ref="E117" si="833">(E115+E116)/E114</f>
        <v>#DIV/0!</v>
      </c>
      <c r="F117" s="150" t="e">
        <f t="shared" ref="F117" si="834">(F115+F116)/F114</f>
        <v>#DIV/0!</v>
      </c>
      <c r="G117" s="150" t="e">
        <f t="shared" ref="G117" si="835">(G115+G116)/G114</f>
        <v>#DIV/0!</v>
      </c>
      <c r="H117" s="150" t="e">
        <f t="shared" ref="H117" si="836">(H115+H116)/H114</f>
        <v>#DIV/0!</v>
      </c>
      <c r="I117" s="150" t="e">
        <f t="shared" ref="I117" si="837">(I115+I116)/I114</f>
        <v>#DIV/0!</v>
      </c>
      <c r="J117" s="150" t="e">
        <f t="shared" ref="J117" si="838">(J115+J116)/J114</f>
        <v>#DIV/0!</v>
      </c>
      <c r="K117" s="150" t="e">
        <f t="shared" ref="K117" si="839">(K115+K116)/K114</f>
        <v>#DIV/0!</v>
      </c>
      <c r="L117" s="150" t="e">
        <f t="shared" ref="L117" si="840">(L115+L116)/L114</f>
        <v>#DIV/0!</v>
      </c>
      <c r="M117" s="150" t="e">
        <f t="shared" ref="M117" si="841">(M115+M116)/M114</f>
        <v>#DIV/0!</v>
      </c>
      <c r="N117" s="150" t="e">
        <f t="shared" ref="N117" si="842">(N115+N116)/N114</f>
        <v>#DIV/0!</v>
      </c>
      <c r="O117" s="150" t="e">
        <f t="shared" ref="O117" si="843">(O115+O116)/O114</f>
        <v>#DIV/0!</v>
      </c>
      <c r="P117" s="150" t="e">
        <f t="shared" ref="P117" si="844">(P115+P116)/P114</f>
        <v>#DIV/0!</v>
      </c>
      <c r="Q117" s="150" t="e">
        <f t="shared" ref="Q117" si="845">(Q115+Q116)/Q114</f>
        <v>#DIV/0!</v>
      </c>
      <c r="R117" s="150" t="e">
        <f t="shared" ref="R117" si="846">(R115+R116)/R114</f>
        <v>#DIV/0!</v>
      </c>
      <c r="S117" s="150" t="e">
        <f t="shared" ref="S117" si="847">(S115+S116)/S114</f>
        <v>#DIV/0!</v>
      </c>
      <c r="T117" s="150" t="e">
        <f t="shared" ref="T117" si="848">(T115+T116)/T114</f>
        <v>#DIV/0!</v>
      </c>
      <c r="U117" s="150" t="e">
        <f t="shared" ref="U117" si="849">(U115+U116)/U114</f>
        <v>#DIV/0!</v>
      </c>
      <c r="V117" s="150" t="e">
        <f t="shared" ref="V117" si="850">(V115+V116)/V114</f>
        <v>#DIV/0!</v>
      </c>
      <c r="W117" s="150" t="e">
        <f t="shared" ref="W117" si="851">(W115+W116)/W114</f>
        <v>#DIV/0!</v>
      </c>
      <c r="X117" s="150" t="e">
        <f t="shared" ref="X117" si="852">(X115+X116)/X114</f>
        <v>#DIV/0!</v>
      </c>
      <c r="Y117" s="150" t="e">
        <f t="shared" ref="Y117" si="853">(Y115+Y116)/Y114</f>
        <v>#DIV/0!</v>
      </c>
      <c r="Z117" s="150" t="e">
        <f t="shared" ref="Z117" si="854">(Z115+Z116)/Z114</f>
        <v>#DIV/0!</v>
      </c>
      <c r="AA117" s="150" t="e">
        <f t="shared" ref="AA117" si="855">(AA115+AA116)/AA114</f>
        <v>#DIV/0!</v>
      </c>
      <c r="AB117" s="150" t="e">
        <f t="shared" ref="AB117" si="856">(AB115+AB116)/AB114</f>
        <v>#DIV/0!</v>
      </c>
      <c r="AC117" s="150" t="e">
        <f t="shared" ref="AC117" si="857">(AC115+AC116)/AC114</f>
        <v>#DIV/0!</v>
      </c>
      <c r="AD117" s="150" t="e">
        <f t="shared" ref="AD117" si="858">(AD115+AD116)/AD114</f>
        <v>#DIV/0!</v>
      </c>
      <c r="AE117" s="150" t="e">
        <f t="shared" ref="AE117" si="859">(AE115+AE116)/AE114</f>
        <v>#DIV/0!</v>
      </c>
      <c r="AF117" s="150" t="e">
        <f t="shared" ref="AF117" si="860">(AF115+AF116)/AF114</f>
        <v>#DIV/0!</v>
      </c>
      <c r="AG117" s="150" t="e">
        <f t="shared" ref="AG117" si="861">(AG115+AG116)/AG114</f>
        <v>#DIV/0!</v>
      </c>
      <c r="AH117" s="150" t="e">
        <f t="shared" ref="AH117" si="862">(AH115+AH116)/AH114</f>
        <v>#DIV/0!</v>
      </c>
      <c r="AI117" s="150" t="e">
        <f t="shared" ref="AI117" si="863">(AI115+AI116)/AI114</f>
        <v>#DIV/0!</v>
      </c>
      <c r="AJ117" s="540"/>
    </row>
    <row r="118" spans="1:36" ht="20.399999999999999">
      <c r="A118" s="517" t="s">
        <v>28</v>
      </c>
      <c r="B118" s="555" t="s">
        <v>40</v>
      </c>
      <c r="C118" s="143" t="s">
        <v>42</v>
      </c>
      <c r="D118" s="145">
        <f>'สาย 1'!D118+'สาย 2'!D118+'สาย 3'!D118+'สาย 4'!D118+'สาย 5'!D118+'สาย 6'!D118+'สาย 7'!D118+'สาย 8'!D118+'สาย 9'!D118+'สาย 10'!D118+'สาย 11'!D118+'สาย 12'!D118</f>
        <v>0</v>
      </c>
      <c r="E118" s="145">
        <f>'สาย 1'!E118+'สาย 2'!E118+'สาย 3'!E118+'สาย 4'!E118+'สาย 5'!E118+'สาย 6'!E118+'สาย 7'!E118+'สาย 8'!E118+'สาย 9'!E118+'สาย 10'!E118+'สาย 11'!E118+'สาย 12'!E118</f>
        <v>0</v>
      </c>
      <c r="F118" s="145">
        <f>'สาย 1'!F118+'สาย 2'!F118+'สาย 3'!F118+'สาย 4'!F118+'สาย 5'!F118+'สาย 6'!F118+'สาย 7'!F118+'สาย 8'!F118+'สาย 9'!F118+'สาย 10'!F118+'สาย 11'!F118+'สาย 12'!F118</f>
        <v>0</v>
      </c>
      <c r="G118" s="145">
        <f>'สาย 1'!G118+'สาย 2'!G118+'สาย 3'!G118+'สาย 4'!G118+'สาย 5'!G118+'สาย 6'!G118+'สาย 7'!G118+'สาย 8'!G118+'สาย 9'!G118+'สาย 10'!G118+'สาย 11'!G118+'สาย 12'!G118</f>
        <v>0</v>
      </c>
      <c r="H118" s="145">
        <f>'สาย 1'!H118+'สาย 2'!H118+'สาย 3'!H118+'สาย 4'!H118+'สาย 5'!H118+'สาย 6'!H118+'สาย 7'!H118+'สาย 8'!H118+'สาย 9'!H118+'สาย 10'!H118+'สาย 11'!H118+'สาย 12'!H118</f>
        <v>0</v>
      </c>
      <c r="I118" s="145">
        <f>'สาย 1'!I118+'สาย 2'!I118+'สาย 3'!I118+'สาย 4'!I118+'สาย 5'!I118+'สาย 6'!I118+'สาย 7'!I118+'สาย 8'!I118+'สาย 9'!I118+'สาย 10'!I118+'สาย 11'!I118+'สาย 12'!I118</f>
        <v>0</v>
      </c>
      <c r="J118" s="145">
        <f>'สาย 1'!J118+'สาย 2'!J118+'สาย 3'!J118+'สาย 4'!J118+'สาย 5'!J118+'สาย 6'!J118+'สาย 7'!J118+'สาย 8'!J118+'สาย 9'!J118+'สาย 10'!J118+'สาย 11'!J118+'สาย 12'!J118</f>
        <v>0</v>
      </c>
      <c r="K118" s="145">
        <f>'สาย 1'!K118+'สาย 2'!K118+'สาย 3'!K118+'สาย 4'!K118+'สาย 5'!K118+'สาย 6'!K118+'สาย 7'!K118+'สาย 8'!K118+'สาย 9'!K118+'สาย 10'!K118+'สาย 11'!K118+'สาย 12'!K118</f>
        <v>0</v>
      </c>
      <c r="L118" s="145">
        <f>'สาย 1'!L118+'สาย 2'!L118+'สาย 3'!L118+'สาย 4'!L118+'สาย 5'!L118+'สาย 6'!L118+'สาย 7'!L118+'สาย 8'!L118+'สาย 9'!L118+'สาย 10'!L118+'สาย 11'!L118+'สาย 12'!L118</f>
        <v>0</v>
      </c>
      <c r="M118" s="145">
        <f>'สาย 1'!M118+'สาย 2'!M118+'สาย 3'!M118+'สาย 4'!M118+'สาย 5'!M118+'สาย 6'!M118+'สาย 7'!M118+'สาย 8'!M118+'สาย 9'!M118+'สาย 10'!M118+'สาย 11'!M118+'สาย 12'!M118</f>
        <v>0</v>
      </c>
      <c r="N118" s="145">
        <f>'สาย 1'!N118+'สาย 2'!N118+'สาย 3'!N118+'สาย 4'!N118+'สาย 5'!N118+'สาย 6'!N118+'สาย 7'!N118+'สาย 8'!N118+'สาย 9'!N118+'สาย 10'!N118+'สาย 11'!N118+'สาย 12'!N118</f>
        <v>0</v>
      </c>
      <c r="O118" s="145">
        <f>'สาย 1'!O118+'สาย 2'!O118+'สาย 3'!O118+'สาย 4'!O118+'สาย 5'!O118+'สาย 6'!O118+'สาย 7'!O118+'สาย 8'!O118+'สาย 9'!O118+'สาย 10'!O118+'สาย 11'!O118+'สาย 12'!O118</f>
        <v>0</v>
      </c>
      <c r="P118" s="145">
        <f>'สาย 1'!P118+'สาย 2'!P118+'สาย 3'!P118+'สาย 4'!P118+'สาย 5'!P118+'สาย 6'!P118+'สาย 7'!P118+'สาย 8'!P118+'สาย 9'!P118+'สาย 10'!P118+'สาย 11'!P118+'สาย 12'!P118</f>
        <v>0</v>
      </c>
      <c r="Q118" s="145">
        <f>'สาย 1'!Q118+'สาย 2'!Q118+'สาย 3'!Q118+'สาย 4'!Q118+'สาย 5'!Q118+'สาย 6'!Q118+'สาย 7'!Q118+'สาย 8'!Q118+'สาย 9'!Q118+'สาย 10'!Q118+'สาย 11'!Q118+'สาย 12'!Q118</f>
        <v>0</v>
      </c>
      <c r="R118" s="145">
        <f>'สาย 1'!R118+'สาย 2'!R118+'สาย 3'!R118+'สาย 4'!R118+'สาย 5'!R118+'สาย 6'!R118+'สาย 7'!R118+'สาย 8'!R118+'สาย 9'!R118+'สาย 10'!R118+'สาย 11'!R118+'สาย 12'!R118</f>
        <v>0</v>
      </c>
      <c r="S118" s="145">
        <f>'สาย 1'!S118+'สาย 2'!S118+'สาย 3'!S118+'สาย 4'!S118+'สาย 5'!S118+'สาย 6'!S118+'สาย 7'!S118+'สาย 8'!S118+'สาย 9'!S118+'สาย 10'!S118+'สาย 11'!S118+'สาย 12'!S118</f>
        <v>0</v>
      </c>
      <c r="T118" s="145">
        <f>'สาย 1'!T118+'สาย 2'!T118+'สาย 3'!T118+'สาย 4'!T118+'สาย 5'!T118+'สาย 6'!T118+'สาย 7'!T118+'สาย 8'!T118+'สาย 9'!T118+'สาย 10'!T118+'สาย 11'!T118+'สาย 12'!T118</f>
        <v>0</v>
      </c>
      <c r="U118" s="145">
        <f>'สาย 1'!U118+'สาย 2'!U118+'สาย 3'!U118+'สาย 4'!U118+'สาย 5'!U118+'สาย 6'!U118+'สาย 7'!U118+'สาย 8'!U118+'สาย 9'!U118+'สาย 10'!U118+'สาย 11'!U118+'สาย 12'!U118</f>
        <v>0</v>
      </c>
      <c r="V118" s="145">
        <f>'สาย 1'!V118+'สาย 2'!V118+'สาย 3'!V118+'สาย 4'!V118+'สาย 5'!V118+'สาย 6'!V118+'สาย 7'!V118+'สาย 8'!V118+'สาย 9'!V118+'สาย 10'!V118+'สาย 11'!V118+'สาย 12'!V118</f>
        <v>0</v>
      </c>
      <c r="W118" s="145">
        <f>'สาย 1'!W118+'สาย 2'!W118+'สาย 3'!W118+'สาย 4'!W118+'สาย 5'!W118+'สาย 6'!W118+'สาย 7'!W118+'สาย 8'!W118+'สาย 9'!W118+'สาย 10'!W118+'สาย 11'!W118+'สาย 12'!W118</f>
        <v>0</v>
      </c>
      <c r="X118" s="145">
        <f>'สาย 1'!X118+'สาย 2'!X118+'สาย 3'!X118+'สาย 4'!X118+'สาย 5'!X118+'สาย 6'!X118+'สาย 7'!X118+'สาย 8'!X118+'สาย 9'!X118+'สาย 10'!X118+'สาย 11'!X118+'สาย 12'!X118</f>
        <v>0</v>
      </c>
      <c r="Y118" s="145">
        <f>'สาย 1'!Y118+'สาย 2'!Y118+'สาย 3'!Y118+'สาย 4'!Y118+'สาย 5'!Y118+'สาย 6'!Y118+'สาย 7'!Y118+'สาย 8'!Y118+'สาย 9'!Y118+'สาย 10'!Y118+'สาย 11'!Y118+'สาย 12'!Y118</f>
        <v>0</v>
      </c>
      <c r="Z118" s="145">
        <f>'สาย 1'!Z118+'สาย 2'!Z118+'สาย 3'!Z118+'สาย 4'!Z118+'สาย 5'!Z118+'สาย 6'!Z118+'สาย 7'!Z118+'สาย 8'!Z118+'สาย 9'!Z118+'สาย 10'!Z118+'สาย 11'!Z118+'สาย 12'!Z118</f>
        <v>0</v>
      </c>
      <c r="AA118" s="145">
        <f>'สาย 1'!AA118+'สาย 2'!AA118+'สาย 3'!AA118+'สาย 4'!AA118+'สาย 5'!AA118+'สาย 6'!AA118+'สาย 7'!AA118+'สาย 8'!AA118+'สาย 9'!AA118+'สาย 10'!AA118+'สาย 11'!AA118+'สาย 12'!AA118</f>
        <v>0</v>
      </c>
      <c r="AB118" s="145">
        <f>'สาย 1'!AB118+'สาย 2'!AB118+'สาย 3'!AB118+'สาย 4'!AB118+'สาย 5'!AB118+'สาย 6'!AB118+'สาย 7'!AB118+'สาย 8'!AB118+'สาย 9'!AB118+'สาย 10'!AB118+'สาย 11'!AB118+'สาย 12'!AB118</f>
        <v>0</v>
      </c>
      <c r="AC118" s="145">
        <f>'สาย 1'!AC118+'สาย 2'!AC118+'สาย 3'!AC118+'สาย 4'!AC118+'สาย 5'!AC118+'สาย 6'!AC118+'สาย 7'!AC118+'สาย 8'!AC118+'สาย 9'!AC118+'สาย 10'!AC118+'สาย 11'!AC118+'สาย 12'!AC118</f>
        <v>0</v>
      </c>
      <c r="AD118" s="145">
        <f>'สาย 1'!AD118+'สาย 2'!AD118+'สาย 3'!AD118+'สาย 4'!AD118+'สาย 5'!AD118+'สาย 6'!AD118+'สาย 7'!AD118+'สาย 8'!AD118+'สาย 9'!AD118+'สาย 10'!AD118+'สาย 11'!AD118+'สาย 12'!AD118</f>
        <v>0</v>
      </c>
      <c r="AE118" s="145">
        <f>'สาย 1'!AE118+'สาย 2'!AE118+'สาย 3'!AE118+'สาย 4'!AE118+'สาย 5'!AE118+'สาย 6'!AE118+'สาย 7'!AE118+'สาย 8'!AE118+'สาย 9'!AE118+'สาย 10'!AE118+'สาย 11'!AE118+'สาย 12'!AE118</f>
        <v>0</v>
      </c>
      <c r="AF118" s="145">
        <f>'สาย 1'!AF118+'สาย 2'!AF118+'สาย 3'!AF118+'สาย 4'!AF118+'สาย 5'!AF118+'สาย 6'!AF118+'สาย 7'!AF118+'สาย 8'!AF118+'สาย 9'!AF118+'สาย 10'!AF118+'สาย 11'!AF118+'สาย 12'!AF118</f>
        <v>0</v>
      </c>
      <c r="AG118" s="145">
        <f>'สาย 1'!AG118+'สาย 2'!AG118+'สาย 3'!AG118+'สาย 4'!AG118+'สาย 5'!AG118+'สาย 6'!AG118+'สาย 7'!AG118+'สาย 8'!AG118+'สาย 9'!AG118+'สาย 10'!AG118+'สาย 11'!AG118+'สาย 12'!AG118</f>
        <v>0</v>
      </c>
      <c r="AH118" s="145">
        <f>'สาย 1'!AH118+'สาย 2'!AH118+'สาย 3'!AH118+'สาย 4'!AH118+'สาย 5'!AH118+'สาย 6'!AH118+'สาย 7'!AH118+'สาย 8'!AH118+'สาย 9'!AH118+'สาย 10'!AH118+'สาย 11'!AH118+'สาย 12'!AH118</f>
        <v>0</v>
      </c>
      <c r="AI118" s="145">
        <f>SUM(D118:AH118)</f>
        <v>0</v>
      </c>
      <c r="AJ118" s="539" t="e">
        <f>AI121</f>
        <v>#DIV/0!</v>
      </c>
    </row>
    <row r="119" spans="1:36" ht="20.399999999999999">
      <c r="A119" s="518"/>
      <c r="B119" s="556"/>
      <c r="C119" s="146" t="s">
        <v>89</v>
      </c>
      <c r="D119" s="162">
        <f>'สาย 1'!D119+'สาย 2'!D119+'สาย 3'!D119+'สาย 4'!D119+'สาย 5'!D119+'สาย 6'!D119+'สาย 7'!D119+'สาย 8'!D119+'สาย 9'!D119+'สาย 10'!D119+'สาย 11'!D119+'สาย 12'!D119</f>
        <v>1</v>
      </c>
      <c r="E119" s="162">
        <f>'สาย 1'!E119+'สาย 2'!E119+'สาย 3'!E119+'สาย 4'!E119+'สาย 5'!E119+'สาย 6'!E119+'สาย 7'!E119+'สาย 8'!E119+'สาย 9'!E119+'สาย 10'!E119+'สาย 11'!E119+'สาย 12'!E119</f>
        <v>0</v>
      </c>
      <c r="F119" s="162">
        <f>'สาย 1'!F119+'สาย 2'!F119+'สาย 3'!F119+'สาย 4'!F119+'สาย 5'!F119+'สาย 6'!F119+'สาย 7'!F119+'สาย 8'!F119+'สาย 9'!F119+'สาย 10'!F119+'สาย 11'!F119+'สาย 12'!F119</f>
        <v>0</v>
      </c>
      <c r="G119" s="162">
        <f>'สาย 1'!G119+'สาย 2'!G119+'สาย 3'!G119+'สาย 4'!G119+'สาย 5'!G119+'สาย 6'!G119+'สาย 7'!G119+'สาย 8'!G119+'สาย 9'!G119+'สาย 10'!G119+'สาย 11'!G119+'สาย 12'!G119</f>
        <v>0</v>
      </c>
      <c r="H119" s="162">
        <f>'สาย 1'!H119+'สาย 2'!H119+'สาย 3'!H119+'สาย 4'!H119+'สาย 5'!H119+'สาย 6'!H119+'สาย 7'!H119+'สาย 8'!H119+'สาย 9'!H119+'สาย 10'!H119+'สาย 11'!H119+'สาย 12'!H119</f>
        <v>0</v>
      </c>
      <c r="I119" s="162">
        <f>'สาย 1'!I119+'สาย 2'!I119+'สาย 3'!I119+'สาย 4'!I119+'สาย 5'!I119+'สาย 6'!I119+'สาย 7'!I119+'สาย 8'!I119+'สาย 9'!I119+'สาย 10'!I119+'สาย 11'!I119+'สาย 12'!I119</f>
        <v>0</v>
      </c>
      <c r="J119" s="162">
        <f>'สาย 1'!J119+'สาย 2'!J119+'สาย 3'!J119+'สาย 4'!J119+'สาย 5'!J119+'สาย 6'!J119+'สาย 7'!J119+'สาย 8'!J119+'สาย 9'!J119+'สาย 10'!J119+'สาย 11'!J119+'สาย 12'!J119</f>
        <v>0</v>
      </c>
      <c r="K119" s="162">
        <f>'สาย 1'!K119+'สาย 2'!K119+'สาย 3'!K119+'สาย 4'!K119+'สาย 5'!K119+'สาย 6'!K119+'สาย 7'!K119+'สาย 8'!K119+'สาย 9'!K119+'สาย 10'!K119+'สาย 11'!K119+'สาย 12'!K119</f>
        <v>0</v>
      </c>
      <c r="L119" s="162">
        <f>'สาย 1'!L119+'สาย 2'!L119+'สาย 3'!L119+'สาย 4'!L119+'สาย 5'!L119+'สาย 6'!L119+'สาย 7'!L119+'สาย 8'!L119+'สาย 9'!L119+'สาย 10'!L119+'สาย 11'!L119+'สาย 12'!L119</f>
        <v>0</v>
      </c>
      <c r="M119" s="162">
        <f>'สาย 1'!M119+'สาย 2'!M119+'สาย 3'!M119+'สาย 4'!M119+'สาย 5'!M119+'สาย 6'!M119+'สาย 7'!M119+'สาย 8'!M119+'สาย 9'!M119+'สาย 10'!M119+'สาย 11'!M119+'สาย 12'!M119</f>
        <v>0</v>
      </c>
      <c r="N119" s="162">
        <f>'สาย 1'!N119+'สาย 2'!N119+'สาย 3'!N119+'สาย 4'!N119+'สาย 5'!N119+'สาย 6'!N119+'สาย 7'!N119+'สาย 8'!N119+'สาย 9'!N119+'สาย 10'!N119+'สาย 11'!N119+'สาย 12'!N119</f>
        <v>0</v>
      </c>
      <c r="O119" s="162">
        <f>'สาย 1'!O119+'สาย 2'!O119+'สาย 3'!O119+'สาย 4'!O119+'สาย 5'!O119+'สาย 6'!O119+'สาย 7'!O119+'สาย 8'!O119+'สาย 9'!O119+'สาย 10'!O119+'สาย 11'!O119+'สาย 12'!O119</f>
        <v>0</v>
      </c>
      <c r="P119" s="162">
        <f>'สาย 1'!P119+'สาย 2'!P119+'สาย 3'!P119+'สาย 4'!P119+'สาย 5'!P119+'สาย 6'!P119+'สาย 7'!P119+'สาย 8'!P119+'สาย 9'!P119+'สาย 10'!P119+'สาย 11'!P119+'สาย 12'!P119</f>
        <v>0</v>
      </c>
      <c r="Q119" s="162">
        <f>'สาย 1'!Q119+'สาย 2'!Q119+'สาย 3'!Q119+'สาย 4'!Q119+'สาย 5'!Q119+'สาย 6'!Q119+'สาย 7'!Q119+'สาย 8'!Q119+'สาย 9'!Q119+'สาย 10'!Q119+'สาย 11'!Q119+'สาย 12'!Q119</f>
        <v>0</v>
      </c>
      <c r="R119" s="162">
        <f>'สาย 1'!R119+'สาย 2'!R119+'สาย 3'!R119+'สาย 4'!R119+'สาย 5'!R119+'สาย 6'!R119+'สาย 7'!R119+'สาย 8'!R119+'สาย 9'!R119+'สาย 10'!R119+'สาย 11'!R119+'สาย 12'!R119</f>
        <v>0</v>
      </c>
      <c r="S119" s="162">
        <f>'สาย 1'!S119+'สาย 2'!S119+'สาย 3'!S119+'สาย 4'!S119+'สาย 5'!S119+'สาย 6'!S119+'สาย 7'!S119+'สาย 8'!S119+'สาย 9'!S119+'สาย 10'!S119+'สาย 11'!S119+'สาย 12'!S119</f>
        <v>0</v>
      </c>
      <c r="T119" s="162">
        <f>'สาย 1'!T119+'สาย 2'!T119+'สาย 3'!T119+'สาย 4'!T119+'สาย 5'!T119+'สาย 6'!T119+'สาย 7'!T119+'สาย 8'!T119+'สาย 9'!T119+'สาย 10'!T119+'สาย 11'!T119+'สาย 12'!T119</f>
        <v>0</v>
      </c>
      <c r="U119" s="162">
        <f>'สาย 1'!U119+'สาย 2'!U119+'สาย 3'!U119+'สาย 4'!U119+'สาย 5'!U119+'สาย 6'!U119+'สาย 7'!U119+'สาย 8'!U119+'สาย 9'!U119+'สาย 10'!U119+'สาย 11'!U119+'สาย 12'!U119</f>
        <v>0</v>
      </c>
      <c r="V119" s="162">
        <f>'สาย 1'!V119+'สาย 2'!V119+'สาย 3'!V119+'สาย 4'!V119+'สาย 5'!V119+'สาย 6'!V119+'สาย 7'!V119+'สาย 8'!V119+'สาย 9'!V119+'สาย 10'!V119+'สาย 11'!V119+'สาย 12'!V119</f>
        <v>0</v>
      </c>
      <c r="W119" s="162">
        <f>'สาย 1'!W119+'สาย 2'!W119+'สาย 3'!W119+'สาย 4'!W119+'สาย 5'!W119+'สาย 6'!W119+'สาย 7'!W119+'สาย 8'!W119+'สาย 9'!W119+'สาย 10'!W119+'สาย 11'!W119+'สาย 12'!W119</f>
        <v>0</v>
      </c>
      <c r="X119" s="162">
        <f>'สาย 1'!X119+'สาย 2'!X119+'สาย 3'!X119+'สาย 4'!X119+'สาย 5'!X119+'สาย 6'!X119+'สาย 7'!X119+'สาย 8'!X119+'สาย 9'!X119+'สาย 10'!X119+'สาย 11'!X119+'สาย 12'!X119</f>
        <v>0</v>
      </c>
      <c r="Y119" s="162">
        <f>'สาย 1'!Y119+'สาย 2'!Y119+'สาย 3'!Y119+'สาย 4'!Y119+'สาย 5'!Y119+'สาย 6'!Y119+'สาย 7'!Y119+'สาย 8'!Y119+'สาย 9'!Y119+'สาย 10'!Y119+'สาย 11'!Y119+'สาย 12'!Y119</f>
        <v>0</v>
      </c>
      <c r="Z119" s="162">
        <f>'สาย 1'!Z119+'สาย 2'!Z119+'สาย 3'!Z119+'สาย 4'!Z119+'สาย 5'!Z119+'สาย 6'!Z119+'สาย 7'!Z119+'สาย 8'!Z119+'สาย 9'!Z119+'สาย 10'!Z119+'สาย 11'!Z119+'สาย 12'!Z119</f>
        <v>0</v>
      </c>
      <c r="AA119" s="162">
        <f>'สาย 1'!AA119+'สาย 2'!AA119+'สาย 3'!AA119+'สาย 4'!AA119+'สาย 5'!AA119+'สาย 6'!AA119+'สาย 7'!AA119+'สาย 8'!AA119+'สาย 9'!AA119+'สาย 10'!AA119+'สาย 11'!AA119+'สาย 12'!AA119</f>
        <v>0</v>
      </c>
      <c r="AB119" s="162">
        <f>'สาย 1'!AB119+'สาย 2'!AB119+'สาย 3'!AB119+'สาย 4'!AB119+'สาย 5'!AB119+'สาย 6'!AB119+'สาย 7'!AB119+'สาย 8'!AB119+'สาย 9'!AB119+'สาย 10'!AB119+'สาย 11'!AB119+'สาย 12'!AB119</f>
        <v>0</v>
      </c>
      <c r="AC119" s="162">
        <f>'สาย 1'!AC119+'สาย 2'!AC119+'สาย 3'!AC119+'สาย 4'!AC119+'สาย 5'!AC119+'สาย 6'!AC119+'สาย 7'!AC119+'สาย 8'!AC119+'สาย 9'!AC119+'สาย 10'!AC119+'สาย 11'!AC119+'สาย 12'!AC119</f>
        <v>0</v>
      </c>
      <c r="AD119" s="162">
        <f>'สาย 1'!AD119+'สาย 2'!AD119+'สาย 3'!AD119+'สาย 4'!AD119+'สาย 5'!AD119+'สาย 6'!AD119+'สาย 7'!AD119+'สาย 8'!AD119+'สาย 9'!AD119+'สาย 10'!AD119+'สาย 11'!AD119+'สาย 12'!AD119</f>
        <v>0</v>
      </c>
      <c r="AE119" s="162">
        <f>'สาย 1'!AE119+'สาย 2'!AE119+'สาย 3'!AE119+'สาย 4'!AE119+'สาย 5'!AE119+'สาย 6'!AE119+'สาย 7'!AE119+'สาย 8'!AE119+'สาย 9'!AE119+'สาย 10'!AE119+'สาย 11'!AE119+'สาย 12'!AE119</f>
        <v>0</v>
      </c>
      <c r="AF119" s="162">
        <f>'สาย 1'!AF119+'สาย 2'!AF119+'สาย 3'!AF119+'สาย 4'!AF119+'สาย 5'!AF119+'สาย 6'!AF119+'สาย 7'!AF119+'สาย 8'!AF119+'สาย 9'!AF119+'สาย 10'!AF119+'สาย 11'!AF119+'สาย 12'!AF119</f>
        <v>0</v>
      </c>
      <c r="AG119" s="162">
        <f>'สาย 1'!AG119+'สาย 2'!AG119+'สาย 3'!AG119+'สาย 4'!AG119+'สาย 5'!AG119+'สาย 6'!AG119+'สาย 7'!AG119+'สาย 8'!AG119+'สาย 9'!AG119+'สาย 10'!AG119+'สาย 11'!AG119+'สาย 12'!AG119</f>
        <v>0</v>
      </c>
      <c r="AH119" s="162">
        <f>'สาย 1'!AH119+'สาย 2'!AH119+'สาย 3'!AH119+'สาย 4'!AH119+'สาย 5'!AH119+'สาย 6'!AH119+'สาย 7'!AH119+'สาย 8'!AH119+'สาย 9'!AH119+'สาย 10'!AH119+'สาย 11'!AH119+'สาย 12'!AH119</f>
        <v>0</v>
      </c>
      <c r="AI119" s="162">
        <f t="shared" ref="AI119:AI120" si="864">SUM(D119:AH119)</f>
        <v>1</v>
      </c>
      <c r="AJ119" s="539"/>
    </row>
    <row r="120" spans="1:36" ht="20.399999999999999">
      <c r="A120" s="518"/>
      <c r="B120" s="556"/>
      <c r="C120" s="148" t="s">
        <v>90</v>
      </c>
      <c r="D120" s="144">
        <f>'สาย 1'!D120+'สาย 2'!D120+'สาย 3'!D120+'สาย 4'!D120+'สาย 5'!D120+'สาย 6'!D120+'สาย 7'!D120+'สาย 8'!D120+'สาย 9'!D120+'สาย 10'!D120+'สาย 11'!D120+'สาย 12'!D120</f>
        <v>0</v>
      </c>
      <c r="E120" s="144">
        <f>'สาย 1'!E120+'สาย 2'!E120+'สาย 3'!E120+'สาย 4'!E120+'สาย 5'!E120+'สาย 6'!E120+'สาย 7'!E120+'สาย 8'!E120+'สาย 9'!E120+'สาย 10'!E120+'สาย 11'!E120+'สาย 12'!E120</f>
        <v>0</v>
      </c>
      <c r="F120" s="144">
        <f>'สาย 1'!F120+'สาย 2'!F120+'สาย 3'!F120+'สาย 4'!F120+'สาย 5'!F120+'สาย 6'!F120+'สาย 7'!F120+'สาย 8'!F120+'สาย 9'!F120+'สาย 10'!F120+'สาย 11'!F120+'สาย 12'!F120</f>
        <v>0</v>
      </c>
      <c r="G120" s="144">
        <f>'สาย 1'!G120+'สาย 2'!G120+'สาย 3'!G120+'สาย 4'!G120+'สาย 5'!G120+'สาย 6'!G120+'สาย 7'!G120+'สาย 8'!G120+'สาย 9'!G120+'สาย 10'!G120+'สาย 11'!G120+'สาย 12'!G120</f>
        <v>0</v>
      </c>
      <c r="H120" s="144">
        <f>'สาย 1'!H120+'สาย 2'!H120+'สาย 3'!H120+'สาย 4'!H120+'สาย 5'!H120+'สาย 6'!H120+'สาย 7'!H120+'สาย 8'!H120+'สาย 9'!H120+'สาย 10'!H120+'สาย 11'!H120+'สาย 12'!H120</f>
        <v>0</v>
      </c>
      <c r="I120" s="144">
        <f>'สาย 1'!I120+'สาย 2'!I120+'สาย 3'!I120+'สาย 4'!I120+'สาย 5'!I120+'สาย 6'!I120+'สาย 7'!I120+'สาย 8'!I120+'สาย 9'!I120+'สาย 10'!I120+'สาย 11'!I120+'สาย 12'!I120</f>
        <v>0</v>
      </c>
      <c r="J120" s="144">
        <f>'สาย 1'!J120+'สาย 2'!J120+'สาย 3'!J120+'สาย 4'!J120+'สาย 5'!J120+'สาย 6'!J120+'สาย 7'!J120+'สาย 8'!J120+'สาย 9'!J120+'สาย 10'!J120+'สาย 11'!J120+'สาย 12'!J120</f>
        <v>0</v>
      </c>
      <c r="K120" s="144">
        <f>'สาย 1'!K120+'สาย 2'!K120+'สาย 3'!K120+'สาย 4'!K120+'สาย 5'!K120+'สาย 6'!K120+'สาย 7'!K120+'สาย 8'!K120+'สาย 9'!K120+'สาย 10'!K120+'สาย 11'!K120+'สาย 12'!K120</f>
        <v>0</v>
      </c>
      <c r="L120" s="144">
        <f>'สาย 1'!L120+'สาย 2'!L120+'สาย 3'!L120+'สาย 4'!L120+'สาย 5'!L120+'สาย 6'!L120+'สาย 7'!L120+'สาย 8'!L120+'สาย 9'!L120+'สาย 10'!L120+'สาย 11'!L120+'สาย 12'!L120</f>
        <v>0</v>
      </c>
      <c r="M120" s="144">
        <f>'สาย 1'!M120+'สาย 2'!M120+'สาย 3'!M120+'สาย 4'!M120+'สาย 5'!M120+'สาย 6'!M120+'สาย 7'!M120+'สาย 8'!M120+'สาย 9'!M120+'สาย 10'!M120+'สาย 11'!M120+'สาย 12'!M120</f>
        <v>0</v>
      </c>
      <c r="N120" s="144">
        <f>'สาย 1'!N120+'สาย 2'!N120+'สาย 3'!N120+'สาย 4'!N120+'สาย 5'!N120+'สาย 6'!N120+'สาย 7'!N120+'สาย 8'!N120+'สาย 9'!N120+'สาย 10'!N120+'สาย 11'!N120+'สาย 12'!N120</f>
        <v>0</v>
      </c>
      <c r="O120" s="144">
        <f>'สาย 1'!O120+'สาย 2'!O120+'สาย 3'!O120+'สาย 4'!O120+'สาย 5'!O120+'สาย 6'!O120+'สาย 7'!O120+'สาย 8'!O120+'สาย 9'!O120+'สาย 10'!O120+'สาย 11'!O120+'สาย 12'!O120</f>
        <v>0</v>
      </c>
      <c r="P120" s="144">
        <f>'สาย 1'!P120+'สาย 2'!P120+'สาย 3'!P120+'สาย 4'!P120+'สาย 5'!P120+'สาย 6'!P120+'สาย 7'!P120+'สาย 8'!P120+'สาย 9'!P120+'สาย 10'!P120+'สาย 11'!P120+'สาย 12'!P120</f>
        <v>0</v>
      </c>
      <c r="Q120" s="144">
        <f>'สาย 1'!Q120+'สาย 2'!Q120+'สาย 3'!Q120+'สาย 4'!Q120+'สาย 5'!Q120+'สาย 6'!Q120+'สาย 7'!Q120+'สาย 8'!Q120+'สาย 9'!Q120+'สาย 10'!Q120+'สาย 11'!Q120+'สาย 12'!Q120</f>
        <v>0</v>
      </c>
      <c r="R120" s="144">
        <f>'สาย 1'!R120+'สาย 2'!R120+'สาย 3'!R120+'สาย 4'!R120+'สาย 5'!R120+'สาย 6'!R120+'สาย 7'!R120+'สาย 8'!R120+'สาย 9'!R120+'สาย 10'!R120+'สาย 11'!R120+'สาย 12'!R120</f>
        <v>0</v>
      </c>
      <c r="S120" s="144">
        <f>'สาย 1'!S120+'สาย 2'!S120+'สาย 3'!S120+'สาย 4'!S120+'สาย 5'!S120+'สาย 6'!S120+'สาย 7'!S120+'สาย 8'!S120+'สาย 9'!S120+'สาย 10'!S120+'สาย 11'!S120+'สาย 12'!S120</f>
        <v>0</v>
      </c>
      <c r="T120" s="144">
        <f>'สาย 1'!T120+'สาย 2'!T120+'สาย 3'!T120+'สาย 4'!T120+'สาย 5'!T120+'สาย 6'!T120+'สาย 7'!T120+'สาย 8'!T120+'สาย 9'!T120+'สาย 10'!T120+'สาย 11'!T120+'สาย 12'!T120</f>
        <v>0</v>
      </c>
      <c r="U120" s="144">
        <f>'สาย 1'!U120+'สาย 2'!U120+'สาย 3'!U120+'สาย 4'!U120+'สาย 5'!U120+'สาย 6'!U120+'สาย 7'!U120+'สาย 8'!U120+'สาย 9'!U120+'สาย 10'!U120+'สาย 11'!U120+'สาย 12'!U120</f>
        <v>0</v>
      </c>
      <c r="V120" s="144">
        <f>'สาย 1'!V120+'สาย 2'!V120+'สาย 3'!V120+'สาย 4'!V120+'สาย 5'!V120+'สาย 6'!V120+'สาย 7'!V120+'สาย 8'!V120+'สาย 9'!V120+'สาย 10'!V120+'สาย 11'!V120+'สาย 12'!V120</f>
        <v>0</v>
      </c>
      <c r="W120" s="144">
        <f>'สาย 1'!W120+'สาย 2'!W120+'สาย 3'!W120+'สาย 4'!W120+'สาย 5'!W120+'สาย 6'!W120+'สาย 7'!W120+'สาย 8'!W120+'สาย 9'!W120+'สาย 10'!W120+'สาย 11'!W120+'สาย 12'!W120</f>
        <v>0</v>
      </c>
      <c r="X120" s="144">
        <f>'สาย 1'!X120+'สาย 2'!X120+'สาย 3'!X120+'สาย 4'!X120+'สาย 5'!X120+'สาย 6'!X120+'สาย 7'!X120+'สาย 8'!X120+'สาย 9'!X120+'สาย 10'!X120+'สาย 11'!X120+'สาย 12'!X120</f>
        <v>0</v>
      </c>
      <c r="Y120" s="144">
        <f>'สาย 1'!Y120+'สาย 2'!Y120+'สาย 3'!Y120+'สาย 4'!Y120+'สาย 5'!Y120+'สาย 6'!Y120+'สาย 7'!Y120+'สาย 8'!Y120+'สาย 9'!Y120+'สาย 10'!Y120+'สาย 11'!Y120+'สาย 12'!Y120</f>
        <v>0</v>
      </c>
      <c r="Z120" s="144">
        <f>'สาย 1'!Z120+'สาย 2'!Z120+'สาย 3'!Z120+'สาย 4'!Z120+'สาย 5'!Z120+'สาย 6'!Z120+'สาย 7'!Z120+'สาย 8'!Z120+'สาย 9'!Z120+'สาย 10'!Z120+'สาย 11'!Z120+'สาย 12'!Z120</f>
        <v>0</v>
      </c>
      <c r="AA120" s="144">
        <f>'สาย 1'!AA120+'สาย 2'!AA120+'สาย 3'!AA120+'สาย 4'!AA120+'สาย 5'!AA120+'สาย 6'!AA120+'สาย 7'!AA120+'สาย 8'!AA120+'สาย 9'!AA120+'สาย 10'!AA120+'สาย 11'!AA120+'สาย 12'!AA120</f>
        <v>0</v>
      </c>
      <c r="AB120" s="144">
        <f>'สาย 1'!AB120+'สาย 2'!AB120+'สาย 3'!AB120+'สาย 4'!AB120+'สาย 5'!AB120+'สาย 6'!AB120+'สาย 7'!AB120+'สาย 8'!AB120+'สาย 9'!AB120+'สาย 10'!AB120+'สาย 11'!AB120+'สาย 12'!AB120</f>
        <v>0</v>
      </c>
      <c r="AC120" s="144">
        <f>'สาย 1'!AC120+'สาย 2'!AC120+'สาย 3'!AC120+'สาย 4'!AC120+'สาย 5'!AC120+'สาย 6'!AC120+'สาย 7'!AC120+'สาย 8'!AC120+'สาย 9'!AC120+'สาย 10'!AC120+'สาย 11'!AC120+'สาย 12'!AC120</f>
        <v>0</v>
      </c>
      <c r="AD120" s="144">
        <f>'สาย 1'!AD120+'สาย 2'!AD120+'สาย 3'!AD120+'สาย 4'!AD120+'สาย 5'!AD120+'สาย 6'!AD120+'สาย 7'!AD120+'สาย 8'!AD120+'สาย 9'!AD120+'สาย 10'!AD120+'สาย 11'!AD120+'สาย 12'!AD120</f>
        <v>0</v>
      </c>
      <c r="AE120" s="144">
        <f>'สาย 1'!AE120+'สาย 2'!AE120+'สาย 3'!AE120+'สาย 4'!AE120+'สาย 5'!AE120+'สาย 6'!AE120+'สาย 7'!AE120+'สาย 8'!AE120+'สาย 9'!AE120+'สาย 10'!AE120+'สาย 11'!AE120+'สาย 12'!AE120</f>
        <v>0</v>
      </c>
      <c r="AF120" s="144">
        <f>'สาย 1'!AF120+'สาย 2'!AF120+'สาย 3'!AF120+'สาย 4'!AF120+'สาย 5'!AF120+'สาย 6'!AF120+'สาย 7'!AF120+'สาย 8'!AF120+'สาย 9'!AF120+'สาย 10'!AF120+'สาย 11'!AF120+'สาย 12'!AF120</f>
        <v>0</v>
      </c>
      <c r="AG120" s="144">
        <f>'สาย 1'!AG120+'สาย 2'!AG120+'สาย 3'!AG120+'สาย 4'!AG120+'สาย 5'!AG120+'สาย 6'!AG120+'สาย 7'!AG120+'สาย 8'!AG120+'สาย 9'!AG120+'สาย 10'!AG120+'สาย 11'!AG120+'สาย 12'!AG120</f>
        <v>0</v>
      </c>
      <c r="AH120" s="144">
        <f>'สาย 1'!AH120+'สาย 2'!AH120+'สาย 3'!AH120+'สาย 4'!AH120+'สาย 5'!AH120+'สาย 6'!AH120+'สาย 7'!AH120+'สาย 8'!AH120+'สาย 9'!AH120+'สาย 10'!AH120+'สาย 11'!AH120+'สาย 12'!AH120</f>
        <v>0</v>
      </c>
      <c r="AI120" s="144">
        <f t="shared" si="864"/>
        <v>0</v>
      </c>
      <c r="AJ120" s="539"/>
    </row>
    <row r="121" spans="1:36" ht="21" thickBot="1">
      <c r="A121" s="519"/>
      <c r="B121" s="557"/>
      <c r="C121" s="149" t="s">
        <v>91</v>
      </c>
      <c r="D121" s="150" t="e">
        <f t="shared" ref="D121" si="865">(D119+D120)/D118</f>
        <v>#DIV/0!</v>
      </c>
      <c r="E121" s="150" t="e">
        <f t="shared" ref="E121" si="866">(E119+E120)/E118</f>
        <v>#DIV/0!</v>
      </c>
      <c r="F121" s="150" t="e">
        <f t="shared" ref="F121" si="867">(F119+F120)/F118</f>
        <v>#DIV/0!</v>
      </c>
      <c r="G121" s="150" t="e">
        <f t="shared" ref="G121" si="868">(G119+G120)/G118</f>
        <v>#DIV/0!</v>
      </c>
      <c r="H121" s="150" t="e">
        <f t="shared" ref="H121" si="869">(H119+H120)/H118</f>
        <v>#DIV/0!</v>
      </c>
      <c r="I121" s="150" t="e">
        <f t="shared" ref="I121" si="870">(I119+I120)/I118</f>
        <v>#DIV/0!</v>
      </c>
      <c r="J121" s="150" t="e">
        <f t="shared" ref="J121" si="871">(J119+J120)/J118</f>
        <v>#DIV/0!</v>
      </c>
      <c r="K121" s="150" t="e">
        <f t="shared" ref="K121" si="872">(K119+K120)/K118</f>
        <v>#DIV/0!</v>
      </c>
      <c r="L121" s="150" t="e">
        <f t="shared" ref="L121" si="873">(L119+L120)/L118</f>
        <v>#DIV/0!</v>
      </c>
      <c r="M121" s="150" t="e">
        <f t="shared" ref="M121" si="874">(M119+M120)/M118</f>
        <v>#DIV/0!</v>
      </c>
      <c r="N121" s="150" t="e">
        <f t="shared" ref="N121" si="875">(N119+N120)/N118</f>
        <v>#DIV/0!</v>
      </c>
      <c r="O121" s="150" t="e">
        <f t="shared" ref="O121" si="876">(O119+O120)/O118</f>
        <v>#DIV/0!</v>
      </c>
      <c r="P121" s="150" t="e">
        <f t="shared" ref="P121" si="877">(P119+P120)/P118</f>
        <v>#DIV/0!</v>
      </c>
      <c r="Q121" s="150" t="e">
        <f t="shared" ref="Q121" si="878">(Q119+Q120)/Q118</f>
        <v>#DIV/0!</v>
      </c>
      <c r="R121" s="150" t="e">
        <f t="shared" ref="R121" si="879">(R119+R120)/R118</f>
        <v>#DIV/0!</v>
      </c>
      <c r="S121" s="150" t="e">
        <f t="shared" ref="S121" si="880">(S119+S120)/S118</f>
        <v>#DIV/0!</v>
      </c>
      <c r="T121" s="150" t="e">
        <f t="shared" ref="T121" si="881">(T119+T120)/T118</f>
        <v>#DIV/0!</v>
      </c>
      <c r="U121" s="150" t="e">
        <f t="shared" ref="U121" si="882">(U119+U120)/U118</f>
        <v>#DIV/0!</v>
      </c>
      <c r="V121" s="150" t="e">
        <f t="shared" ref="V121" si="883">(V119+V120)/V118</f>
        <v>#DIV/0!</v>
      </c>
      <c r="W121" s="150" t="e">
        <f t="shared" ref="W121" si="884">(W119+W120)/W118</f>
        <v>#DIV/0!</v>
      </c>
      <c r="X121" s="150" t="e">
        <f t="shared" ref="X121" si="885">(X119+X120)/X118</f>
        <v>#DIV/0!</v>
      </c>
      <c r="Y121" s="150" t="e">
        <f t="shared" ref="Y121" si="886">(Y119+Y120)/Y118</f>
        <v>#DIV/0!</v>
      </c>
      <c r="Z121" s="150" t="e">
        <f t="shared" ref="Z121" si="887">(Z119+Z120)/Z118</f>
        <v>#DIV/0!</v>
      </c>
      <c r="AA121" s="150" t="e">
        <f t="shared" ref="AA121" si="888">(AA119+AA120)/AA118</f>
        <v>#DIV/0!</v>
      </c>
      <c r="AB121" s="150" t="e">
        <f t="shared" ref="AB121" si="889">(AB119+AB120)/AB118</f>
        <v>#DIV/0!</v>
      </c>
      <c r="AC121" s="150" t="e">
        <f t="shared" ref="AC121" si="890">(AC119+AC120)/AC118</f>
        <v>#DIV/0!</v>
      </c>
      <c r="AD121" s="150" t="e">
        <f t="shared" ref="AD121" si="891">(AD119+AD120)/AD118</f>
        <v>#DIV/0!</v>
      </c>
      <c r="AE121" s="150" t="e">
        <f t="shared" ref="AE121" si="892">(AE119+AE120)/AE118</f>
        <v>#DIV/0!</v>
      </c>
      <c r="AF121" s="150" t="e">
        <f t="shared" ref="AF121" si="893">(AF119+AF120)/AF118</f>
        <v>#DIV/0!</v>
      </c>
      <c r="AG121" s="150" t="e">
        <f t="shared" ref="AG121" si="894">(AG119+AG120)/AG118</f>
        <v>#DIV/0!</v>
      </c>
      <c r="AH121" s="150" t="e">
        <f t="shared" ref="AH121" si="895">(AH119+AH120)/AH118</f>
        <v>#DIV/0!</v>
      </c>
      <c r="AI121" s="150" t="e">
        <f t="shared" ref="AI121" si="896">(AI119+AI120)/AI118</f>
        <v>#DIV/0!</v>
      </c>
      <c r="AJ121" s="540"/>
    </row>
    <row r="122" spans="1:36" ht="20.399999999999999">
      <c r="A122" s="528" t="s">
        <v>29</v>
      </c>
      <c r="B122" s="535" t="s">
        <v>50</v>
      </c>
      <c r="C122" s="157" t="s">
        <v>42</v>
      </c>
      <c r="D122" s="103">
        <f>'สาย 1'!D122+'สาย 2'!D122+'สาย 3'!D122+'สาย 4'!D122+'สาย 5'!D122+'สาย 6'!D122+'สาย 7'!D122+'สาย 8'!D122+'สาย 9'!D122+'สาย 10'!D122+'สาย 11'!D122+'สาย 12'!D122</f>
        <v>50</v>
      </c>
      <c r="E122" s="103">
        <f>'สาย 1'!E122+'สาย 2'!E122+'สาย 3'!E122+'สาย 4'!E122+'สาย 5'!E122+'สาย 6'!E122+'สาย 7'!E122+'สาย 8'!E122+'สาย 9'!E122+'สาย 10'!E122+'สาย 11'!E122+'สาย 12'!E122</f>
        <v>100</v>
      </c>
      <c r="F122" s="103">
        <f>'สาย 1'!F122+'สาย 2'!F122+'สาย 3'!F122+'สาย 4'!F122+'สาย 5'!F122+'สาย 6'!F122+'สาย 7'!F122+'สาย 8'!F122+'สาย 9'!F122+'สาย 10'!F122+'สาย 11'!F122+'สาย 12'!F122</f>
        <v>50</v>
      </c>
      <c r="G122" s="103">
        <f>'สาย 1'!G122+'สาย 2'!G122+'สาย 3'!G122+'สาย 4'!G122+'สาย 5'!G122+'สาย 6'!G122+'สาย 7'!G122+'สาย 8'!G122+'สาย 9'!G122+'สาย 10'!G122+'สาย 11'!G122+'สาย 12'!G122</f>
        <v>0</v>
      </c>
      <c r="H122" s="103">
        <f>'สาย 1'!H122+'สาย 2'!H122+'สาย 3'!H122+'สาย 4'!H122+'สาย 5'!H122+'สาย 6'!H122+'สาย 7'!H122+'สาย 8'!H122+'สาย 9'!H122+'สาย 10'!H122+'สาย 11'!H122+'สาย 12'!H122</f>
        <v>0</v>
      </c>
      <c r="I122" s="103">
        <f>'สาย 1'!I122+'สาย 2'!I122+'สาย 3'!I122+'สาย 4'!I122+'สาย 5'!I122+'สาย 6'!I122+'สาย 7'!I122+'สาย 8'!I122+'สาย 9'!I122+'สาย 10'!I122+'สาย 11'!I122+'สาย 12'!I122</f>
        <v>0</v>
      </c>
      <c r="J122" s="103">
        <f>'สาย 1'!J122+'สาย 2'!J122+'สาย 3'!J122+'สาย 4'!J122+'สาย 5'!J122+'สาย 6'!J122+'สาย 7'!J122+'สาย 8'!J122+'สาย 9'!J122+'สาย 10'!J122+'สาย 11'!J122+'สาย 12'!J122</f>
        <v>0</v>
      </c>
      <c r="K122" s="103">
        <f>'สาย 1'!K122+'สาย 2'!K122+'สาย 3'!K122+'สาย 4'!K122+'สาย 5'!K122+'สาย 6'!K122+'สาย 7'!K122+'สาย 8'!K122+'สาย 9'!K122+'สาย 10'!K122+'สาย 11'!K122+'สาย 12'!K122</f>
        <v>0</v>
      </c>
      <c r="L122" s="103">
        <f>'สาย 1'!L122+'สาย 2'!L122+'สาย 3'!L122+'สาย 4'!L122+'สาย 5'!L122+'สาย 6'!L122+'สาย 7'!L122+'สาย 8'!L122+'สาย 9'!L122+'สาย 10'!L122+'สาย 11'!L122+'สาย 12'!L122</f>
        <v>0</v>
      </c>
      <c r="M122" s="103">
        <f>'สาย 1'!M122+'สาย 2'!M122+'สาย 3'!M122+'สาย 4'!M122+'สาย 5'!M122+'สาย 6'!M122+'สาย 7'!M122+'สาย 8'!M122+'สาย 9'!M122+'สาย 10'!M122+'สาย 11'!M122+'สาย 12'!M122</f>
        <v>0</v>
      </c>
      <c r="N122" s="103">
        <f>'สาย 1'!N122+'สาย 2'!N122+'สาย 3'!N122+'สาย 4'!N122+'สาย 5'!N122+'สาย 6'!N122+'สาย 7'!N122+'สาย 8'!N122+'สาย 9'!N122+'สาย 10'!N122+'สาย 11'!N122+'สาย 12'!N122</f>
        <v>0</v>
      </c>
      <c r="O122" s="103">
        <f>'สาย 1'!O122+'สาย 2'!O122+'สาย 3'!O122+'สาย 4'!O122+'สาย 5'!O122+'สาย 6'!O122+'สาย 7'!O122+'สาย 8'!O122+'สาย 9'!O122+'สาย 10'!O122+'สาย 11'!O122+'สาย 12'!O122</f>
        <v>0</v>
      </c>
      <c r="P122" s="103">
        <f>'สาย 1'!P122+'สาย 2'!P122+'สาย 3'!P122+'สาย 4'!P122+'สาย 5'!P122+'สาย 6'!P122+'สาย 7'!P122+'สาย 8'!P122+'สาย 9'!P122+'สาย 10'!P122+'สาย 11'!P122+'สาย 12'!P122</f>
        <v>0</v>
      </c>
      <c r="Q122" s="103">
        <f>'สาย 1'!Q122+'สาย 2'!Q122+'สาย 3'!Q122+'สาย 4'!Q122+'สาย 5'!Q122+'สาย 6'!Q122+'สาย 7'!Q122+'สาย 8'!Q122+'สาย 9'!Q122+'สาย 10'!Q122+'สาย 11'!Q122+'สาย 12'!Q122</f>
        <v>0</v>
      </c>
      <c r="R122" s="103">
        <f>'สาย 1'!R122+'สาย 2'!R122+'สาย 3'!R122+'สาย 4'!R122+'สาย 5'!R122+'สาย 6'!R122+'สาย 7'!R122+'สาย 8'!R122+'สาย 9'!R122+'สาย 10'!R122+'สาย 11'!R122+'สาย 12'!R122</f>
        <v>0</v>
      </c>
      <c r="S122" s="103">
        <f>'สาย 1'!S122+'สาย 2'!S122+'สาย 3'!S122+'สาย 4'!S122+'สาย 5'!S122+'สาย 6'!S122+'สาย 7'!S122+'สาย 8'!S122+'สาย 9'!S122+'สาย 10'!S122+'สาย 11'!S122+'สาย 12'!S122</f>
        <v>0</v>
      </c>
      <c r="T122" s="103">
        <f>'สาย 1'!T122+'สาย 2'!T122+'สาย 3'!T122+'สาย 4'!T122+'สาย 5'!T122+'สาย 6'!T122+'สาย 7'!T122+'สาย 8'!T122+'สาย 9'!T122+'สาย 10'!T122+'สาย 11'!T122+'สาย 12'!T122</f>
        <v>0</v>
      </c>
      <c r="U122" s="103">
        <f>'สาย 1'!U122+'สาย 2'!U122+'สาย 3'!U122+'สาย 4'!U122+'สาย 5'!U122+'สาย 6'!U122+'สาย 7'!U122+'สาย 8'!U122+'สาย 9'!U122+'สาย 10'!U122+'สาย 11'!U122+'สาย 12'!U122</f>
        <v>0</v>
      </c>
      <c r="V122" s="103">
        <f>'สาย 1'!V122+'สาย 2'!V122+'สาย 3'!V122+'สาย 4'!V122+'สาย 5'!V122+'สาย 6'!V122+'สาย 7'!V122+'สาย 8'!V122+'สาย 9'!V122+'สาย 10'!V122+'สาย 11'!V122+'สาย 12'!V122</f>
        <v>0</v>
      </c>
      <c r="W122" s="103">
        <f>'สาย 1'!W122+'สาย 2'!W122+'สาย 3'!W122+'สาย 4'!W122+'สาย 5'!W122+'สาย 6'!W122+'สาย 7'!W122+'สาย 8'!W122+'สาย 9'!W122+'สาย 10'!W122+'สาย 11'!W122+'สาย 12'!W122</f>
        <v>0</v>
      </c>
      <c r="X122" s="103">
        <f>'สาย 1'!X122+'สาย 2'!X122+'สาย 3'!X122+'สาย 4'!X122+'สาย 5'!X122+'สาย 6'!X122+'สาย 7'!X122+'สาย 8'!X122+'สาย 9'!X122+'สาย 10'!X122+'สาย 11'!X122+'สาย 12'!X122</f>
        <v>0</v>
      </c>
      <c r="Y122" s="103">
        <f>'สาย 1'!Y122+'สาย 2'!Y122+'สาย 3'!Y122+'สาย 4'!Y122+'สาย 5'!Y122+'สาย 6'!Y122+'สาย 7'!Y122+'สาย 8'!Y122+'สาย 9'!Y122+'สาย 10'!Y122+'สาย 11'!Y122+'สาย 12'!Y122</f>
        <v>0</v>
      </c>
      <c r="Z122" s="103">
        <f>'สาย 1'!Z122+'สาย 2'!Z122+'สาย 3'!Z122+'สาย 4'!Z122+'สาย 5'!Z122+'สาย 6'!Z122+'สาย 7'!Z122+'สาย 8'!Z122+'สาย 9'!Z122+'สาย 10'!Z122+'สาย 11'!Z122+'สาย 12'!Z122</f>
        <v>0</v>
      </c>
      <c r="AA122" s="103">
        <f>'สาย 1'!AA122+'สาย 2'!AA122+'สาย 3'!AA122+'สาย 4'!AA122+'สาย 5'!AA122+'สาย 6'!AA122+'สาย 7'!AA122+'สาย 8'!AA122+'สาย 9'!AA122+'สาย 10'!AA122+'สาย 11'!AA122+'สาย 12'!AA122</f>
        <v>0</v>
      </c>
      <c r="AB122" s="103">
        <f>'สาย 1'!AB122+'สาย 2'!AB122+'สาย 3'!AB122+'สาย 4'!AB122+'สาย 5'!AB122+'สาย 6'!AB122+'สาย 7'!AB122+'สาย 8'!AB122+'สาย 9'!AB122+'สาย 10'!AB122+'สาย 11'!AB122+'สาย 12'!AB122</f>
        <v>0</v>
      </c>
      <c r="AC122" s="103">
        <f>'สาย 1'!AC122+'สาย 2'!AC122+'สาย 3'!AC122+'สาย 4'!AC122+'สาย 5'!AC122+'สาย 6'!AC122+'สาย 7'!AC122+'สาย 8'!AC122+'สาย 9'!AC122+'สาย 10'!AC122+'สาย 11'!AC122+'สาย 12'!AC122</f>
        <v>0</v>
      </c>
      <c r="AD122" s="103">
        <f>'สาย 1'!AD122+'สาย 2'!AD122+'สาย 3'!AD122+'สาย 4'!AD122+'สาย 5'!AD122+'สาย 6'!AD122+'สาย 7'!AD122+'สาย 8'!AD122+'สาย 9'!AD122+'สาย 10'!AD122+'สาย 11'!AD122+'สาย 12'!AD122</f>
        <v>0</v>
      </c>
      <c r="AE122" s="103">
        <f>'สาย 1'!AE122+'สาย 2'!AE122+'สาย 3'!AE122+'สาย 4'!AE122+'สาย 5'!AE122+'สาย 6'!AE122+'สาย 7'!AE122+'สาย 8'!AE122+'สาย 9'!AE122+'สาย 10'!AE122+'สาย 11'!AE122+'สาย 12'!AE122</f>
        <v>0</v>
      </c>
      <c r="AF122" s="103">
        <f>'สาย 1'!AF122+'สาย 2'!AF122+'สาย 3'!AF122+'สาย 4'!AF122+'สาย 5'!AF122+'สาย 6'!AF122+'สาย 7'!AF122+'สาย 8'!AF122+'สาย 9'!AF122+'สาย 10'!AF122+'สาย 11'!AF122+'สาย 12'!AF122</f>
        <v>0</v>
      </c>
      <c r="AG122" s="103">
        <f>'สาย 1'!AG122+'สาย 2'!AG122+'สาย 3'!AG122+'สาย 4'!AG122+'สาย 5'!AG122+'สาย 6'!AG122+'สาย 7'!AG122+'สาย 8'!AG122+'สาย 9'!AG122+'สาย 10'!AG122+'สาย 11'!AG122+'สาย 12'!AG122</f>
        <v>0</v>
      </c>
      <c r="AH122" s="103">
        <f>'สาย 1'!AH122+'สาย 2'!AH122+'สาย 3'!AH122+'สาย 4'!AH122+'สาย 5'!AH122+'สาย 6'!AH122+'สาย 7'!AH122+'สาย 8'!AH122+'สาย 9'!AH122+'สาย 10'!AH122+'สาย 11'!AH122+'สาย 12'!AH122</f>
        <v>0</v>
      </c>
      <c r="AI122" s="103">
        <f>SUM(D122:AH122)</f>
        <v>200</v>
      </c>
      <c r="AJ122" s="541">
        <f>AI125</f>
        <v>0.36</v>
      </c>
    </row>
    <row r="123" spans="1:36" ht="20.399999999999999">
      <c r="A123" s="529"/>
      <c r="B123" s="536"/>
      <c r="C123" s="159" t="s">
        <v>89</v>
      </c>
      <c r="D123" s="174">
        <f>'สาย 1'!D123+'สาย 2'!D123+'สาย 3'!D123+'สาย 4'!D123+'สาย 5'!D123+'สาย 6'!D123+'สาย 7'!D123+'สาย 8'!D123+'สาย 9'!D123+'สาย 10'!D123+'สาย 11'!D123+'สาย 12'!D123</f>
        <v>24</v>
      </c>
      <c r="E123" s="174">
        <f>'สาย 1'!E123+'สาย 2'!E123+'สาย 3'!E123+'สาย 4'!E123+'สาย 5'!E123+'สาย 6'!E123+'สาย 7'!E123+'สาย 8'!E123+'สาย 9'!E123+'สาย 10'!E123+'สาย 11'!E123+'สาย 12'!E123</f>
        <v>34</v>
      </c>
      <c r="F123" s="174">
        <f>'สาย 1'!F123+'สาย 2'!F123+'สาย 3'!F123+'สาย 4'!F123+'สาย 5'!F123+'สาย 6'!F123+'สาย 7'!F123+'สาย 8'!F123+'สาย 9'!F123+'สาย 10'!F123+'สาย 11'!F123+'สาย 12'!F123</f>
        <v>14</v>
      </c>
      <c r="G123" s="174">
        <f>'สาย 1'!G123+'สาย 2'!G123+'สาย 3'!G123+'สาย 4'!G123+'สาย 5'!G123+'สาย 6'!G123+'สาย 7'!G123+'สาย 8'!G123+'สาย 9'!G123+'สาย 10'!G123+'สาย 11'!G123+'สาย 12'!G123</f>
        <v>0</v>
      </c>
      <c r="H123" s="174">
        <f>'สาย 1'!H123+'สาย 2'!H123+'สาย 3'!H123+'สาย 4'!H123+'สาย 5'!H123+'สาย 6'!H123+'สาย 7'!H123+'สาย 8'!H123+'สาย 9'!H123+'สาย 10'!H123+'สาย 11'!H123+'สาย 12'!H123</f>
        <v>0</v>
      </c>
      <c r="I123" s="174">
        <f>'สาย 1'!I123+'สาย 2'!I123+'สาย 3'!I123+'สาย 4'!I123+'สาย 5'!I123+'สาย 6'!I123+'สาย 7'!I123+'สาย 8'!I123+'สาย 9'!I123+'สาย 10'!I123+'สาย 11'!I123+'สาย 12'!I123</f>
        <v>0</v>
      </c>
      <c r="J123" s="174">
        <f>'สาย 1'!J123+'สาย 2'!J123+'สาย 3'!J123+'สาย 4'!J123+'สาย 5'!J123+'สาย 6'!J123+'สาย 7'!J123+'สาย 8'!J123+'สาย 9'!J123+'สาย 10'!J123+'สาย 11'!J123+'สาย 12'!J123</f>
        <v>0</v>
      </c>
      <c r="K123" s="174">
        <f>'สาย 1'!K123+'สาย 2'!K123+'สาย 3'!K123+'สาย 4'!K123+'สาย 5'!K123+'สาย 6'!K123+'สาย 7'!K123+'สาย 8'!K123+'สาย 9'!K123+'สาย 10'!K123+'สาย 11'!K123+'สาย 12'!K123</f>
        <v>0</v>
      </c>
      <c r="L123" s="174">
        <f>'สาย 1'!L123+'สาย 2'!L123+'สาย 3'!L123+'สาย 4'!L123+'สาย 5'!L123+'สาย 6'!L123+'สาย 7'!L123+'สาย 8'!L123+'สาย 9'!L123+'สาย 10'!L123+'สาย 11'!L123+'สาย 12'!L123</f>
        <v>0</v>
      </c>
      <c r="M123" s="174">
        <f>'สาย 1'!M123+'สาย 2'!M123+'สาย 3'!M123+'สาย 4'!M123+'สาย 5'!M123+'สาย 6'!M123+'สาย 7'!M123+'สาย 8'!M123+'สาย 9'!M123+'สาย 10'!M123+'สาย 11'!M123+'สาย 12'!M123</f>
        <v>0</v>
      </c>
      <c r="N123" s="174">
        <f>'สาย 1'!N123+'สาย 2'!N123+'สาย 3'!N123+'สาย 4'!N123+'สาย 5'!N123+'สาย 6'!N123+'สาย 7'!N123+'สาย 8'!N123+'สาย 9'!N123+'สาย 10'!N123+'สาย 11'!N123+'สาย 12'!N123</f>
        <v>0</v>
      </c>
      <c r="O123" s="174">
        <f>'สาย 1'!O123+'สาย 2'!O123+'สาย 3'!O123+'สาย 4'!O123+'สาย 5'!O123+'สาย 6'!O123+'สาย 7'!O123+'สาย 8'!O123+'สาย 9'!O123+'สาย 10'!O123+'สาย 11'!O123+'สาย 12'!O123</f>
        <v>0</v>
      </c>
      <c r="P123" s="174">
        <f>'สาย 1'!P123+'สาย 2'!P123+'สาย 3'!P123+'สาย 4'!P123+'สาย 5'!P123+'สาย 6'!P123+'สาย 7'!P123+'สาย 8'!P123+'สาย 9'!P123+'สาย 10'!P123+'สาย 11'!P123+'สาย 12'!P123</f>
        <v>0</v>
      </c>
      <c r="Q123" s="174">
        <f>'สาย 1'!Q123+'สาย 2'!Q123+'สาย 3'!Q123+'สาย 4'!Q123+'สาย 5'!Q123+'สาย 6'!Q123+'สาย 7'!Q123+'สาย 8'!Q123+'สาย 9'!Q123+'สาย 10'!Q123+'สาย 11'!Q123+'สาย 12'!Q123</f>
        <v>0</v>
      </c>
      <c r="R123" s="174">
        <f>'สาย 1'!R123+'สาย 2'!R123+'สาย 3'!R123+'สาย 4'!R123+'สาย 5'!R123+'สาย 6'!R123+'สาย 7'!R123+'สาย 8'!R123+'สาย 9'!R123+'สาย 10'!R123+'สาย 11'!R123+'สาย 12'!R123</f>
        <v>0</v>
      </c>
      <c r="S123" s="174">
        <f>'สาย 1'!S123+'สาย 2'!S123+'สาย 3'!S123+'สาย 4'!S123+'สาย 5'!S123+'สาย 6'!S123+'สาย 7'!S123+'สาย 8'!S123+'สาย 9'!S123+'สาย 10'!S123+'สาย 11'!S123+'สาย 12'!S123</f>
        <v>0</v>
      </c>
      <c r="T123" s="174">
        <f>'สาย 1'!T123+'สาย 2'!T123+'สาย 3'!T123+'สาย 4'!T123+'สาย 5'!T123+'สาย 6'!T123+'สาย 7'!T123+'สาย 8'!T123+'สาย 9'!T123+'สาย 10'!T123+'สาย 11'!T123+'สาย 12'!T123</f>
        <v>0</v>
      </c>
      <c r="U123" s="174">
        <f>'สาย 1'!U123+'สาย 2'!U123+'สาย 3'!U123+'สาย 4'!U123+'สาย 5'!U123+'สาย 6'!U123+'สาย 7'!U123+'สาย 8'!U123+'สาย 9'!U123+'สาย 10'!U123+'สาย 11'!U123+'สาย 12'!U123</f>
        <v>0</v>
      </c>
      <c r="V123" s="174">
        <f>'สาย 1'!V123+'สาย 2'!V123+'สาย 3'!V123+'สาย 4'!V123+'สาย 5'!V123+'สาย 6'!V123+'สาย 7'!V123+'สาย 8'!V123+'สาย 9'!V123+'สาย 10'!V123+'สาย 11'!V123+'สาย 12'!V123</f>
        <v>0</v>
      </c>
      <c r="W123" s="174">
        <f>'สาย 1'!W123+'สาย 2'!W123+'สาย 3'!W123+'สาย 4'!W123+'สาย 5'!W123+'สาย 6'!W123+'สาย 7'!W123+'สาย 8'!W123+'สาย 9'!W123+'สาย 10'!W123+'สาย 11'!W123+'สาย 12'!W123</f>
        <v>0</v>
      </c>
      <c r="X123" s="174">
        <f>'สาย 1'!X123+'สาย 2'!X123+'สาย 3'!X123+'สาย 4'!X123+'สาย 5'!X123+'สาย 6'!X123+'สาย 7'!X123+'สาย 8'!X123+'สาย 9'!X123+'สาย 10'!X123+'สาย 11'!X123+'สาย 12'!X123</f>
        <v>0</v>
      </c>
      <c r="Y123" s="174">
        <f>'สาย 1'!Y123+'สาย 2'!Y123+'สาย 3'!Y123+'สาย 4'!Y123+'สาย 5'!Y123+'สาย 6'!Y123+'สาย 7'!Y123+'สาย 8'!Y123+'สาย 9'!Y123+'สาย 10'!Y123+'สาย 11'!Y123+'สาย 12'!Y123</f>
        <v>0</v>
      </c>
      <c r="Z123" s="174">
        <f>'สาย 1'!Z123+'สาย 2'!Z123+'สาย 3'!Z123+'สาย 4'!Z123+'สาย 5'!Z123+'สาย 6'!Z123+'สาย 7'!Z123+'สาย 8'!Z123+'สาย 9'!Z123+'สาย 10'!Z123+'สาย 11'!Z123+'สาย 12'!Z123</f>
        <v>0</v>
      </c>
      <c r="AA123" s="174">
        <f>'สาย 1'!AA123+'สาย 2'!AA123+'สาย 3'!AA123+'สาย 4'!AA123+'สาย 5'!AA123+'สาย 6'!AA123+'สาย 7'!AA123+'สาย 8'!AA123+'สาย 9'!AA123+'สาย 10'!AA123+'สาย 11'!AA123+'สาย 12'!AA123</f>
        <v>0</v>
      </c>
      <c r="AB123" s="174">
        <f>'สาย 1'!AB123+'สาย 2'!AB123+'สาย 3'!AB123+'สาย 4'!AB123+'สาย 5'!AB123+'สาย 6'!AB123+'สาย 7'!AB123+'สาย 8'!AB123+'สาย 9'!AB123+'สาย 10'!AB123+'สาย 11'!AB123+'สาย 12'!AB123</f>
        <v>0</v>
      </c>
      <c r="AC123" s="174">
        <f>'สาย 1'!AC123+'สาย 2'!AC123+'สาย 3'!AC123+'สาย 4'!AC123+'สาย 5'!AC123+'สาย 6'!AC123+'สาย 7'!AC123+'สาย 8'!AC123+'สาย 9'!AC123+'สาย 10'!AC123+'สาย 11'!AC123+'สาย 12'!AC123</f>
        <v>0</v>
      </c>
      <c r="AD123" s="174">
        <f>'สาย 1'!AD123+'สาย 2'!AD123+'สาย 3'!AD123+'สาย 4'!AD123+'สาย 5'!AD123+'สาย 6'!AD123+'สาย 7'!AD123+'สาย 8'!AD123+'สาย 9'!AD123+'สาย 10'!AD123+'สาย 11'!AD123+'สาย 12'!AD123</f>
        <v>0</v>
      </c>
      <c r="AE123" s="174">
        <f>'สาย 1'!AE123+'สาย 2'!AE123+'สาย 3'!AE123+'สาย 4'!AE123+'สาย 5'!AE123+'สาย 6'!AE123+'สาย 7'!AE123+'สาย 8'!AE123+'สาย 9'!AE123+'สาย 10'!AE123+'สาย 11'!AE123+'สาย 12'!AE123</f>
        <v>0</v>
      </c>
      <c r="AF123" s="174">
        <f>'สาย 1'!AF123+'สาย 2'!AF123+'สาย 3'!AF123+'สาย 4'!AF123+'สาย 5'!AF123+'สาย 6'!AF123+'สาย 7'!AF123+'สาย 8'!AF123+'สาย 9'!AF123+'สาย 10'!AF123+'สาย 11'!AF123+'สาย 12'!AF123</f>
        <v>0</v>
      </c>
      <c r="AG123" s="174">
        <f>'สาย 1'!AG123+'สาย 2'!AG123+'สาย 3'!AG123+'สาย 4'!AG123+'สาย 5'!AG123+'สาย 6'!AG123+'สาย 7'!AG123+'สาย 8'!AG123+'สาย 9'!AG123+'สาย 10'!AG123+'สาย 11'!AG123+'สาย 12'!AG123</f>
        <v>0</v>
      </c>
      <c r="AH123" s="174">
        <f>'สาย 1'!AH123+'สาย 2'!AH123+'สาย 3'!AH123+'สาย 4'!AH123+'สาย 5'!AH123+'สาย 6'!AH123+'สาย 7'!AH123+'สาย 8'!AH123+'สาย 9'!AH123+'สาย 10'!AH123+'สาย 11'!AH123+'สาย 12'!AH123</f>
        <v>0</v>
      </c>
      <c r="AI123" s="174">
        <f t="shared" ref="AI123:AI124" si="897">SUM(D123:AH123)</f>
        <v>72</v>
      </c>
      <c r="AJ123" s="541"/>
    </row>
    <row r="124" spans="1:36" ht="20.399999999999999">
      <c r="A124" s="529"/>
      <c r="B124" s="536"/>
      <c r="C124" s="160" t="s">
        <v>90</v>
      </c>
      <c r="D124" s="142">
        <f>'สาย 1'!D124+'สาย 2'!D124+'สาย 3'!D124+'สาย 4'!D124+'สาย 5'!D124+'สาย 6'!D124+'สาย 7'!D124+'สาย 8'!D124+'สาย 9'!D124+'สาย 10'!D124+'สาย 11'!D124+'สาย 12'!D124</f>
        <v>0</v>
      </c>
      <c r="E124" s="142">
        <f>'สาย 1'!E124+'สาย 2'!E124+'สาย 3'!E124+'สาย 4'!E124+'สาย 5'!E124+'สาย 6'!E124+'สาย 7'!E124+'สาย 8'!E124+'สาย 9'!E124+'สาย 10'!E124+'สาย 11'!E124+'สาย 12'!E124</f>
        <v>0</v>
      </c>
      <c r="F124" s="142">
        <f>'สาย 1'!F124+'สาย 2'!F124+'สาย 3'!F124+'สาย 4'!F124+'สาย 5'!F124+'สาย 6'!F124+'สาย 7'!F124+'สาย 8'!F124+'สาย 9'!F124+'สาย 10'!F124+'สาย 11'!F124+'สาย 12'!F124</f>
        <v>0</v>
      </c>
      <c r="G124" s="142">
        <f>'สาย 1'!G124+'สาย 2'!G124+'สาย 3'!G124+'สาย 4'!G124+'สาย 5'!G124+'สาย 6'!G124+'สาย 7'!G124+'สาย 8'!G124+'สาย 9'!G124+'สาย 10'!G124+'สาย 11'!G124+'สาย 12'!G124</f>
        <v>0</v>
      </c>
      <c r="H124" s="142">
        <f>'สาย 1'!H124+'สาย 2'!H124+'สาย 3'!H124+'สาย 4'!H124+'สาย 5'!H124+'สาย 6'!H124+'สาย 7'!H124+'สาย 8'!H124+'สาย 9'!H124+'สาย 10'!H124+'สาย 11'!H124+'สาย 12'!H124</f>
        <v>0</v>
      </c>
      <c r="I124" s="142">
        <f>'สาย 1'!I124+'สาย 2'!I124+'สาย 3'!I124+'สาย 4'!I124+'สาย 5'!I124+'สาย 6'!I124+'สาย 7'!I124+'สาย 8'!I124+'สาย 9'!I124+'สาย 10'!I124+'สาย 11'!I124+'สาย 12'!I124</f>
        <v>0</v>
      </c>
      <c r="J124" s="142">
        <f>'สาย 1'!J124+'สาย 2'!J124+'สาย 3'!J124+'สาย 4'!J124+'สาย 5'!J124+'สาย 6'!J124+'สาย 7'!J124+'สาย 8'!J124+'สาย 9'!J124+'สาย 10'!J124+'สาย 11'!J124+'สาย 12'!J124</f>
        <v>0</v>
      </c>
      <c r="K124" s="142">
        <f>'สาย 1'!K124+'สาย 2'!K124+'สาย 3'!K124+'สาย 4'!K124+'สาย 5'!K124+'สาย 6'!K124+'สาย 7'!K124+'สาย 8'!K124+'สาย 9'!K124+'สาย 10'!K124+'สาย 11'!K124+'สาย 12'!K124</f>
        <v>0</v>
      </c>
      <c r="L124" s="142">
        <f>'สาย 1'!L124+'สาย 2'!L124+'สาย 3'!L124+'สาย 4'!L124+'สาย 5'!L124+'สาย 6'!L124+'สาย 7'!L124+'สาย 8'!L124+'สาย 9'!L124+'สาย 10'!L124+'สาย 11'!L124+'สาย 12'!L124</f>
        <v>0</v>
      </c>
      <c r="M124" s="142">
        <f>'สาย 1'!M124+'สาย 2'!M124+'สาย 3'!M124+'สาย 4'!M124+'สาย 5'!M124+'สาย 6'!M124+'สาย 7'!M124+'สาย 8'!M124+'สาย 9'!M124+'สาย 10'!M124+'สาย 11'!M124+'สาย 12'!M124</f>
        <v>0</v>
      </c>
      <c r="N124" s="142">
        <f>'สาย 1'!N124+'สาย 2'!N124+'สาย 3'!N124+'สาย 4'!N124+'สาย 5'!N124+'สาย 6'!N124+'สาย 7'!N124+'สาย 8'!N124+'สาย 9'!N124+'สาย 10'!N124+'สาย 11'!N124+'สาย 12'!N124</f>
        <v>0</v>
      </c>
      <c r="O124" s="142">
        <f>'สาย 1'!O124+'สาย 2'!O124+'สาย 3'!O124+'สาย 4'!O124+'สาย 5'!O124+'สาย 6'!O124+'สาย 7'!O124+'สาย 8'!O124+'สาย 9'!O124+'สาย 10'!O124+'สาย 11'!O124+'สาย 12'!O124</f>
        <v>0</v>
      </c>
      <c r="P124" s="142">
        <f>'สาย 1'!P124+'สาย 2'!P124+'สาย 3'!P124+'สาย 4'!P124+'สาย 5'!P124+'สาย 6'!P124+'สาย 7'!P124+'สาย 8'!P124+'สาย 9'!P124+'สาย 10'!P124+'สาย 11'!P124+'สาย 12'!P124</f>
        <v>0</v>
      </c>
      <c r="Q124" s="142">
        <f>'สาย 1'!Q124+'สาย 2'!Q124+'สาย 3'!Q124+'สาย 4'!Q124+'สาย 5'!Q124+'สาย 6'!Q124+'สาย 7'!Q124+'สาย 8'!Q124+'สาย 9'!Q124+'สาย 10'!Q124+'สาย 11'!Q124+'สาย 12'!Q124</f>
        <v>0</v>
      </c>
      <c r="R124" s="142">
        <f>'สาย 1'!R124+'สาย 2'!R124+'สาย 3'!R124+'สาย 4'!R124+'สาย 5'!R124+'สาย 6'!R124+'สาย 7'!R124+'สาย 8'!R124+'สาย 9'!R124+'สาย 10'!R124+'สาย 11'!R124+'สาย 12'!R124</f>
        <v>0</v>
      </c>
      <c r="S124" s="142">
        <f>'สาย 1'!S124+'สาย 2'!S124+'สาย 3'!S124+'สาย 4'!S124+'สาย 5'!S124+'สาย 6'!S124+'สาย 7'!S124+'สาย 8'!S124+'สาย 9'!S124+'สาย 10'!S124+'สาย 11'!S124+'สาย 12'!S124</f>
        <v>0</v>
      </c>
      <c r="T124" s="142">
        <f>'สาย 1'!T124+'สาย 2'!T124+'สาย 3'!T124+'สาย 4'!T124+'สาย 5'!T124+'สาย 6'!T124+'สาย 7'!T124+'สาย 8'!T124+'สาย 9'!T124+'สาย 10'!T124+'สาย 11'!T124+'สาย 12'!T124</f>
        <v>0</v>
      </c>
      <c r="U124" s="142">
        <f>'สาย 1'!U124+'สาย 2'!U124+'สาย 3'!U124+'สาย 4'!U124+'สาย 5'!U124+'สาย 6'!U124+'สาย 7'!U124+'สาย 8'!U124+'สาย 9'!U124+'สาย 10'!U124+'สาย 11'!U124+'สาย 12'!U124</f>
        <v>0</v>
      </c>
      <c r="V124" s="142">
        <f>'สาย 1'!V124+'สาย 2'!V124+'สาย 3'!V124+'สาย 4'!V124+'สาย 5'!V124+'สาย 6'!V124+'สาย 7'!V124+'สาย 8'!V124+'สาย 9'!V124+'สาย 10'!V124+'สาย 11'!V124+'สาย 12'!V124</f>
        <v>0</v>
      </c>
      <c r="W124" s="142">
        <f>'สาย 1'!W124+'สาย 2'!W124+'สาย 3'!W124+'สาย 4'!W124+'สาย 5'!W124+'สาย 6'!W124+'สาย 7'!W124+'สาย 8'!W124+'สาย 9'!W124+'สาย 10'!W124+'สาย 11'!W124+'สาย 12'!W124</f>
        <v>0</v>
      </c>
      <c r="X124" s="142">
        <f>'สาย 1'!X124+'สาย 2'!X124+'สาย 3'!X124+'สาย 4'!X124+'สาย 5'!X124+'สาย 6'!X124+'สาย 7'!X124+'สาย 8'!X124+'สาย 9'!X124+'สาย 10'!X124+'สาย 11'!X124+'สาย 12'!X124</f>
        <v>0</v>
      </c>
      <c r="Y124" s="142">
        <f>'สาย 1'!Y124+'สาย 2'!Y124+'สาย 3'!Y124+'สาย 4'!Y124+'สาย 5'!Y124+'สาย 6'!Y124+'สาย 7'!Y124+'สาย 8'!Y124+'สาย 9'!Y124+'สาย 10'!Y124+'สาย 11'!Y124+'สาย 12'!Y124</f>
        <v>0</v>
      </c>
      <c r="Z124" s="142">
        <f>'สาย 1'!Z124+'สาย 2'!Z124+'สาย 3'!Z124+'สาย 4'!Z124+'สาย 5'!Z124+'สาย 6'!Z124+'สาย 7'!Z124+'สาย 8'!Z124+'สาย 9'!Z124+'สาย 10'!Z124+'สาย 11'!Z124+'สาย 12'!Z124</f>
        <v>0</v>
      </c>
      <c r="AA124" s="142">
        <f>'สาย 1'!AA124+'สาย 2'!AA124+'สาย 3'!AA124+'สาย 4'!AA124+'สาย 5'!AA124+'สาย 6'!AA124+'สาย 7'!AA124+'สาย 8'!AA124+'สาย 9'!AA124+'สาย 10'!AA124+'สาย 11'!AA124+'สาย 12'!AA124</f>
        <v>0</v>
      </c>
      <c r="AB124" s="142">
        <f>'สาย 1'!AB124+'สาย 2'!AB124+'สาย 3'!AB124+'สาย 4'!AB124+'สาย 5'!AB124+'สาย 6'!AB124+'สาย 7'!AB124+'สาย 8'!AB124+'สาย 9'!AB124+'สาย 10'!AB124+'สาย 11'!AB124+'สาย 12'!AB124</f>
        <v>0</v>
      </c>
      <c r="AC124" s="142">
        <f>'สาย 1'!AC124+'สาย 2'!AC124+'สาย 3'!AC124+'สาย 4'!AC124+'สาย 5'!AC124+'สาย 6'!AC124+'สาย 7'!AC124+'สาย 8'!AC124+'สาย 9'!AC124+'สาย 10'!AC124+'สาย 11'!AC124+'สาย 12'!AC124</f>
        <v>0</v>
      </c>
      <c r="AD124" s="142">
        <f>'สาย 1'!AD124+'สาย 2'!AD124+'สาย 3'!AD124+'สาย 4'!AD124+'สาย 5'!AD124+'สาย 6'!AD124+'สาย 7'!AD124+'สาย 8'!AD124+'สาย 9'!AD124+'สาย 10'!AD124+'สาย 11'!AD124+'สาย 12'!AD124</f>
        <v>0</v>
      </c>
      <c r="AE124" s="142">
        <f>'สาย 1'!AE124+'สาย 2'!AE124+'สาย 3'!AE124+'สาย 4'!AE124+'สาย 5'!AE124+'สาย 6'!AE124+'สาย 7'!AE124+'สาย 8'!AE124+'สาย 9'!AE124+'สาย 10'!AE124+'สาย 11'!AE124+'สาย 12'!AE124</f>
        <v>0</v>
      </c>
      <c r="AF124" s="142">
        <f>'สาย 1'!AF124+'สาย 2'!AF124+'สาย 3'!AF124+'สาย 4'!AF124+'สาย 5'!AF124+'สาย 6'!AF124+'สาย 7'!AF124+'สาย 8'!AF124+'สาย 9'!AF124+'สาย 10'!AF124+'สาย 11'!AF124+'สาย 12'!AF124</f>
        <v>0</v>
      </c>
      <c r="AG124" s="142">
        <f>'สาย 1'!AG124+'สาย 2'!AG124+'สาย 3'!AG124+'สาย 4'!AG124+'สาย 5'!AG124+'สาย 6'!AG124+'สาย 7'!AG124+'สาย 8'!AG124+'สาย 9'!AG124+'สาย 10'!AG124+'สาย 11'!AG124+'สาย 12'!AG124</f>
        <v>0</v>
      </c>
      <c r="AH124" s="142">
        <f>'สาย 1'!AH124+'สาย 2'!AH124+'สาย 3'!AH124+'สาย 4'!AH124+'สาย 5'!AH124+'สาย 6'!AH124+'สาย 7'!AH124+'สาย 8'!AH124+'สาย 9'!AH124+'สาย 10'!AH124+'สาย 11'!AH124+'สาย 12'!AH124</f>
        <v>0</v>
      </c>
      <c r="AI124" s="142">
        <f t="shared" si="897"/>
        <v>0</v>
      </c>
      <c r="AJ124" s="541"/>
    </row>
    <row r="125" spans="1:36" ht="21" thickBot="1">
      <c r="A125" s="530"/>
      <c r="B125" s="537"/>
      <c r="C125" s="154" t="s">
        <v>91</v>
      </c>
      <c r="D125" s="155">
        <f t="shared" ref="D125" si="898">(D123+D124)/D122</f>
        <v>0.48</v>
      </c>
      <c r="E125" s="155">
        <f t="shared" ref="E125" si="899">(E123+E124)/E122</f>
        <v>0.34</v>
      </c>
      <c r="F125" s="155">
        <f t="shared" ref="F125" si="900">(F123+F124)/F122</f>
        <v>0.28000000000000003</v>
      </c>
      <c r="G125" s="155" t="e">
        <f t="shared" ref="G125" si="901">(G123+G124)/G122</f>
        <v>#DIV/0!</v>
      </c>
      <c r="H125" s="155" t="e">
        <f t="shared" ref="H125" si="902">(H123+H124)/H122</f>
        <v>#DIV/0!</v>
      </c>
      <c r="I125" s="155" t="e">
        <f t="shared" ref="I125" si="903">(I123+I124)/I122</f>
        <v>#DIV/0!</v>
      </c>
      <c r="J125" s="155" t="e">
        <f t="shared" ref="J125" si="904">(J123+J124)/J122</f>
        <v>#DIV/0!</v>
      </c>
      <c r="K125" s="155" t="e">
        <f t="shared" ref="K125" si="905">(K123+K124)/K122</f>
        <v>#DIV/0!</v>
      </c>
      <c r="L125" s="155" t="e">
        <f t="shared" ref="L125" si="906">(L123+L124)/L122</f>
        <v>#DIV/0!</v>
      </c>
      <c r="M125" s="155" t="e">
        <f t="shared" ref="M125" si="907">(M123+M124)/M122</f>
        <v>#DIV/0!</v>
      </c>
      <c r="N125" s="155" t="e">
        <f t="shared" ref="N125" si="908">(N123+N124)/N122</f>
        <v>#DIV/0!</v>
      </c>
      <c r="O125" s="155" t="e">
        <f t="shared" ref="O125" si="909">(O123+O124)/O122</f>
        <v>#DIV/0!</v>
      </c>
      <c r="P125" s="155" t="e">
        <f t="shared" ref="P125" si="910">(P123+P124)/P122</f>
        <v>#DIV/0!</v>
      </c>
      <c r="Q125" s="155" t="e">
        <f t="shared" ref="Q125" si="911">(Q123+Q124)/Q122</f>
        <v>#DIV/0!</v>
      </c>
      <c r="R125" s="155" t="e">
        <f t="shared" ref="R125" si="912">(R123+R124)/R122</f>
        <v>#DIV/0!</v>
      </c>
      <c r="S125" s="155" t="e">
        <f t="shared" ref="S125" si="913">(S123+S124)/S122</f>
        <v>#DIV/0!</v>
      </c>
      <c r="T125" s="155" t="e">
        <f t="shared" ref="T125" si="914">(T123+T124)/T122</f>
        <v>#DIV/0!</v>
      </c>
      <c r="U125" s="155" t="e">
        <f t="shared" ref="U125" si="915">(U123+U124)/U122</f>
        <v>#DIV/0!</v>
      </c>
      <c r="V125" s="155" t="e">
        <f t="shared" ref="V125" si="916">(V123+V124)/V122</f>
        <v>#DIV/0!</v>
      </c>
      <c r="W125" s="155" t="e">
        <f t="shared" ref="W125" si="917">(W123+W124)/W122</f>
        <v>#DIV/0!</v>
      </c>
      <c r="X125" s="155" t="e">
        <f t="shared" ref="X125" si="918">(X123+X124)/X122</f>
        <v>#DIV/0!</v>
      </c>
      <c r="Y125" s="155" t="e">
        <f t="shared" ref="Y125" si="919">(Y123+Y124)/Y122</f>
        <v>#DIV/0!</v>
      </c>
      <c r="Z125" s="155" t="e">
        <f t="shared" ref="Z125" si="920">(Z123+Z124)/Z122</f>
        <v>#DIV/0!</v>
      </c>
      <c r="AA125" s="155" t="e">
        <f t="shared" ref="AA125" si="921">(AA123+AA124)/AA122</f>
        <v>#DIV/0!</v>
      </c>
      <c r="AB125" s="155" t="e">
        <f t="shared" ref="AB125" si="922">(AB123+AB124)/AB122</f>
        <v>#DIV/0!</v>
      </c>
      <c r="AC125" s="155" t="e">
        <f t="shared" ref="AC125" si="923">(AC123+AC124)/AC122</f>
        <v>#DIV/0!</v>
      </c>
      <c r="AD125" s="155" t="e">
        <f t="shared" ref="AD125" si="924">(AD123+AD124)/AD122</f>
        <v>#DIV/0!</v>
      </c>
      <c r="AE125" s="155" t="e">
        <f t="shared" ref="AE125" si="925">(AE123+AE124)/AE122</f>
        <v>#DIV/0!</v>
      </c>
      <c r="AF125" s="155" t="e">
        <f t="shared" ref="AF125" si="926">(AF123+AF124)/AF122</f>
        <v>#DIV/0!</v>
      </c>
      <c r="AG125" s="155" t="e">
        <f t="shared" ref="AG125" si="927">(AG123+AG124)/AG122</f>
        <v>#DIV/0!</v>
      </c>
      <c r="AH125" s="155" t="e">
        <f t="shared" ref="AH125" si="928">(AH123+AH124)/AH122</f>
        <v>#DIV/0!</v>
      </c>
      <c r="AI125" s="155">
        <f t="shared" ref="AI125" si="929">(AI123+AI124)/AI122</f>
        <v>0.36</v>
      </c>
      <c r="AJ125" s="542"/>
    </row>
    <row r="126" spans="1:36" ht="20.399999999999999">
      <c r="A126" s="517" t="s">
        <v>30</v>
      </c>
      <c r="B126" s="558" t="s">
        <v>51</v>
      </c>
      <c r="C126" s="143" t="s">
        <v>42</v>
      </c>
      <c r="D126" s="145">
        <f>'สาย 1'!D126+'สาย 2'!D126+'สาย 3'!D126+'สาย 4'!D126+'สาย 5'!D126+'สาย 6'!D126+'สาย 7'!D126+'สาย 8'!D126+'สาย 9'!D126+'สาย 10'!D126+'สาย 11'!D126+'สาย 12'!D126</f>
        <v>0</v>
      </c>
      <c r="E126" s="145">
        <f>'สาย 1'!E126+'สาย 2'!E126+'สาย 3'!E126+'สาย 4'!E126+'สาย 5'!E126+'สาย 6'!E126+'สาย 7'!E126+'สาย 8'!E126+'สาย 9'!E126+'สาย 10'!E126+'สาย 11'!E126+'สาย 12'!E126</f>
        <v>0</v>
      </c>
      <c r="F126" s="145">
        <f>'สาย 1'!F126+'สาย 2'!F126+'สาย 3'!F126+'สาย 4'!F126+'สาย 5'!F126+'สาย 6'!F126+'สาย 7'!F126+'สาย 8'!F126+'สาย 9'!F126+'สาย 10'!F126+'สาย 11'!F126+'สาย 12'!F126</f>
        <v>0</v>
      </c>
      <c r="G126" s="145">
        <f>'สาย 1'!G126+'สาย 2'!G126+'สาย 3'!G126+'สาย 4'!G126+'สาย 5'!G126+'สาย 6'!G126+'สาย 7'!G126+'สาย 8'!G126+'สาย 9'!G126+'สาย 10'!G126+'สาย 11'!G126+'สาย 12'!G126</f>
        <v>0</v>
      </c>
      <c r="H126" s="145">
        <f>'สาย 1'!H126+'สาย 2'!H126+'สาย 3'!H126+'สาย 4'!H126+'สาย 5'!H126+'สาย 6'!H126+'สาย 7'!H126+'สาย 8'!H126+'สาย 9'!H126+'สาย 10'!H126+'สาย 11'!H126+'สาย 12'!H126</f>
        <v>0</v>
      </c>
      <c r="I126" s="145">
        <f>'สาย 1'!I126+'สาย 2'!I126+'สาย 3'!I126+'สาย 4'!I126+'สาย 5'!I126+'สาย 6'!I126+'สาย 7'!I126+'สาย 8'!I126+'สาย 9'!I126+'สาย 10'!I126+'สาย 11'!I126+'สาย 12'!I126</f>
        <v>0</v>
      </c>
      <c r="J126" s="145">
        <f>'สาย 1'!J126+'สาย 2'!J126+'สาย 3'!J126+'สาย 4'!J126+'สาย 5'!J126+'สาย 6'!J126+'สาย 7'!J126+'สาย 8'!J126+'สาย 9'!J126+'สาย 10'!J126+'สาย 11'!J126+'สาย 12'!J126</f>
        <v>0</v>
      </c>
      <c r="K126" s="145">
        <f>'สาย 1'!K126+'สาย 2'!K126+'สาย 3'!K126+'สาย 4'!K126+'สาย 5'!K126+'สาย 6'!K126+'สาย 7'!K126+'สาย 8'!K126+'สาย 9'!K126+'สาย 10'!K126+'สาย 11'!K126+'สาย 12'!K126</f>
        <v>0</v>
      </c>
      <c r="L126" s="145">
        <f>'สาย 1'!L126+'สาย 2'!L126+'สาย 3'!L126+'สาย 4'!L126+'สาย 5'!L126+'สาย 6'!L126+'สาย 7'!L126+'สาย 8'!L126+'สาย 9'!L126+'สาย 10'!L126+'สาย 11'!L126+'สาย 12'!L126</f>
        <v>0</v>
      </c>
      <c r="M126" s="145">
        <f>'สาย 1'!M126+'สาย 2'!M126+'สาย 3'!M126+'สาย 4'!M126+'สาย 5'!M126+'สาย 6'!M126+'สาย 7'!M126+'สาย 8'!M126+'สาย 9'!M126+'สาย 10'!M126+'สาย 11'!M126+'สาย 12'!M126</f>
        <v>0</v>
      </c>
      <c r="N126" s="145">
        <f>'สาย 1'!N126+'สาย 2'!N126+'สาย 3'!N126+'สาย 4'!N126+'สาย 5'!N126+'สาย 6'!N126+'สาย 7'!N126+'สาย 8'!N126+'สาย 9'!N126+'สาย 10'!N126+'สาย 11'!N126+'สาย 12'!N126</f>
        <v>0</v>
      </c>
      <c r="O126" s="145">
        <f>'สาย 1'!O126+'สาย 2'!O126+'สาย 3'!O126+'สาย 4'!O126+'สาย 5'!O126+'สาย 6'!O126+'สาย 7'!O126+'สาย 8'!O126+'สาย 9'!O126+'สาย 10'!O126+'สาย 11'!O126+'สาย 12'!O126</f>
        <v>0</v>
      </c>
      <c r="P126" s="145">
        <f>'สาย 1'!P126+'สาย 2'!P126+'สาย 3'!P126+'สาย 4'!P126+'สาย 5'!P126+'สาย 6'!P126+'สาย 7'!P126+'สาย 8'!P126+'สาย 9'!P126+'สาย 10'!P126+'สาย 11'!P126+'สาย 12'!P126</f>
        <v>0</v>
      </c>
      <c r="Q126" s="145">
        <f>'สาย 1'!Q126+'สาย 2'!Q126+'สาย 3'!Q126+'สาย 4'!Q126+'สาย 5'!Q126+'สาย 6'!Q126+'สาย 7'!Q126+'สาย 8'!Q126+'สาย 9'!Q126+'สาย 10'!Q126+'สาย 11'!Q126+'สาย 12'!Q126</f>
        <v>0</v>
      </c>
      <c r="R126" s="145">
        <f>'สาย 1'!R126+'สาย 2'!R126+'สาย 3'!R126+'สาย 4'!R126+'สาย 5'!R126+'สาย 6'!R126+'สาย 7'!R126+'สาย 8'!R126+'สาย 9'!R126+'สาย 10'!R126+'สาย 11'!R126+'สาย 12'!R126</f>
        <v>0</v>
      </c>
      <c r="S126" s="145">
        <f>'สาย 1'!S126+'สาย 2'!S126+'สาย 3'!S126+'สาย 4'!S126+'สาย 5'!S126+'สาย 6'!S126+'สาย 7'!S126+'สาย 8'!S126+'สาย 9'!S126+'สาย 10'!S126+'สาย 11'!S126+'สาย 12'!S126</f>
        <v>0</v>
      </c>
      <c r="T126" s="145">
        <f>'สาย 1'!T126+'สาย 2'!T126+'สาย 3'!T126+'สาย 4'!T126+'สาย 5'!T126+'สาย 6'!T126+'สาย 7'!T126+'สาย 8'!T126+'สาย 9'!T126+'สาย 10'!T126+'สาย 11'!T126+'สาย 12'!T126</f>
        <v>0</v>
      </c>
      <c r="U126" s="145">
        <f>'สาย 1'!U126+'สาย 2'!U126+'สาย 3'!U126+'สาย 4'!U126+'สาย 5'!U126+'สาย 6'!U126+'สาย 7'!U126+'สาย 8'!U126+'สาย 9'!U126+'สาย 10'!U126+'สาย 11'!U126+'สาย 12'!U126</f>
        <v>0</v>
      </c>
      <c r="V126" s="145">
        <f>'สาย 1'!V126+'สาย 2'!V126+'สาย 3'!V126+'สาย 4'!V126+'สาย 5'!V126+'สาย 6'!V126+'สาย 7'!V126+'สาย 8'!V126+'สาย 9'!V126+'สาย 10'!V126+'สาย 11'!V126+'สาย 12'!V126</f>
        <v>0</v>
      </c>
      <c r="W126" s="145">
        <f>'สาย 1'!W126+'สาย 2'!W126+'สาย 3'!W126+'สาย 4'!W126+'สาย 5'!W126+'สาย 6'!W126+'สาย 7'!W126+'สาย 8'!W126+'สาย 9'!W126+'สาย 10'!W126+'สาย 11'!W126+'สาย 12'!W126</f>
        <v>0</v>
      </c>
      <c r="X126" s="145">
        <f>'สาย 1'!X126+'สาย 2'!X126+'สาย 3'!X126+'สาย 4'!X126+'สาย 5'!X126+'สาย 6'!X126+'สาย 7'!X126+'สาย 8'!X126+'สาย 9'!X126+'สาย 10'!X126+'สาย 11'!X126+'สาย 12'!X126</f>
        <v>0</v>
      </c>
      <c r="Y126" s="145">
        <f>'สาย 1'!Y126+'สาย 2'!Y126+'สาย 3'!Y126+'สาย 4'!Y126+'สาย 5'!Y126+'สาย 6'!Y126+'สาย 7'!Y126+'สาย 8'!Y126+'สาย 9'!Y126+'สาย 10'!Y126+'สาย 11'!Y126+'สาย 12'!Y126</f>
        <v>0</v>
      </c>
      <c r="Z126" s="145">
        <f>'สาย 1'!Z126+'สาย 2'!Z126+'สาย 3'!Z126+'สาย 4'!Z126+'สาย 5'!Z126+'สาย 6'!Z126+'สาย 7'!Z126+'สาย 8'!Z126+'สาย 9'!Z126+'สาย 10'!Z126+'สาย 11'!Z126+'สาย 12'!Z126</f>
        <v>0</v>
      </c>
      <c r="AA126" s="145">
        <f>'สาย 1'!AA126+'สาย 2'!AA126+'สาย 3'!AA126+'สาย 4'!AA126+'สาย 5'!AA126+'สาย 6'!AA126+'สาย 7'!AA126+'สาย 8'!AA126+'สาย 9'!AA126+'สาย 10'!AA126+'สาย 11'!AA126+'สาย 12'!AA126</f>
        <v>0</v>
      </c>
      <c r="AB126" s="145">
        <f>'สาย 1'!AB126+'สาย 2'!AB126+'สาย 3'!AB126+'สาย 4'!AB126+'สาย 5'!AB126+'สาย 6'!AB126+'สาย 7'!AB126+'สาย 8'!AB126+'สาย 9'!AB126+'สาย 10'!AB126+'สาย 11'!AB126+'สาย 12'!AB126</f>
        <v>0</v>
      </c>
      <c r="AC126" s="145">
        <f>'สาย 1'!AC126+'สาย 2'!AC126+'สาย 3'!AC126+'สาย 4'!AC126+'สาย 5'!AC126+'สาย 6'!AC126+'สาย 7'!AC126+'สาย 8'!AC126+'สาย 9'!AC126+'สาย 10'!AC126+'สาย 11'!AC126+'สาย 12'!AC126</f>
        <v>0</v>
      </c>
      <c r="AD126" s="145">
        <f>'สาย 1'!AD126+'สาย 2'!AD126+'สาย 3'!AD126+'สาย 4'!AD126+'สาย 5'!AD126+'สาย 6'!AD126+'สาย 7'!AD126+'สาย 8'!AD126+'สาย 9'!AD126+'สาย 10'!AD126+'สาย 11'!AD126+'สาย 12'!AD126</f>
        <v>0</v>
      </c>
      <c r="AE126" s="145">
        <f>'สาย 1'!AE126+'สาย 2'!AE126+'สาย 3'!AE126+'สาย 4'!AE126+'สาย 5'!AE126+'สาย 6'!AE126+'สาย 7'!AE126+'สาย 8'!AE126+'สาย 9'!AE126+'สาย 10'!AE126+'สาย 11'!AE126+'สาย 12'!AE126</f>
        <v>0</v>
      </c>
      <c r="AF126" s="145">
        <f>'สาย 1'!AF126+'สาย 2'!AF126+'สาย 3'!AF126+'สาย 4'!AF126+'สาย 5'!AF126+'สาย 6'!AF126+'สาย 7'!AF126+'สาย 8'!AF126+'สาย 9'!AF126+'สาย 10'!AF126+'สาย 11'!AF126+'สาย 12'!AF126</f>
        <v>0</v>
      </c>
      <c r="AG126" s="145">
        <f>'สาย 1'!AG126+'สาย 2'!AG126+'สาย 3'!AG126+'สาย 4'!AG126+'สาย 5'!AG126+'สาย 6'!AG126+'สาย 7'!AG126+'สาย 8'!AG126+'สาย 9'!AG126+'สาย 10'!AG126+'สาย 11'!AG126+'สาย 12'!AG126</f>
        <v>0</v>
      </c>
      <c r="AH126" s="145">
        <f>'สาย 1'!AH126+'สาย 2'!AH126+'สาย 3'!AH126+'สาย 4'!AH126+'สาย 5'!AH126+'สาย 6'!AH126+'สาย 7'!AH126+'สาย 8'!AH126+'สาย 9'!AH126+'สาย 10'!AH126+'สาย 11'!AH126+'สาย 12'!AH126</f>
        <v>0</v>
      </c>
      <c r="AI126" s="145">
        <f>SUM(D126:AH126)</f>
        <v>0</v>
      </c>
      <c r="AJ126" s="539" t="e">
        <f>AI129</f>
        <v>#DIV/0!</v>
      </c>
    </row>
    <row r="127" spans="1:36" ht="20.399999999999999">
      <c r="A127" s="518"/>
      <c r="B127" s="559"/>
      <c r="C127" s="146" t="s">
        <v>89</v>
      </c>
      <c r="D127" s="162">
        <f>'สาย 1'!D127+'สาย 2'!D127+'สาย 3'!D127+'สาย 4'!D127+'สาย 5'!D127+'สาย 6'!D127+'สาย 7'!D127+'สาย 8'!D127+'สาย 9'!D127+'สาย 10'!D127+'สาย 11'!D127+'สาย 12'!D127</f>
        <v>0</v>
      </c>
      <c r="E127" s="162">
        <f>'สาย 1'!E127+'สาย 2'!E127+'สาย 3'!E127+'สาย 4'!E127+'สาย 5'!E127+'สาย 6'!E127+'สาย 7'!E127+'สาย 8'!E127+'สาย 9'!E127+'สาย 10'!E127+'สาย 11'!E127+'สาย 12'!E127</f>
        <v>0</v>
      </c>
      <c r="F127" s="162">
        <f>'สาย 1'!F127+'สาย 2'!F127+'สาย 3'!F127+'สาย 4'!F127+'สาย 5'!F127+'สาย 6'!F127+'สาย 7'!F127+'สาย 8'!F127+'สาย 9'!F127+'สาย 10'!F127+'สาย 11'!F127+'สาย 12'!F127</f>
        <v>0</v>
      </c>
      <c r="G127" s="162">
        <f>'สาย 1'!G127+'สาย 2'!G127+'สาย 3'!G127+'สาย 4'!G127+'สาย 5'!G127+'สาย 6'!G127+'สาย 7'!G127+'สาย 8'!G127+'สาย 9'!G127+'สาย 10'!G127+'สาย 11'!G127+'สาย 12'!G127</f>
        <v>0</v>
      </c>
      <c r="H127" s="162">
        <f>'สาย 1'!H127+'สาย 2'!H127+'สาย 3'!H127+'สาย 4'!H127+'สาย 5'!H127+'สาย 6'!H127+'สาย 7'!H127+'สาย 8'!H127+'สาย 9'!H127+'สาย 10'!H127+'สาย 11'!H127+'สาย 12'!H127</f>
        <v>0</v>
      </c>
      <c r="I127" s="162">
        <f>'สาย 1'!I127+'สาย 2'!I127+'สาย 3'!I127+'สาย 4'!I127+'สาย 5'!I127+'สาย 6'!I127+'สาย 7'!I127+'สาย 8'!I127+'สาย 9'!I127+'สาย 10'!I127+'สาย 11'!I127+'สาย 12'!I127</f>
        <v>0</v>
      </c>
      <c r="J127" s="162">
        <f>'สาย 1'!J127+'สาย 2'!J127+'สาย 3'!J127+'สาย 4'!J127+'สาย 5'!J127+'สาย 6'!J127+'สาย 7'!J127+'สาย 8'!J127+'สาย 9'!J127+'สาย 10'!J127+'สาย 11'!J127+'สาย 12'!J127</f>
        <v>0</v>
      </c>
      <c r="K127" s="162">
        <f>'สาย 1'!K127+'สาย 2'!K127+'สาย 3'!K127+'สาย 4'!K127+'สาย 5'!K127+'สาย 6'!K127+'สาย 7'!K127+'สาย 8'!K127+'สาย 9'!K127+'สาย 10'!K127+'สาย 11'!K127+'สาย 12'!K127</f>
        <v>0</v>
      </c>
      <c r="L127" s="162">
        <f>'สาย 1'!L127+'สาย 2'!L127+'สาย 3'!L127+'สาย 4'!L127+'สาย 5'!L127+'สาย 6'!L127+'สาย 7'!L127+'สาย 8'!L127+'สาย 9'!L127+'สาย 10'!L127+'สาย 11'!L127+'สาย 12'!L127</f>
        <v>0</v>
      </c>
      <c r="M127" s="162">
        <f>'สาย 1'!M127+'สาย 2'!M127+'สาย 3'!M127+'สาย 4'!M127+'สาย 5'!M127+'สาย 6'!M127+'สาย 7'!M127+'สาย 8'!M127+'สาย 9'!M127+'สาย 10'!M127+'สาย 11'!M127+'สาย 12'!M127</f>
        <v>0</v>
      </c>
      <c r="N127" s="162">
        <f>'สาย 1'!N127+'สาย 2'!N127+'สาย 3'!N127+'สาย 4'!N127+'สาย 5'!N127+'สาย 6'!N127+'สาย 7'!N127+'สาย 8'!N127+'สาย 9'!N127+'สาย 10'!N127+'สาย 11'!N127+'สาย 12'!N127</f>
        <v>0</v>
      </c>
      <c r="O127" s="162">
        <f>'สาย 1'!O127+'สาย 2'!O127+'สาย 3'!O127+'สาย 4'!O127+'สาย 5'!O127+'สาย 6'!O127+'สาย 7'!O127+'สาย 8'!O127+'สาย 9'!O127+'สาย 10'!O127+'สาย 11'!O127+'สาย 12'!O127</f>
        <v>0</v>
      </c>
      <c r="P127" s="162">
        <f>'สาย 1'!P127+'สาย 2'!P127+'สาย 3'!P127+'สาย 4'!P127+'สาย 5'!P127+'สาย 6'!P127+'สาย 7'!P127+'สาย 8'!P127+'สาย 9'!P127+'สาย 10'!P127+'สาย 11'!P127+'สาย 12'!P127</f>
        <v>0</v>
      </c>
      <c r="Q127" s="162">
        <f>'สาย 1'!Q127+'สาย 2'!Q127+'สาย 3'!Q127+'สาย 4'!Q127+'สาย 5'!Q127+'สาย 6'!Q127+'สาย 7'!Q127+'สาย 8'!Q127+'สาย 9'!Q127+'สาย 10'!Q127+'สาย 11'!Q127+'สาย 12'!Q127</f>
        <v>0</v>
      </c>
      <c r="R127" s="162">
        <f>'สาย 1'!R127+'สาย 2'!R127+'สาย 3'!R127+'สาย 4'!R127+'สาย 5'!R127+'สาย 6'!R127+'สาย 7'!R127+'สาย 8'!R127+'สาย 9'!R127+'สาย 10'!R127+'สาย 11'!R127+'สาย 12'!R127</f>
        <v>0</v>
      </c>
      <c r="S127" s="162">
        <f>'สาย 1'!S127+'สาย 2'!S127+'สาย 3'!S127+'สาย 4'!S127+'สาย 5'!S127+'สาย 6'!S127+'สาย 7'!S127+'สาย 8'!S127+'สาย 9'!S127+'สาย 10'!S127+'สาย 11'!S127+'สาย 12'!S127</f>
        <v>0</v>
      </c>
      <c r="T127" s="162">
        <f>'สาย 1'!T127+'สาย 2'!T127+'สาย 3'!T127+'สาย 4'!T127+'สาย 5'!T127+'สาย 6'!T127+'สาย 7'!T127+'สาย 8'!T127+'สาย 9'!T127+'สาย 10'!T127+'สาย 11'!T127+'สาย 12'!T127</f>
        <v>0</v>
      </c>
      <c r="U127" s="162">
        <f>'สาย 1'!U127+'สาย 2'!U127+'สาย 3'!U127+'สาย 4'!U127+'สาย 5'!U127+'สาย 6'!U127+'สาย 7'!U127+'สาย 8'!U127+'สาย 9'!U127+'สาย 10'!U127+'สาย 11'!U127+'สาย 12'!U127</f>
        <v>0</v>
      </c>
      <c r="V127" s="162">
        <f>'สาย 1'!V127+'สาย 2'!V127+'สาย 3'!V127+'สาย 4'!V127+'สาย 5'!V127+'สาย 6'!V127+'สาย 7'!V127+'สาย 8'!V127+'สาย 9'!V127+'สาย 10'!V127+'สาย 11'!V127+'สาย 12'!V127</f>
        <v>0</v>
      </c>
      <c r="W127" s="162">
        <f>'สาย 1'!W127+'สาย 2'!W127+'สาย 3'!W127+'สาย 4'!W127+'สาย 5'!W127+'สาย 6'!W127+'สาย 7'!W127+'สาย 8'!W127+'สาย 9'!W127+'สาย 10'!W127+'สาย 11'!W127+'สาย 12'!W127</f>
        <v>0</v>
      </c>
      <c r="X127" s="162">
        <f>'สาย 1'!X127+'สาย 2'!X127+'สาย 3'!X127+'สาย 4'!X127+'สาย 5'!X127+'สาย 6'!X127+'สาย 7'!X127+'สาย 8'!X127+'สาย 9'!X127+'สาย 10'!X127+'สาย 11'!X127+'สาย 12'!X127</f>
        <v>0</v>
      </c>
      <c r="Y127" s="162">
        <f>'สาย 1'!Y127+'สาย 2'!Y127+'สาย 3'!Y127+'สาย 4'!Y127+'สาย 5'!Y127+'สาย 6'!Y127+'สาย 7'!Y127+'สาย 8'!Y127+'สาย 9'!Y127+'สาย 10'!Y127+'สาย 11'!Y127+'สาย 12'!Y127</f>
        <v>0</v>
      </c>
      <c r="Z127" s="162">
        <f>'สาย 1'!Z127+'สาย 2'!Z127+'สาย 3'!Z127+'สาย 4'!Z127+'สาย 5'!Z127+'สาย 6'!Z127+'สาย 7'!Z127+'สาย 8'!Z127+'สาย 9'!Z127+'สาย 10'!Z127+'สาย 11'!Z127+'สาย 12'!Z127</f>
        <v>0</v>
      </c>
      <c r="AA127" s="162">
        <f>'สาย 1'!AA127+'สาย 2'!AA127+'สาย 3'!AA127+'สาย 4'!AA127+'สาย 5'!AA127+'สาย 6'!AA127+'สาย 7'!AA127+'สาย 8'!AA127+'สาย 9'!AA127+'สาย 10'!AA127+'สาย 11'!AA127+'สาย 12'!AA127</f>
        <v>0</v>
      </c>
      <c r="AB127" s="162">
        <f>'สาย 1'!AB127+'สาย 2'!AB127+'สาย 3'!AB127+'สาย 4'!AB127+'สาย 5'!AB127+'สาย 6'!AB127+'สาย 7'!AB127+'สาย 8'!AB127+'สาย 9'!AB127+'สาย 10'!AB127+'สาย 11'!AB127+'สาย 12'!AB127</f>
        <v>0</v>
      </c>
      <c r="AC127" s="162">
        <f>'สาย 1'!AC127+'สาย 2'!AC127+'สาย 3'!AC127+'สาย 4'!AC127+'สาย 5'!AC127+'สาย 6'!AC127+'สาย 7'!AC127+'สาย 8'!AC127+'สาย 9'!AC127+'สาย 10'!AC127+'สาย 11'!AC127+'สาย 12'!AC127</f>
        <v>0</v>
      </c>
      <c r="AD127" s="162">
        <f>'สาย 1'!AD127+'สาย 2'!AD127+'สาย 3'!AD127+'สาย 4'!AD127+'สาย 5'!AD127+'สาย 6'!AD127+'สาย 7'!AD127+'สาย 8'!AD127+'สาย 9'!AD127+'สาย 10'!AD127+'สาย 11'!AD127+'สาย 12'!AD127</f>
        <v>0</v>
      </c>
      <c r="AE127" s="162">
        <f>'สาย 1'!AE127+'สาย 2'!AE127+'สาย 3'!AE127+'สาย 4'!AE127+'สาย 5'!AE127+'สาย 6'!AE127+'สาย 7'!AE127+'สาย 8'!AE127+'สาย 9'!AE127+'สาย 10'!AE127+'สาย 11'!AE127+'สาย 12'!AE127</f>
        <v>0</v>
      </c>
      <c r="AF127" s="162">
        <f>'สาย 1'!AF127+'สาย 2'!AF127+'สาย 3'!AF127+'สาย 4'!AF127+'สาย 5'!AF127+'สาย 6'!AF127+'สาย 7'!AF127+'สาย 8'!AF127+'สาย 9'!AF127+'สาย 10'!AF127+'สาย 11'!AF127+'สาย 12'!AF127</f>
        <v>0</v>
      </c>
      <c r="AG127" s="162">
        <f>'สาย 1'!AG127+'สาย 2'!AG127+'สาย 3'!AG127+'สาย 4'!AG127+'สาย 5'!AG127+'สาย 6'!AG127+'สาย 7'!AG127+'สาย 8'!AG127+'สาย 9'!AG127+'สาย 10'!AG127+'สาย 11'!AG127+'สาย 12'!AG127</f>
        <v>0</v>
      </c>
      <c r="AH127" s="162">
        <f>'สาย 1'!AH127+'สาย 2'!AH127+'สาย 3'!AH127+'สาย 4'!AH127+'สาย 5'!AH127+'สาย 6'!AH127+'สาย 7'!AH127+'สาย 8'!AH127+'สาย 9'!AH127+'สาย 10'!AH127+'สาย 11'!AH127+'สาย 12'!AH127</f>
        <v>0</v>
      </c>
      <c r="AI127" s="162">
        <f t="shared" ref="AI127:AI128" si="930">SUM(D127:AH127)</f>
        <v>0</v>
      </c>
      <c r="AJ127" s="539"/>
    </row>
    <row r="128" spans="1:36" ht="20.399999999999999">
      <c r="A128" s="518"/>
      <c r="B128" s="559"/>
      <c r="C128" s="148" t="s">
        <v>90</v>
      </c>
      <c r="D128" s="144">
        <f>'สาย 1'!D128+'สาย 2'!D128+'สาย 3'!D128+'สาย 4'!D128+'สาย 5'!D128+'สาย 6'!D128+'สาย 7'!D128+'สาย 8'!D128+'สาย 9'!D128+'สาย 10'!D128+'สาย 11'!D128+'สาย 12'!D128</f>
        <v>0</v>
      </c>
      <c r="E128" s="144">
        <f>'สาย 1'!E128+'สาย 2'!E128+'สาย 3'!E128+'สาย 4'!E128+'สาย 5'!E128+'สาย 6'!E128+'สาย 7'!E128+'สาย 8'!E128+'สาย 9'!E128+'สาย 10'!E128+'สาย 11'!E128+'สาย 12'!E128</f>
        <v>0</v>
      </c>
      <c r="F128" s="144">
        <f>'สาย 1'!F128+'สาย 2'!F128+'สาย 3'!F128+'สาย 4'!F128+'สาย 5'!F128+'สาย 6'!F128+'สาย 7'!F128+'สาย 8'!F128+'สาย 9'!F128+'สาย 10'!F128+'สาย 11'!F128+'สาย 12'!F128</f>
        <v>0</v>
      </c>
      <c r="G128" s="144">
        <f>'สาย 1'!G128+'สาย 2'!G128+'สาย 3'!G128+'สาย 4'!G128+'สาย 5'!G128+'สาย 6'!G128+'สาย 7'!G128+'สาย 8'!G128+'สาย 9'!G128+'สาย 10'!G128+'สาย 11'!G128+'สาย 12'!G128</f>
        <v>0</v>
      </c>
      <c r="H128" s="144">
        <f>'สาย 1'!H128+'สาย 2'!H128+'สาย 3'!H128+'สาย 4'!H128+'สาย 5'!H128+'สาย 6'!H128+'สาย 7'!H128+'สาย 8'!H128+'สาย 9'!H128+'สาย 10'!H128+'สาย 11'!H128+'สาย 12'!H128</f>
        <v>0</v>
      </c>
      <c r="I128" s="144">
        <f>'สาย 1'!I128+'สาย 2'!I128+'สาย 3'!I128+'สาย 4'!I128+'สาย 5'!I128+'สาย 6'!I128+'สาย 7'!I128+'สาย 8'!I128+'สาย 9'!I128+'สาย 10'!I128+'สาย 11'!I128+'สาย 12'!I128</f>
        <v>0</v>
      </c>
      <c r="J128" s="144">
        <f>'สาย 1'!J128+'สาย 2'!J128+'สาย 3'!J128+'สาย 4'!J128+'สาย 5'!J128+'สาย 6'!J128+'สาย 7'!J128+'สาย 8'!J128+'สาย 9'!J128+'สาย 10'!J128+'สาย 11'!J128+'สาย 12'!J128</f>
        <v>0</v>
      </c>
      <c r="K128" s="144">
        <f>'สาย 1'!K128+'สาย 2'!K128+'สาย 3'!K128+'สาย 4'!K128+'สาย 5'!K128+'สาย 6'!K128+'สาย 7'!K128+'สาย 8'!K128+'สาย 9'!K128+'สาย 10'!K128+'สาย 11'!K128+'สาย 12'!K128</f>
        <v>0</v>
      </c>
      <c r="L128" s="144">
        <f>'สาย 1'!L128+'สาย 2'!L128+'สาย 3'!L128+'สาย 4'!L128+'สาย 5'!L128+'สาย 6'!L128+'สาย 7'!L128+'สาย 8'!L128+'สาย 9'!L128+'สาย 10'!L128+'สาย 11'!L128+'สาย 12'!L128</f>
        <v>0</v>
      </c>
      <c r="M128" s="144">
        <f>'สาย 1'!M128+'สาย 2'!M128+'สาย 3'!M128+'สาย 4'!M128+'สาย 5'!M128+'สาย 6'!M128+'สาย 7'!M128+'สาย 8'!M128+'สาย 9'!M128+'สาย 10'!M128+'สาย 11'!M128+'สาย 12'!M128</f>
        <v>0</v>
      </c>
      <c r="N128" s="144">
        <f>'สาย 1'!N128+'สาย 2'!N128+'สาย 3'!N128+'สาย 4'!N128+'สาย 5'!N128+'สาย 6'!N128+'สาย 7'!N128+'สาย 8'!N128+'สาย 9'!N128+'สาย 10'!N128+'สาย 11'!N128+'สาย 12'!N128</f>
        <v>0</v>
      </c>
      <c r="O128" s="144">
        <f>'สาย 1'!O128+'สาย 2'!O128+'สาย 3'!O128+'สาย 4'!O128+'สาย 5'!O128+'สาย 6'!O128+'สาย 7'!O128+'สาย 8'!O128+'สาย 9'!O128+'สาย 10'!O128+'สาย 11'!O128+'สาย 12'!O128</f>
        <v>0</v>
      </c>
      <c r="P128" s="144">
        <f>'สาย 1'!P128+'สาย 2'!P128+'สาย 3'!P128+'สาย 4'!P128+'สาย 5'!P128+'สาย 6'!P128+'สาย 7'!P128+'สาย 8'!P128+'สาย 9'!P128+'สาย 10'!P128+'สาย 11'!P128+'สาย 12'!P128</f>
        <v>0</v>
      </c>
      <c r="Q128" s="144">
        <f>'สาย 1'!Q128+'สาย 2'!Q128+'สาย 3'!Q128+'สาย 4'!Q128+'สาย 5'!Q128+'สาย 6'!Q128+'สาย 7'!Q128+'สาย 8'!Q128+'สาย 9'!Q128+'สาย 10'!Q128+'สาย 11'!Q128+'สาย 12'!Q128</f>
        <v>0</v>
      </c>
      <c r="R128" s="144">
        <f>'สาย 1'!R128+'สาย 2'!R128+'สาย 3'!R128+'สาย 4'!R128+'สาย 5'!R128+'สาย 6'!R128+'สาย 7'!R128+'สาย 8'!R128+'สาย 9'!R128+'สาย 10'!R128+'สาย 11'!R128+'สาย 12'!R128</f>
        <v>0</v>
      </c>
      <c r="S128" s="144">
        <f>'สาย 1'!S128+'สาย 2'!S128+'สาย 3'!S128+'สาย 4'!S128+'สาย 5'!S128+'สาย 6'!S128+'สาย 7'!S128+'สาย 8'!S128+'สาย 9'!S128+'สาย 10'!S128+'สาย 11'!S128+'สาย 12'!S128</f>
        <v>0</v>
      </c>
      <c r="T128" s="144">
        <f>'สาย 1'!T128+'สาย 2'!T128+'สาย 3'!T128+'สาย 4'!T128+'สาย 5'!T128+'สาย 6'!T128+'สาย 7'!T128+'สาย 8'!T128+'สาย 9'!T128+'สาย 10'!T128+'สาย 11'!T128+'สาย 12'!T128</f>
        <v>0</v>
      </c>
      <c r="U128" s="144">
        <f>'สาย 1'!U128+'สาย 2'!U128+'สาย 3'!U128+'สาย 4'!U128+'สาย 5'!U128+'สาย 6'!U128+'สาย 7'!U128+'สาย 8'!U128+'สาย 9'!U128+'สาย 10'!U128+'สาย 11'!U128+'สาย 12'!U128</f>
        <v>0</v>
      </c>
      <c r="V128" s="144">
        <f>'สาย 1'!V128+'สาย 2'!V128+'สาย 3'!V128+'สาย 4'!V128+'สาย 5'!V128+'สาย 6'!V128+'สาย 7'!V128+'สาย 8'!V128+'สาย 9'!V128+'สาย 10'!V128+'สาย 11'!V128+'สาย 12'!V128</f>
        <v>0</v>
      </c>
      <c r="W128" s="144">
        <f>'สาย 1'!W128+'สาย 2'!W128+'สาย 3'!W128+'สาย 4'!W128+'สาย 5'!W128+'สาย 6'!W128+'สาย 7'!W128+'สาย 8'!W128+'สาย 9'!W128+'สาย 10'!W128+'สาย 11'!W128+'สาย 12'!W128</f>
        <v>0</v>
      </c>
      <c r="X128" s="144">
        <f>'สาย 1'!X128+'สาย 2'!X128+'สาย 3'!X128+'สาย 4'!X128+'สาย 5'!X128+'สาย 6'!X128+'สาย 7'!X128+'สาย 8'!X128+'สาย 9'!X128+'สาย 10'!X128+'สาย 11'!X128+'สาย 12'!X128</f>
        <v>0</v>
      </c>
      <c r="Y128" s="144">
        <f>'สาย 1'!Y128+'สาย 2'!Y128+'สาย 3'!Y128+'สาย 4'!Y128+'สาย 5'!Y128+'สาย 6'!Y128+'สาย 7'!Y128+'สาย 8'!Y128+'สาย 9'!Y128+'สาย 10'!Y128+'สาย 11'!Y128+'สาย 12'!Y128</f>
        <v>0</v>
      </c>
      <c r="Z128" s="144">
        <f>'สาย 1'!Z128+'สาย 2'!Z128+'สาย 3'!Z128+'สาย 4'!Z128+'สาย 5'!Z128+'สาย 6'!Z128+'สาย 7'!Z128+'สาย 8'!Z128+'สาย 9'!Z128+'สาย 10'!Z128+'สาย 11'!Z128+'สาย 12'!Z128</f>
        <v>0</v>
      </c>
      <c r="AA128" s="144">
        <f>'สาย 1'!AA128+'สาย 2'!AA128+'สาย 3'!AA128+'สาย 4'!AA128+'สาย 5'!AA128+'สาย 6'!AA128+'สาย 7'!AA128+'สาย 8'!AA128+'สาย 9'!AA128+'สาย 10'!AA128+'สาย 11'!AA128+'สาย 12'!AA128</f>
        <v>0</v>
      </c>
      <c r="AB128" s="144">
        <f>'สาย 1'!AB128+'สาย 2'!AB128+'สาย 3'!AB128+'สาย 4'!AB128+'สาย 5'!AB128+'สาย 6'!AB128+'สาย 7'!AB128+'สาย 8'!AB128+'สาย 9'!AB128+'สาย 10'!AB128+'สาย 11'!AB128+'สาย 12'!AB128</f>
        <v>0</v>
      </c>
      <c r="AC128" s="144">
        <f>'สาย 1'!AC128+'สาย 2'!AC128+'สาย 3'!AC128+'สาย 4'!AC128+'สาย 5'!AC128+'สาย 6'!AC128+'สาย 7'!AC128+'สาย 8'!AC128+'สาย 9'!AC128+'สาย 10'!AC128+'สาย 11'!AC128+'สาย 12'!AC128</f>
        <v>0</v>
      </c>
      <c r="AD128" s="144">
        <f>'สาย 1'!AD128+'สาย 2'!AD128+'สาย 3'!AD128+'สาย 4'!AD128+'สาย 5'!AD128+'สาย 6'!AD128+'สาย 7'!AD128+'สาย 8'!AD128+'สาย 9'!AD128+'สาย 10'!AD128+'สาย 11'!AD128+'สาย 12'!AD128</f>
        <v>0</v>
      </c>
      <c r="AE128" s="144">
        <f>'สาย 1'!AE128+'สาย 2'!AE128+'สาย 3'!AE128+'สาย 4'!AE128+'สาย 5'!AE128+'สาย 6'!AE128+'สาย 7'!AE128+'สาย 8'!AE128+'สาย 9'!AE128+'สาย 10'!AE128+'สาย 11'!AE128+'สาย 12'!AE128</f>
        <v>0</v>
      </c>
      <c r="AF128" s="144">
        <f>'สาย 1'!AF128+'สาย 2'!AF128+'สาย 3'!AF128+'สาย 4'!AF128+'สาย 5'!AF128+'สาย 6'!AF128+'สาย 7'!AF128+'สาย 8'!AF128+'สาย 9'!AF128+'สาย 10'!AF128+'สาย 11'!AF128+'สาย 12'!AF128</f>
        <v>0</v>
      </c>
      <c r="AG128" s="144">
        <f>'สาย 1'!AG128+'สาย 2'!AG128+'สาย 3'!AG128+'สาย 4'!AG128+'สาย 5'!AG128+'สาย 6'!AG128+'สาย 7'!AG128+'สาย 8'!AG128+'สาย 9'!AG128+'สาย 10'!AG128+'สาย 11'!AG128+'สาย 12'!AG128</f>
        <v>0</v>
      </c>
      <c r="AH128" s="144">
        <f>'สาย 1'!AH128+'สาย 2'!AH128+'สาย 3'!AH128+'สาย 4'!AH128+'สาย 5'!AH128+'สาย 6'!AH128+'สาย 7'!AH128+'สาย 8'!AH128+'สาย 9'!AH128+'สาย 10'!AH128+'สาย 11'!AH128+'สาย 12'!AH128</f>
        <v>0</v>
      </c>
      <c r="AI128" s="144">
        <f t="shared" si="930"/>
        <v>0</v>
      </c>
      <c r="AJ128" s="539"/>
    </row>
    <row r="129" spans="1:36" ht="21" thickBot="1">
      <c r="A129" s="519"/>
      <c r="B129" s="560"/>
      <c r="C129" s="149" t="s">
        <v>91</v>
      </c>
      <c r="D129" s="150" t="e">
        <f t="shared" ref="D129" si="931">(D127+D128)/D126</f>
        <v>#DIV/0!</v>
      </c>
      <c r="E129" s="150" t="e">
        <f t="shared" ref="E129" si="932">(E127+E128)/E126</f>
        <v>#DIV/0!</v>
      </c>
      <c r="F129" s="150" t="e">
        <f t="shared" ref="F129" si="933">(F127+F128)/F126</f>
        <v>#DIV/0!</v>
      </c>
      <c r="G129" s="150" t="e">
        <f t="shared" ref="G129" si="934">(G127+G128)/G126</f>
        <v>#DIV/0!</v>
      </c>
      <c r="H129" s="150" t="e">
        <f t="shared" ref="H129" si="935">(H127+H128)/H126</f>
        <v>#DIV/0!</v>
      </c>
      <c r="I129" s="150" t="e">
        <f t="shared" ref="I129" si="936">(I127+I128)/I126</f>
        <v>#DIV/0!</v>
      </c>
      <c r="J129" s="150" t="e">
        <f t="shared" ref="J129" si="937">(J127+J128)/J126</f>
        <v>#DIV/0!</v>
      </c>
      <c r="K129" s="150" t="e">
        <f t="shared" ref="K129" si="938">(K127+K128)/K126</f>
        <v>#DIV/0!</v>
      </c>
      <c r="L129" s="150" t="e">
        <f t="shared" ref="L129" si="939">(L127+L128)/L126</f>
        <v>#DIV/0!</v>
      </c>
      <c r="M129" s="150" t="e">
        <f t="shared" ref="M129" si="940">(M127+M128)/M126</f>
        <v>#DIV/0!</v>
      </c>
      <c r="N129" s="150" t="e">
        <f t="shared" ref="N129" si="941">(N127+N128)/N126</f>
        <v>#DIV/0!</v>
      </c>
      <c r="O129" s="150" t="e">
        <f t="shared" ref="O129" si="942">(O127+O128)/O126</f>
        <v>#DIV/0!</v>
      </c>
      <c r="P129" s="150" t="e">
        <f t="shared" ref="P129" si="943">(P127+P128)/P126</f>
        <v>#DIV/0!</v>
      </c>
      <c r="Q129" s="150" t="e">
        <f t="shared" ref="Q129" si="944">(Q127+Q128)/Q126</f>
        <v>#DIV/0!</v>
      </c>
      <c r="R129" s="150" t="e">
        <f t="shared" ref="R129" si="945">(R127+R128)/R126</f>
        <v>#DIV/0!</v>
      </c>
      <c r="S129" s="150" t="e">
        <f t="shared" ref="S129" si="946">(S127+S128)/S126</f>
        <v>#DIV/0!</v>
      </c>
      <c r="T129" s="150" t="e">
        <f t="shared" ref="T129" si="947">(T127+T128)/T126</f>
        <v>#DIV/0!</v>
      </c>
      <c r="U129" s="150" t="e">
        <f t="shared" ref="U129" si="948">(U127+U128)/U126</f>
        <v>#DIV/0!</v>
      </c>
      <c r="V129" s="150" t="e">
        <f t="shared" ref="V129" si="949">(V127+V128)/V126</f>
        <v>#DIV/0!</v>
      </c>
      <c r="W129" s="150" t="e">
        <f t="shared" ref="W129" si="950">(W127+W128)/W126</f>
        <v>#DIV/0!</v>
      </c>
      <c r="X129" s="150" t="e">
        <f t="shared" ref="X129" si="951">(X127+X128)/X126</f>
        <v>#DIV/0!</v>
      </c>
      <c r="Y129" s="150" t="e">
        <f t="shared" ref="Y129" si="952">(Y127+Y128)/Y126</f>
        <v>#DIV/0!</v>
      </c>
      <c r="Z129" s="150" t="e">
        <f t="shared" ref="Z129" si="953">(Z127+Z128)/Z126</f>
        <v>#DIV/0!</v>
      </c>
      <c r="AA129" s="150" t="e">
        <f t="shared" ref="AA129" si="954">(AA127+AA128)/AA126</f>
        <v>#DIV/0!</v>
      </c>
      <c r="AB129" s="150" t="e">
        <f t="shared" ref="AB129" si="955">(AB127+AB128)/AB126</f>
        <v>#DIV/0!</v>
      </c>
      <c r="AC129" s="150" t="e">
        <f t="shared" ref="AC129" si="956">(AC127+AC128)/AC126</f>
        <v>#DIV/0!</v>
      </c>
      <c r="AD129" s="150" t="e">
        <f t="shared" ref="AD129" si="957">(AD127+AD128)/AD126</f>
        <v>#DIV/0!</v>
      </c>
      <c r="AE129" s="150" t="e">
        <f t="shared" ref="AE129" si="958">(AE127+AE128)/AE126</f>
        <v>#DIV/0!</v>
      </c>
      <c r="AF129" s="150" t="e">
        <f t="shared" ref="AF129" si="959">(AF127+AF128)/AF126</f>
        <v>#DIV/0!</v>
      </c>
      <c r="AG129" s="150" t="e">
        <f t="shared" ref="AG129" si="960">(AG127+AG128)/AG126</f>
        <v>#DIV/0!</v>
      </c>
      <c r="AH129" s="150" t="e">
        <f t="shared" ref="AH129" si="961">(AH127+AH128)/AH126</f>
        <v>#DIV/0!</v>
      </c>
      <c r="AI129" s="150" t="e">
        <f t="shared" ref="AI129" si="962">(AI127+AI128)/AI126</f>
        <v>#DIV/0!</v>
      </c>
      <c r="AJ129" s="540"/>
    </row>
    <row r="130" spans="1:36" ht="20.399999999999999">
      <c r="A130" s="517" t="s">
        <v>102</v>
      </c>
      <c r="B130" s="555" t="s">
        <v>52</v>
      </c>
      <c r="C130" s="143" t="s">
        <v>42</v>
      </c>
      <c r="D130" s="163">
        <f>'สาย 1'!D130+'สาย 2'!D130+'สาย 3'!D130+'สาย 4'!D130+'สาย 5'!D130+'สาย 6'!D130+'สาย 7'!D130+'สาย 8'!D130+'สาย 9'!D130+'สาย 10'!D130+'สาย 11'!D130+'สาย 12'!D130</f>
        <v>0</v>
      </c>
      <c r="E130" s="163">
        <f>'สาย 1'!E130+'สาย 2'!E130+'สาย 3'!E130+'สาย 4'!E130+'สาย 5'!E130+'สาย 6'!E130+'สาย 7'!E130+'สาย 8'!E130+'สาย 9'!E130+'สาย 10'!E130+'สาย 11'!E130+'สาย 12'!E130</f>
        <v>0</v>
      </c>
      <c r="F130" s="163">
        <f>'สาย 1'!F130+'สาย 2'!F130+'สาย 3'!F130+'สาย 4'!F130+'สาย 5'!F130+'สาย 6'!F130+'สาย 7'!F130+'สาย 8'!F130+'สาย 9'!F130+'สาย 10'!F130+'สาย 11'!F130+'สาย 12'!F130</f>
        <v>0</v>
      </c>
      <c r="G130" s="163">
        <f>'สาย 1'!G130+'สาย 2'!G130+'สาย 3'!G130+'สาย 4'!G130+'สาย 5'!G130+'สาย 6'!G130+'สาย 7'!G130+'สาย 8'!G130+'สาย 9'!G130+'สาย 10'!G130+'สาย 11'!G130+'สาย 12'!G130</f>
        <v>0</v>
      </c>
      <c r="H130" s="163">
        <f>'สาย 1'!H130+'สาย 2'!H130+'สาย 3'!H130+'สาย 4'!H130+'สาย 5'!H130+'สาย 6'!H130+'สาย 7'!H130+'สาย 8'!H130+'สาย 9'!H130+'สาย 10'!H130+'สาย 11'!H130+'สาย 12'!H130</f>
        <v>0</v>
      </c>
      <c r="I130" s="163">
        <f>'สาย 1'!I130+'สาย 2'!I130+'สาย 3'!I130+'สาย 4'!I130+'สาย 5'!I130+'สาย 6'!I130+'สาย 7'!I130+'สาย 8'!I130+'สาย 9'!I130+'สาย 10'!I130+'สาย 11'!I130+'สาย 12'!I130</f>
        <v>0</v>
      </c>
      <c r="J130" s="163">
        <f>'สาย 1'!J130+'สาย 2'!J130+'สาย 3'!J130+'สาย 4'!J130+'สาย 5'!J130+'สาย 6'!J130+'สาย 7'!J130+'สาย 8'!J130+'สาย 9'!J130+'สาย 10'!J130+'สาย 11'!J130+'สาย 12'!J130</f>
        <v>0</v>
      </c>
      <c r="K130" s="163">
        <f>'สาย 1'!K130+'สาย 2'!K130+'สาย 3'!K130+'สาย 4'!K130+'สาย 5'!K130+'สาย 6'!K130+'สาย 7'!K130+'สาย 8'!K130+'สาย 9'!K130+'สาย 10'!K130+'สาย 11'!K130+'สาย 12'!K130</f>
        <v>0</v>
      </c>
      <c r="L130" s="163">
        <f>'สาย 1'!L130+'สาย 2'!L130+'สาย 3'!L130+'สาย 4'!L130+'สาย 5'!L130+'สาย 6'!L130+'สาย 7'!L130+'สาย 8'!L130+'สาย 9'!L130+'สาย 10'!L130+'สาย 11'!L130+'สาย 12'!L130</f>
        <v>0</v>
      </c>
      <c r="M130" s="163">
        <f>'สาย 1'!M130+'สาย 2'!M130+'สาย 3'!M130+'สาย 4'!M130+'สาย 5'!M130+'สาย 6'!M130+'สาย 7'!M130+'สาย 8'!M130+'สาย 9'!M130+'สาย 10'!M130+'สาย 11'!M130+'สาย 12'!M130</f>
        <v>0</v>
      </c>
      <c r="N130" s="163">
        <f>'สาย 1'!N130+'สาย 2'!N130+'สาย 3'!N130+'สาย 4'!N130+'สาย 5'!N130+'สาย 6'!N130+'สาย 7'!N130+'สาย 8'!N130+'สาย 9'!N130+'สาย 10'!N130+'สาย 11'!N130+'สาย 12'!N130</f>
        <v>0</v>
      </c>
      <c r="O130" s="163">
        <f>'สาย 1'!O130+'สาย 2'!O130+'สาย 3'!O130+'สาย 4'!O130+'สาย 5'!O130+'สาย 6'!O130+'สาย 7'!O130+'สาย 8'!O130+'สาย 9'!O130+'สาย 10'!O130+'สาย 11'!O130+'สาย 12'!O130</f>
        <v>0</v>
      </c>
      <c r="P130" s="163">
        <f>'สาย 1'!P130+'สาย 2'!P130+'สาย 3'!P130+'สาย 4'!P130+'สาย 5'!P130+'สาย 6'!P130+'สาย 7'!P130+'สาย 8'!P130+'สาย 9'!P130+'สาย 10'!P130+'สาย 11'!P130+'สาย 12'!P130</f>
        <v>0</v>
      </c>
      <c r="Q130" s="163">
        <f>'สาย 1'!Q130+'สาย 2'!Q130+'สาย 3'!Q130+'สาย 4'!Q130+'สาย 5'!Q130+'สาย 6'!Q130+'สาย 7'!Q130+'สาย 8'!Q130+'สาย 9'!Q130+'สาย 10'!Q130+'สาย 11'!Q130+'สาย 12'!Q130</f>
        <v>0</v>
      </c>
      <c r="R130" s="163">
        <f>'สาย 1'!R130+'สาย 2'!R130+'สาย 3'!R130+'สาย 4'!R130+'สาย 5'!R130+'สาย 6'!R130+'สาย 7'!R130+'สาย 8'!R130+'สาย 9'!R130+'สาย 10'!R130+'สาย 11'!R130+'สาย 12'!R130</f>
        <v>0</v>
      </c>
      <c r="S130" s="163">
        <f>'สาย 1'!S130+'สาย 2'!S130+'สาย 3'!S130+'สาย 4'!S130+'สาย 5'!S130+'สาย 6'!S130+'สาย 7'!S130+'สาย 8'!S130+'สาย 9'!S130+'สาย 10'!S130+'สาย 11'!S130+'สาย 12'!S130</f>
        <v>0</v>
      </c>
      <c r="T130" s="163">
        <f>'สาย 1'!T130+'สาย 2'!T130+'สาย 3'!T130+'สาย 4'!T130+'สาย 5'!T130+'สาย 6'!T130+'สาย 7'!T130+'สาย 8'!T130+'สาย 9'!T130+'สาย 10'!T130+'สาย 11'!T130+'สาย 12'!T130</f>
        <v>0</v>
      </c>
      <c r="U130" s="163">
        <f>'สาย 1'!U130+'สาย 2'!U130+'สาย 3'!U130+'สาย 4'!U130+'สาย 5'!U130+'สาย 6'!U130+'สาย 7'!U130+'สาย 8'!U130+'สาย 9'!U130+'สาย 10'!U130+'สาย 11'!U130+'สาย 12'!U130</f>
        <v>0</v>
      </c>
      <c r="V130" s="163">
        <f>'สาย 1'!V130+'สาย 2'!V130+'สาย 3'!V130+'สาย 4'!V130+'สาย 5'!V130+'สาย 6'!V130+'สาย 7'!V130+'สาย 8'!V130+'สาย 9'!V130+'สาย 10'!V130+'สาย 11'!V130+'สาย 12'!V130</f>
        <v>0</v>
      </c>
      <c r="W130" s="163">
        <f>'สาย 1'!W130+'สาย 2'!W130+'สาย 3'!W130+'สาย 4'!W130+'สาย 5'!W130+'สาย 6'!W130+'สาย 7'!W130+'สาย 8'!W130+'สาย 9'!W130+'สาย 10'!W130+'สาย 11'!W130+'สาย 12'!W130</f>
        <v>0</v>
      </c>
      <c r="X130" s="163">
        <f>'สาย 1'!X130+'สาย 2'!X130+'สาย 3'!X130+'สาย 4'!X130+'สาย 5'!X130+'สาย 6'!X130+'สาย 7'!X130+'สาย 8'!X130+'สาย 9'!X130+'สาย 10'!X130+'สาย 11'!X130+'สาย 12'!X130</f>
        <v>0</v>
      </c>
      <c r="Y130" s="163">
        <f>'สาย 1'!Y130+'สาย 2'!Y130+'สาย 3'!Y130+'สาย 4'!Y130+'สาย 5'!Y130+'สาย 6'!Y130+'สาย 7'!Y130+'สาย 8'!Y130+'สาย 9'!Y130+'สาย 10'!Y130+'สาย 11'!Y130+'สาย 12'!Y130</f>
        <v>0</v>
      </c>
      <c r="Z130" s="163">
        <f>'สาย 1'!Z130+'สาย 2'!Z130+'สาย 3'!Z130+'สาย 4'!Z130+'สาย 5'!Z130+'สาย 6'!Z130+'สาย 7'!Z130+'สาย 8'!Z130+'สาย 9'!Z130+'สาย 10'!Z130+'สาย 11'!Z130+'สาย 12'!Z130</f>
        <v>0</v>
      </c>
      <c r="AA130" s="163">
        <f>'สาย 1'!AA130+'สาย 2'!AA130+'สาย 3'!AA130+'สาย 4'!AA130+'สาย 5'!AA130+'สาย 6'!AA130+'สาย 7'!AA130+'สาย 8'!AA130+'สาย 9'!AA130+'สาย 10'!AA130+'สาย 11'!AA130+'สาย 12'!AA130</f>
        <v>0</v>
      </c>
      <c r="AB130" s="163">
        <f>'สาย 1'!AB130+'สาย 2'!AB130+'สาย 3'!AB130+'สาย 4'!AB130+'สาย 5'!AB130+'สาย 6'!AB130+'สาย 7'!AB130+'สาย 8'!AB130+'สาย 9'!AB130+'สาย 10'!AB130+'สาย 11'!AB130+'สาย 12'!AB130</f>
        <v>0</v>
      </c>
      <c r="AC130" s="163">
        <f>'สาย 1'!AC130+'สาย 2'!AC130+'สาย 3'!AC130+'สาย 4'!AC130+'สาย 5'!AC130+'สาย 6'!AC130+'สาย 7'!AC130+'สาย 8'!AC130+'สาย 9'!AC130+'สาย 10'!AC130+'สาย 11'!AC130+'สาย 12'!AC130</f>
        <v>0</v>
      </c>
      <c r="AD130" s="163">
        <f>'สาย 1'!AD130+'สาย 2'!AD130+'สาย 3'!AD130+'สาย 4'!AD130+'สาย 5'!AD130+'สาย 6'!AD130+'สาย 7'!AD130+'สาย 8'!AD130+'สาย 9'!AD130+'สาย 10'!AD130+'สาย 11'!AD130+'สาย 12'!AD130</f>
        <v>0</v>
      </c>
      <c r="AE130" s="163">
        <f>'สาย 1'!AE130+'สาย 2'!AE130+'สาย 3'!AE130+'สาย 4'!AE130+'สาย 5'!AE130+'สาย 6'!AE130+'สาย 7'!AE130+'สาย 8'!AE130+'สาย 9'!AE130+'สาย 10'!AE130+'สาย 11'!AE130+'สาย 12'!AE130</f>
        <v>0</v>
      </c>
      <c r="AF130" s="163">
        <f>'สาย 1'!AF130+'สาย 2'!AF130+'สาย 3'!AF130+'สาย 4'!AF130+'สาย 5'!AF130+'สาย 6'!AF130+'สาย 7'!AF130+'สาย 8'!AF130+'สาย 9'!AF130+'สาย 10'!AF130+'สาย 11'!AF130+'สาย 12'!AF130</f>
        <v>0</v>
      </c>
      <c r="AG130" s="163">
        <f>'สาย 1'!AG130+'สาย 2'!AG130+'สาย 3'!AG130+'สาย 4'!AG130+'สาย 5'!AG130+'สาย 6'!AG130+'สาย 7'!AG130+'สาย 8'!AG130+'สาย 9'!AG130+'สาย 10'!AG130+'สาย 11'!AG130+'สาย 12'!AG130</f>
        <v>0</v>
      </c>
      <c r="AH130" s="163">
        <f>'สาย 1'!AH130+'สาย 2'!AH130+'สาย 3'!AH130+'สาย 4'!AH130+'สาย 5'!AH130+'สาย 6'!AH130+'สาย 7'!AH130+'สาย 8'!AH130+'สาย 9'!AH130+'สาย 10'!AH130+'สาย 11'!AH130+'สาย 12'!AH130</f>
        <v>0</v>
      </c>
      <c r="AI130" s="163">
        <f>SUM(D130:AH130)</f>
        <v>0</v>
      </c>
      <c r="AJ130" s="538" t="e">
        <f>AI133</f>
        <v>#DIV/0!</v>
      </c>
    </row>
    <row r="131" spans="1:36" ht="20.399999999999999">
      <c r="A131" s="518"/>
      <c r="B131" s="556"/>
      <c r="C131" s="146" t="s">
        <v>89</v>
      </c>
      <c r="D131" s="162">
        <f>'สาย 1'!D131+'สาย 2'!D131+'สาย 3'!D131+'สาย 4'!D131+'สาย 5'!D131+'สาย 6'!D131+'สาย 7'!D131+'สาย 8'!D131+'สาย 9'!D131+'สาย 10'!D131+'สาย 11'!D131+'สาย 12'!D131</f>
        <v>8</v>
      </c>
      <c r="E131" s="162">
        <f>'สาย 1'!E131+'สาย 2'!E131+'สาย 3'!E131+'สาย 4'!E131+'สาย 5'!E131+'สาย 6'!E131+'สาย 7'!E131+'สาย 8'!E131+'สาย 9'!E131+'สาย 10'!E131+'สาย 11'!E131+'สาย 12'!E131</f>
        <v>2</v>
      </c>
      <c r="F131" s="162">
        <f>'สาย 1'!F131+'สาย 2'!F131+'สาย 3'!F131+'สาย 4'!F131+'สาย 5'!F131+'สาย 6'!F131+'สาย 7'!F131+'สาย 8'!F131+'สาย 9'!F131+'สาย 10'!F131+'สาย 11'!F131+'สาย 12'!F131</f>
        <v>2</v>
      </c>
      <c r="G131" s="162">
        <f>'สาย 1'!G131+'สาย 2'!G131+'สาย 3'!G131+'สาย 4'!G131+'สาย 5'!G131+'สาย 6'!G131+'สาย 7'!G131+'สาย 8'!G131+'สาย 9'!G131+'สาย 10'!G131+'สาย 11'!G131+'สาย 12'!G131</f>
        <v>0</v>
      </c>
      <c r="H131" s="162">
        <f>'สาย 1'!H131+'สาย 2'!H131+'สาย 3'!H131+'สาย 4'!H131+'สาย 5'!H131+'สาย 6'!H131+'สาย 7'!H131+'สาย 8'!H131+'สาย 9'!H131+'สาย 10'!H131+'สาย 11'!H131+'สาย 12'!H131</f>
        <v>0</v>
      </c>
      <c r="I131" s="162">
        <f>'สาย 1'!I131+'สาย 2'!I131+'สาย 3'!I131+'สาย 4'!I131+'สาย 5'!I131+'สาย 6'!I131+'สาย 7'!I131+'สาย 8'!I131+'สาย 9'!I131+'สาย 10'!I131+'สาย 11'!I131+'สาย 12'!I131</f>
        <v>0</v>
      </c>
      <c r="J131" s="162">
        <f>'สาย 1'!J131+'สาย 2'!J131+'สาย 3'!J131+'สาย 4'!J131+'สาย 5'!J131+'สาย 6'!J131+'สาย 7'!J131+'สาย 8'!J131+'สาย 9'!J131+'สาย 10'!J131+'สาย 11'!J131+'สาย 12'!J131</f>
        <v>0</v>
      </c>
      <c r="K131" s="162">
        <f>'สาย 1'!K131+'สาย 2'!K131+'สาย 3'!K131+'สาย 4'!K131+'สาย 5'!K131+'สาย 6'!K131+'สาย 7'!K131+'สาย 8'!K131+'สาย 9'!K131+'สาย 10'!K131+'สาย 11'!K131+'สาย 12'!K131</f>
        <v>0</v>
      </c>
      <c r="L131" s="162">
        <f>'สาย 1'!L131+'สาย 2'!L131+'สาย 3'!L131+'สาย 4'!L131+'สาย 5'!L131+'สาย 6'!L131+'สาย 7'!L131+'สาย 8'!L131+'สาย 9'!L131+'สาย 10'!L131+'สาย 11'!L131+'สาย 12'!L131</f>
        <v>0</v>
      </c>
      <c r="M131" s="162">
        <f>'สาย 1'!M131+'สาย 2'!M131+'สาย 3'!M131+'สาย 4'!M131+'สาย 5'!M131+'สาย 6'!M131+'สาย 7'!M131+'สาย 8'!M131+'สาย 9'!M131+'สาย 10'!M131+'สาย 11'!M131+'สาย 12'!M131</f>
        <v>0</v>
      </c>
      <c r="N131" s="162">
        <f>'สาย 1'!N131+'สาย 2'!N131+'สาย 3'!N131+'สาย 4'!N131+'สาย 5'!N131+'สาย 6'!N131+'สาย 7'!N131+'สาย 8'!N131+'สาย 9'!N131+'สาย 10'!N131+'สาย 11'!N131+'สาย 12'!N131</f>
        <v>0</v>
      </c>
      <c r="O131" s="162">
        <f>'สาย 1'!O131+'สาย 2'!O131+'สาย 3'!O131+'สาย 4'!O131+'สาย 5'!O131+'สาย 6'!O131+'สาย 7'!O131+'สาย 8'!O131+'สาย 9'!O131+'สาย 10'!O131+'สาย 11'!O131+'สาย 12'!O131</f>
        <v>0</v>
      </c>
      <c r="P131" s="162">
        <f>'สาย 1'!P131+'สาย 2'!P131+'สาย 3'!P131+'สาย 4'!P131+'สาย 5'!P131+'สาย 6'!P131+'สาย 7'!P131+'สาย 8'!P131+'สาย 9'!P131+'สาย 10'!P131+'สาย 11'!P131+'สาย 12'!P131</f>
        <v>0</v>
      </c>
      <c r="Q131" s="162">
        <f>'สาย 1'!Q131+'สาย 2'!Q131+'สาย 3'!Q131+'สาย 4'!Q131+'สาย 5'!Q131+'สาย 6'!Q131+'สาย 7'!Q131+'สาย 8'!Q131+'สาย 9'!Q131+'สาย 10'!Q131+'สาย 11'!Q131+'สาย 12'!Q131</f>
        <v>0</v>
      </c>
      <c r="R131" s="162">
        <f>'สาย 1'!R131+'สาย 2'!R131+'สาย 3'!R131+'สาย 4'!R131+'สาย 5'!R131+'สาย 6'!R131+'สาย 7'!R131+'สาย 8'!R131+'สาย 9'!R131+'สาย 10'!R131+'สาย 11'!R131+'สาย 12'!R131</f>
        <v>0</v>
      </c>
      <c r="S131" s="162">
        <f>'สาย 1'!S131+'สาย 2'!S131+'สาย 3'!S131+'สาย 4'!S131+'สาย 5'!S131+'สาย 6'!S131+'สาย 7'!S131+'สาย 8'!S131+'สาย 9'!S131+'สาย 10'!S131+'สาย 11'!S131+'สาย 12'!S131</f>
        <v>0</v>
      </c>
      <c r="T131" s="162">
        <f>'สาย 1'!T131+'สาย 2'!T131+'สาย 3'!T131+'สาย 4'!T131+'สาย 5'!T131+'สาย 6'!T131+'สาย 7'!T131+'สาย 8'!T131+'สาย 9'!T131+'สาย 10'!T131+'สาย 11'!T131+'สาย 12'!T131</f>
        <v>0</v>
      </c>
      <c r="U131" s="162">
        <f>'สาย 1'!U131+'สาย 2'!U131+'สาย 3'!U131+'สาย 4'!U131+'สาย 5'!U131+'สาย 6'!U131+'สาย 7'!U131+'สาย 8'!U131+'สาย 9'!U131+'สาย 10'!U131+'สาย 11'!U131+'สาย 12'!U131</f>
        <v>0</v>
      </c>
      <c r="V131" s="162">
        <f>'สาย 1'!V131+'สาย 2'!V131+'สาย 3'!V131+'สาย 4'!V131+'สาย 5'!V131+'สาย 6'!V131+'สาย 7'!V131+'สาย 8'!V131+'สาย 9'!V131+'สาย 10'!V131+'สาย 11'!V131+'สาย 12'!V131</f>
        <v>0</v>
      </c>
      <c r="W131" s="162">
        <f>'สาย 1'!W131+'สาย 2'!W131+'สาย 3'!W131+'สาย 4'!W131+'สาย 5'!W131+'สาย 6'!W131+'สาย 7'!W131+'สาย 8'!W131+'สาย 9'!W131+'สาย 10'!W131+'สาย 11'!W131+'สาย 12'!W131</f>
        <v>0</v>
      </c>
      <c r="X131" s="162">
        <f>'สาย 1'!X131+'สาย 2'!X131+'สาย 3'!X131+'สาย 4'!X131+'สาย 5'!X131+'สาย 6'!X131+'สาย 7'!X131+'สาย 8'!X131+'สาย 9'!X131+'สาย 10'!X131+'สาย 11'!X131+'สาย 12'!X131</f>
        <v>0</v>
      </c>
      <c r="Y131" s="162">
        <f>'สาย 1'!Y131+'สาย 2'!Y131+'สาย 3'!Y131+'สาย 4'!Y131+'สาย 5'!Y131+'สาย 6'!Y131+'สาย 7'!Y131+'สาย 8'!Y131+'สาย 9'!Y131+'สาย 10'!Y131+'สาย 11'!Y131+'สาย 12'!Y131</f>
        <v>0</v>
      </c>
      <c r="Z131" s="162">
        <f>'สาย 1'!Z131+'สาย 2'!Z131+'สาย 3'!Z131+'สาย 4'!Z131+'สาย 5'!Z131+'สาย 6'!Z131+'สาย 7'!Z131+'สาย 8'!Z131+'สาย 9'!Z131+'สาย 10'!Z131+'สาย 11'!Z131+'สาย 12'!Z131</f>
        <v>0</v>
      </c>
      <c r="AA131" s="162">
        <f>'สาย 1'!AA131+'สาย 2'!AA131+'สาย 3'!AA131+'สาย 4'!AA131+'สาย 5'!AA131+'สาย 6'!AA131+'สาย 7'!AA131+'สาย 8'!AA131+'สาย 9'!AA131+'สาย 10'!AA131+'สาย 11'!AA131+'สาย 12'!AA131</f>
        <v>0</v>
      </c>
      <c r="AB131" s="162">
        <f>'สาย 1'!AB131+'สาย 2'!AB131+'สาย 3'!AB131+'สาย 4'!AB131+'สาย 5'!AB131+'สาย 6'!AB131+'สาย 7'!AB131+'สาย 8'!AB131+'สาย 9'!AB131+'สาย 10'!AB131+'สาย 11'!AB131+'สาย 12'!AB131</f>
        <v>0</v>
      </c>
      <c r="AC131" s="162">
        <f>'สาย 1'!AC131+'สาย 2'!AC131+'สาย 3'!AC131+'สาย 4'!AC131+'สาย 5'!AC131+'สาย 6'!AC131+'สาย 7'!AC131+'สาย 8'!AC131+'สาย 9'!AC131+'สาย 10'!AC131+'สาย 11'!AC131+'สาย 12'!AC131</f>
        <v>0</v>
      </c>
      <c r="AD131" s="162">
        <f>'สาย 1'!AD131+'สาย 2'!AD131+'สาย 3'!AD131+'สาย 4'!AD131+'สาย 5'!AD131+'สาย 6'!AD131+'สาย 7'!AD131+'สาย 8'!AD131+'สาย 9'!AD131+'สาย 10'!AD131+'สาย 11'!AD131+'สาย 12'!AD131</f>
        <v>0</v>
      </c>
      <c r="AE131" s="162">
        <f>'สาย 1'!AE131+'สาย 2'!AE131+'สาย 3'!AE131+'สาย 4'!AE131+'สาย 5'!AE131+'สาย 6'!AE131+'สาย 7'!AE131+'สาย 8'!AE131+'สาย 9'!AE131+'สาย 10'!AE131+'สาย 11'!AE131+'สาย 12'!AE131</f>
        <v>0</v>
      </c>
      <c r="AF131" s="162">
        <f>'สาย 1'!AF131+'สาย 2'!AF131+'สาย 3'!AF131+'สาย 4'!AF131+'สาย 5'!AF131+'สาย 6'!AF131+'สาย 7'!AF131+'สาย 8'!AF131+'สาย 9'!AF131+'สาย 10'!AF131+'สาย 11'!AF131+'สาย 12'!AF131</f>
        <v>0</v>
      </c>
      <c r="AG131" s="162">
        <f>'สาย 1'!AG131+'สาย 2'!AG131+'สาย 3'!AG131+'สาย 4'!AG131+'สาย 5'!AG131+'สาย 6'!AG131+'สาย 7'!AG131+'สาย 8'!AG131+'สาย 9'!AG131+'สาย 10'!AG131+'สาย 11'!AG131+'สาย 12'!AG131</f>
        <v>0</v>
      </c>
      <c r="AH131" s="162">
        <f>'สาย 1'!AH131+'สาย 2'!AH131+'สาย 3'!AH131+'สาย 4'!AH131+'สาย 5'!AH131+'สาย 6'!AH131+'สาย 7'!AH131+'สาย 8'!AH131+'สาย 9'!AH131+'สาย 10'!AH131+'สาย 11'!AH131+'สาย 12'!AH131</f>
        <v>0</v>
      </c>
      <c r="AI131" s="162">
        <f t="shared" ref="AI131:AI132" si="963">SUM(D131:AH131)</f>
        <v>12</v>
      </c>
      <c r="AJ131" s="539"/>
    </row>
    <row r="132" spans="1:36" ht="20.399999999999999">
      <c r="A132" s="518"/>
      <c r="B132" s="556"/>
      <c r="C132" s="148" t="s">
        <v>90</v>
      </c>
      <c r="D132" s="144">
        <f>'สาย 1'!D132+'สาย 2'!D132+'สาย 3'!D132+'สาย 4'!D132+'สาย 5'!D132+'สาย 6'!D132+'สาย 7'!D132+'สาย 8'!D132+'สาย 9'!D132+'สาย 10'!D132+'สาย 11'!D132+'สาย 12'!D132</f>
        <v>0</v>
      </c>
      <c r="E132" s="144">
        <f>'สาย 1'!E132+'สาย 2'!E132+'สาย 3'!E132+'สาย 4'!E132+'สาย 5'!E132+'สาย 6'!E132+'สาย 7'!E132+'สาย 8'!E132+'สาย 9'!E132+'สาย 10'!E132+'สาย 11'!E132+'สาย 12'!E132</f>
        <v>0</v>
      </c>
      <c r="F132" s="144">
        <f>'สาย 1'!F132+'สาย 2'!F132+'สาย 3'!F132+'สาย 4'!F132+'สาย 5'!F132+'สาย 6'!F132+'สาย 7'!F132+'สาย 8'!F132+'สาย 9'!F132+'สาย 10'!F132+'สาย 11'!F132+'สาย 12'!F132</f>
        <v>0</v>
      </c>
      <c r="G132" s="144">
        <f>'สาย 1'!G132+'สาย 2'!G132+'สาย 3'!G132+'สาย 4'!G132+'สาย 5'!G132+'สาย 6'!G132+'สาย 7'!G132+'สาย 8'!G132+'สาย 9'!G132+'สาย 10'!G132+'สาย 11'!G132+'สาย 12'!G132</f>
        <v>0</v>
      </c>
      <c r="H132" s="144">
        <f>'สาย 1'!H132+'สาย 2'!H132+'สาย 3'!H132+'สาย 4'!H132+'สาย 5'!H132+'สาย 6'!H132+'สาย 7'!H132+'สาย 8'!H132+'สาย 9'!H132+'สาย 10'!H132+'สาย 11'!H132+'สาย 12'!H132</f>
        <v>0</v>
      </c>
      <c r="I132" s="144">
        <f>'สาย 1'!I132+'สาย 2'!I132+'สาย 3'!I132+'สาย 4'!I132+'สาย 5'!I132+'สาย 6'!I132+'สาย 7'!I132+'สาย 8'!I132+'สาย 9'!I132+'สาย 10'!I132+'สาย 11'!I132+'สาย 12'!I132</f>
        <v>0</v>
      </c>
      <c r="J132" s="144">
        <f>'สาย 1'!J132+'สาย 2'!J132+'สาย 3'!J132+'สาย 4'!J132+'สาย 5'!J132+'สาย 6'!J132+'สาย 7'!J132+'สาย 8'!J132+'สาย 9'!J132+'สาย 10'!J132+'สาย 11'!J132+'สาย 12'!J132</f>
        <v>0</v>
      </c>
      <c r="K132" s="144">
        <f>'สาย 1'!K132+'สาย 2'!K132+'สาย 3'!K132+'สาย 4'!K132+'สาย 5'!K132+'สาย 6'!K132+'สาย 7'!K132+'สาย 8'!K132+'สาย 9'!K132+'สาย 10'!K132+'สาย 11'!K132+'สาย 12'!K132</f>
        <v>0</v>
      </c>
      <c r="L132" s="144">
        <f>'สาย 1'!L132+'สาย 2'!L132+'สาย 3'!L132+'สาย 4'!L132+'สาย 5'!L132+'สาย 6'!L132+'สาย 7'!L132+'สาย 8'!L132+'สาย 9'!L132+'สาย 10'!L132+'สาย 11'!L132+'สาย 12'!L132</f>
        <v>0</v>
      </c>
      <c r="M132" s="144">
        <f>'สาย 1'!M132+'สาย 2'!M132+'สาย 3'!M132+'สาย 4'!M132+'สาย 5'!M132+'สาย 6'!M132+'สาย 7'!M132+'สาย 8'!M132+'สาย 9'!M132+'สาย 10'!M132+'สาย 11'!M132+'สาย 12'!M132</f>
        <v>0</v>
      </c>
      <c r="N132" s="144">
        <f>'สาย 1'!N132+'สาย 2'!N132+'สาย 3'!N132+'สาย 4'!N132+'สาย 5'!N132+'สาย 6'!N132+'สาย 7'!N132+'สาย 8'!N132+'สาย 9'!N132+'สาย 10'!N132+'สาย 11'!N132+'สาย 12'!N132</f>
        <v>0</v>
      </c>
      <c r="O132" s="144">
        <f>'สาย 1'!O132+'สาย 2'!O132+'สาย 3'!O132+'สาย 4'!O132+'สาย 5'!O132+'สาย 6'!O132+'สาย 7'!O132+'สาย 8'!O132+'สาย 9'!O132+'สาย 10'!O132+'สาย 11'!O132+'สาย 12'!O132</f>
        <v>0</v>
      </c>
      <c r="P132" s="144">
        <f>'สาย 1'!P132+'สาย 2'!P132+'สาย 3'!P132+'สาย 4'!P132+'สาย 5'!P132+'สาย 6'!P132+'สาย 7'!P132+'สาย 8'!P132+'สาย 9'!P132+'สาย 10'!P132+'สาย 11'!P132+'สาย 12'!P132</f>
        <v>0</v>
      </c>
      <c r="Q132" s="144">
        <f>'สาย 1'!Q132+'สาย 2'!Q132+'สาย 3'!Q132+'สาย 4'!Q132+'สาย 5'!Q132+'สาย 6'!Q132+'สาย 7'!Q132+'สาย 8'!Q132+'สาย 9'!Q132+'สาย 10'!Q132+'สาย 11'!Q132+'สาย 12'!Q132</f>
        <v>0</v>
      </c>
      <c r="R132" s="144">
        <f>'สาย 1'!R132+'สาย 2'!R132+'สาย 3'!R132+'สาย 4'!R132+'สาย 5'!R132+'สาย 6'!R132+'สาย 7'!R132+'สาย 8'!R132+'สาย 9'!R132+'สาย 10'!R132+'สาย 11'!R132+'สาย 12'!R132</f>
        <v>0</v>
      </c>
      <c r="S132" s="144">
        <f>'สาย 1'!S132+'สาย 2'!S132+'สาย 3'!S132+'สาย 4'!S132+'สาย 5'!S132+'สาย 6'!S132+'สาย 7'!S132+'สาย 8'!S132+'สาย 9'!S132+'สาย 10'!S132+'สาย 11'!S132+'สาย 12'!S132</f>
        <v>0</v>
      </c>
      <c r="T132" s="144">
        <f>'สาย 1'!T132+'สาย 2'!T132+'สาย 3'!T132+'สาย 4'!T132+'สาย 5'!T132+'สาย 6'!T132+'สาย 7'!T132+'สาย 8'!T132+'สาย 9'!T132+'สาย 10'!T132+'สาย 11'!T132+'สาย 12'!T132</f>
        <v>0</v>
      </c>
      <c r="U132" s="144">
        <f>'สาย 1'!U132+'สาย 2'!U132+'สาย 3'!U132+'สาย 4'!U132+'สาย 5'!U132+'สาย 6'!U132+'สาย 7'!U132+'สาย 8'!U132+'สาย 9'!U132+'สาย 10'!U132+'สาย 11'!U132+'สาย 12'!U132</f>
        <v>0</v>
      </c>
      <c r="V132" s="144">
        <f>'สาย 1'!V132+'สาย 2'!V132+'สาย 3'!V132+'สาย 4'!V132+'สาย 5'!V132+'สาย 6'!V132+'สาย 7'!V132+'สาย 8'!V132+'สาย 9'!V132+'สาย 10'!V132+'สาย 11'!V132+'สาย 12'!V132</f>
        <v>0</v>
      </c>
      <c r="W132" s="144">
        <f>'สาย 1'!W132+'สาย 2'!W132+'สาย 3'!W132+'สาย 4'!W132+'สาย 5'!W132+'สาย 6'!W132+'สาย 7'!W132+'สาย 8'!W132+'สาย 9'!W132+'สาย 10'!W132+'สาย 11'!W132+'สาย 12'!W132</f>
        <v>0</v>
      </c>
      <c r="X132" s="144">
        <f>'สาย 1'!X132+'สาย 2'!X132+'สาย 3'!X132+'สาย 4'!X132+'สาย 5'!X132+'สาย 6'!X132+'สาย 7'!X132+'สาย 8'!X132+'สาย 9'!X132+'สาย 10'!X132+'สาย 11'!X132+'สาย 12'!X132</f>
        <v>0</v>
      </c>
      <c r="Y132" s="144">
        <f>'สาย 1'!Y132+'สาย 2'!Y132+'สาย 3'!Y132+'สาย 4'!Y132+'สาย 5'!Y132+'สาย 6'!Y132+'สาย 7'!Y132+'สาย 8'!Y132+'สาย 9'!Y132+'สาย 10'!Y132+'สาย 11'!Y132+'สาย 12'!Y132</f>
        <v>0</v>
      </c>
      <c r="Z132" s="144">
        <f>'สาย 1'!Z132+'สาย 2'!Z132+'สาย 3'!Z132+'สาย 4'!Z132+'สาย 5'!Z132+'สาย 6'!Z132+'สาย 7'!Z132+'สาย 8'!Z132+'สาย 9'!Z132+'สาย 10'!Z132+'สาย 11'!Z132+'สาย 12'!Z132</f>
        <v>0</v>
      </c>
      <c r="AA132" s="144">
        <f>'สาย 1'!AA132+'สาย 2'!AA132+'สาย 3'!AA132+'สาย 4'!AA132+'สาย 5'!AA132+'สาย 6'!AA132+'สาย 7'!AA132+'สาย 8'!AA132+'สาย 9'!AA132+'สาย 10'!AA132+'สาย 11'!AA132+'สาย 12'!AA132</f>
        <v>0</v>
      </c>
      <c r="AB132" s="144">
        <f>'สาย 1'!AB132+'สาย 2'!AB132+'สาย 3'!AB132+'สาย 4'!AB132+'สาย 5'!AB132+'สาย 6'!AB132+'สาย 7'!AB132+'สาย 8'!AB132+'สาย 9'!AB132+'สาย 10'!AB132+'สาย 11'!AB132+'สาย 12'!AB132</f>
        <v>0</v>
      </c>
      <c r="AC132" s="144">
        <f>'สาย 1'!AC132+'สาย 2'!AC132+'สาย 3'!AC132+'สาย 4'!AC132+'สาย 5'!AC132+'สาย 6'!AC132+'สาย 7'!AC132+'สาย 8'!AC132+'สาย 9'!AC132+'สาย 10'!AC132+'สาย 11'!AC132+'สาย 12'!AC132</f>
        <v>0</v>
      </c>
      <c r="AD132" s="144">
        <f>'สาย 1'!AD132+'สาย 2'!AD132+'สาย 3'!AD132+'สาย 4'!AD132+'สาย 5'!AD132+'สาย 6'!AD132+'สาย 7'!AD132+'สาย 8'!AD132+'สาย 9'!AD132+'สาย 10'!AD132+'สาย 11'!AD132+'สาย 12'!AD132</f>
        <v>0</v>
      </c>
      <c r="AE132" s="144">
        <f>'สาย 1'!AE132+'สาย 2'!AE132+'สาย 3'!AE132+'สาย 4'!AE132+'สาย 5'!AE132+'สาย 6'!AE132+'สาย 7'!AE132+'สาย 8'!AE132+'สาย 9'!AE132+'สาย 10'!AE132+'สาย 11'!AE132+'สาย 12'!AE132</f>
        <v>0</v>
      </c>
      <c r="AF132" s="144">
        <f>'สาย 1'!AF132+'สาย 2'!AF132+'สาย 3'!AF132+'สาย 4'!AF132+'สาย 5'!AF132+'สาย 6'!AF132+'สาย 7'!AF132+'สาย 8'!AF132+'สาย 9'!AF132+'สาย 10'!AF132+'สาย 11'!AF132+'สาย 12'!AF132</f>
        <v>0</v>
      </c>
      <c r="AG132" s="144">
        <f>'สาย 1'!AG132+'สาย 2'!AG132+'สาย 3'!AG132+'สาย 4'!AG132+'สาย 5'!AG132+'สาย 6'!AG132+'สาย 7'!AG132+'สาย 8'!AG132+'สาย 9'!AG132+'สาย 10'!AG132+'สาย 11'!AG132+'สาย 12'!AG132</f>
        <v>0</v>
      </c>
      <c r="AH132" s="144">
        <f>'สาย 1'!AH132+'สาย 2'!AH132+'สาย 3'!AH132+'สาย 4'!AH132+'สาย 5'!AH132+'สาย 6'!AH132+'สาย 7'!AH132+'สาย 8'!AH132+'สาย 9'!AH132+'สาย 10'!AH132+'สาย 11'!AH132+'สาย 12'!AH132</f>
        <v>0</v>
      </c>
      <c r="AI132" s="144">
        <f t="shared" si="963"/>
        <v>0</v>
      </c>
      <c r="AJ132" s="539"/>
    </row>
    <row r="133" spans="1:36" ht="21" thickBot="1">
      <c r="A133" s="519"/>
      <c r="B133" s="557"/>
      <c r="C133" s="149" t="s">
        <v>91</v>
      </c>
      <c r="D133" s="150" t="e">
        <f t="shared" ref="D133" si="964">(D131+D132)/D130</f>
        <v>#DIV/0!</v>
      </c>
      <c r="E133" s="150" t="e">
        <f t="shared" ref="E133" si="965">(E131+E132)/E130</f>
        <v>#DIV/0!</v>
      </c>
      <c r="F133" s="150" t="e">
        <f t="shared" ref="F133" si="966">(F131+F132)/F130</f>
        <v>#DIV/0!</v>
      </c>
      <c r="G133" s="150" t="e">
        <f t="shared" ref="G133" si="967">(G131+G132)/G130</f>
        <v>#DIV/0!</v>
      </c>
      <c r="H133" s="150" t="e">
        <f t="shared" ref="H133" si="968">(H131+H132)/H130</f>
        <v>#DIV/0!</v>
      </c>
      <c r="I133" s="150" t="e">
        <f t="shared" ref="I133" si="969">(I131+I132)/I130</f>
        <v>#DIV/0!</v>
      </c>
      <c r="J133" s="150" t="e">
        <f t="shared" ref="J133" si="970">(J131+J132)/J130</f>
        <v>#DIV/0!</v>
      </c>
      <c r="K133" s="150" t="e">
        <f t="shared" ref="K133" si="971">(K131+K132)/K130</f>
        <v>#DIV/0!</v>
      </c>
      <c r="L133" s="150" t="e">
        <f t="shared" ref="L133" si="972">(L131+L132)/L130</f>
        <v>#DIV/0!</v>
      </c>
      <c r="M133" s="150" t="e">
        <f t="shared" ref="M133" si="973">(M131+M132)/M130</f>
        <v>#DIV/0!</v>
      </c>
      <c r="N133" s="150" t="e">
        <f t="shared" ref="N133" si="974">(N131+N132)/N130</f>
        <v>#DIV/0!</v>
      </c>
      <c r="O133" s="150" t="e">
        <f t="shared" ref="O133" si="975">(O131+O132)/O130</f>
        <v>#DIV/0!</v>
      </c>
      <c r="P133" s="150" t="e">
        <f t="shared" ref="P133" si="976">(P131+P132)/P130</f>
        <v>#DIV/0!</v>
      </c>
      <c r="Q133" s="150" t="e">
        <f t="shared" ref="Q133" si="977">(Q131+Q132)/Q130</f>
        <v>#DIV/0!</v>
      </c>
      <c r="R133" s="150" t="e">
        <f t="shared" ref="R133" si="978">(R131+R132)/R130</f>
        <v>#DIV/0!</v>
      </c>
      <c r="S133" s="150" t="e">
        <f t="shared" ref="S133" si="979">(S131+S132)/S130</f>
        <v>#DIV/0!</v>
      </c>
      <c r="T133" s="150" t="e">
        <f t="shared" ref="T133" si="980">(T131+T132)/T130</f>
        <v>#DIV/0!</v>
      </c>
      <c r="U133" s="150" t="e">
        <f t="shared" ref="U133" si="981">(U131+U132)/U130</f>
        <v>#DIV/0!</v>
      </c>
      <c r="V133" s="150" t="e">
        <f t="shared" ref="V133" si="982">(V131+V132)/V130</f>
        <v>#DIV/0!</v>
      </c>
      <c r="W133" s="150" t="e">
        <f t="shared" ref="W133" si="983">(W131+W132)/W130</f>
        <v>#DIV/0!</v>
      </c>
      <c r="X133" s="150" t="e">
        <f t="shared" ref="X133" si="984">(X131+X132)/X130</f>
        <v>#DIV/0!</v>
      </c>
      <c r="Y133" s="150" t="e">
        <f t="shared" ref="Y133" si="985">(Y131+Y132)/Y130</f>
        <v>#DIV/0!</v>
      </c>
      <c r="Z133" s="150" t="e">
        <f t="shared" ref="Z133" si="986">(Z131+Z132)/Z130</f>
        <v>#DIV/0!</v>
      </c>
      <c r="AA133" s="150" t="e">
        <f t="shared" ref="AA133" si="987">(AA131+AA132)/AA130</f>
        <v>#DIV/0!</v>
      </c>
      <c r="AB133" s="150" t="e">
        <f t="shared" ref="AB133" si="988">(AB131+AB132)/AB130</f>
        <v>#DIV/0!</v>
      </c>
      <c r="AC133" s="150" t="e">
        <f t="shared" ref="AC133" si="989">(AC131+AC132)/AC130</f>
        <v>#DIV/0!</v>
      </c>
      <c r="AD133" s="150" t="e">
        <f t="shared" ref="AD133" si="990">(AD131+AD132)/AD130</f>
        <v>#DIV/0!</v>
      </c>
      <c r="AE133" s="150" t="e">
        <f t="shared" ref="AE133" si="991">(AE131+AE132)/AE130</f>
        <v>#DIV/0!</v>
      </c>
      <c r="AF133" s="150" t="e">
        <f t="shared" ref="AF133" si="992">(AF131+AF132)/AF130</f>
        <v>#DIV/0!</v>
      </c>
      <c r="AG133" s="150" t="e">
        <f t="shared" ref="AG133" si="993">(AG131+AG132)/AG130</f>
        <v>#DIV/0!</v>
      </c>
      <c r="AH133" s="150" t="e">
        <f t="shared" ref="AH133" si="994">(AH131+AH132)/AH130</f>
        <v>#DIV/0!</v>
      </c>
      <c r="AI133" s="150" t="e">
        <f t="shared" ref="AI133" si="995">(AI131+AI132)/AI130</f>
        <v>#DIV/0!</v>
      </c>
      <c r="AJ133" s="540"/>
    </row>
    <row r="134" spans="1:36" ht="20.399999999999999">
      <c r="A134" s="528" t="s">
        <v>102</v>
      </c>
      <c r="B134" s="549" t="s">
        <v>52</v>
      </c>
      <c r="C134" s="157" t="s">
        <v>42</v>
      </c>
      <c r="D134" s="343">
        <f>'สาย 1'!D134+'สาย 2'!D134+'สาย 3'!D134+'สาย 4'!D134+'สาย 5'!D134+'สาย 6'!D134+'สาย 7'!D134+'สาย 8'!D134+'สาย 9'!D134+'สาย 10'!D134+'สาย 11'!D134+'สาย 12'!D134</f>
        <v>0</v>
      </c>
      <c r="E134" s="343">
        <f>'สาย 1'!E134+'สาย 2'!E134+'สาย 3'!E134+'สาย 4'!E134+'สาย 5'!E134+'สาย 6'!E134+'สาย 7'!E134+'สาย 8'!E134+'สาย 9'!E134+'สาย 10'!E134+'สาย 11'!E134+'สาย 12'!E134</f>
        <v>0</v>
      </c>
      <c r="F134" s="343">
        <f>'สาย 1'!F134+'สาย 2'!F134+'สาย 3'!F134+'สาย 4'!F134+'สาย 5'!F134+'สาย 6'!F134+'สาย 7'!F134+'สาย 8'!F134+'สาย 9'!F134+'สาย 10'!F134+'สาย 11'!F134+'สาย 12'!F134</f>
        <v>0</v>
      </c>
      <c r="G134" s="343">
        <f>'สาย 1'!G134+'สาย 2'!G134+'สาย 3'!G134+'สาย 4'!G134+'สาย 5'!G134+'สาย 6'!G134+'สาย 7'!G134+'สาย 8'!G134+'สาย 9'!G134+'สาย 10'!G134+'สาย 11'!G134+'สาย 12'!G134</f>
        <v>0</v>
      </c>
      <c r="H134" s="343">
        <f>'สาย 1'!H134+'สาย 2'!H134+'สาย 3'!H134+'สาย 4'!H134+'สาย 5'!H134+'สาย 6'!H134+'สาย 7'!H134+'สาย 8'!H134+'สาย 9'!H134+'สาย 10'!H134+'สาย 11'!H134+'สาย 12'!H134</f>
        <v>0</v>
      </c>
      <c r="I134" s="343">
        <f>'สาย 1'!I134+'สาย 2'!I134+'สาย 3'!I134+'สาย 4'!I134+'สาย 5'!I134+'สาย 6'!I134+'สาย 7'!I134+'สาย 8'!I134+'สาย 9'!I134+'สาย 10'!I134+'สาย 11'!I134+'สาย 12'!I134</f>
        <v>0</v>
      </c>
      <c r="J134" s="343">
        <f>'สาย 1'!J134+'สาย 2'!J134+'สาย 3'!J134+'สาย 4'!J134+'สาย 5'!J134+'สาย 6'!J134+'สาย 7'!J134+'สาย 8'!J134+'สาย 9'!J134+'สาย 10'!J134+'สาย 11'!J134+'สาย 12'!J134</f>
        <v>0</v>
      </c>
      <c r="K134" s="343">
        <f>'สาย 1'!K134+'สาย 2'!K134+'สาย 3'!K134+'สาย 4'!K134+'สาย 5'!K134+'สาย 6'!K134+'สาย 7'!K134+'สาย 8'!K134+'สาย 9'!K134+'สาย 10'!K134+'สาย 11'!K134+'สาย 12'!K134</f>
        <v>0</v>
      </c>
      <c r="L134" s="343">
        <f>'สาย 1'!L134+'สาย 2'!L134+'สาย 3'!L134+'สาย 4'!L134+'สาย 5'!L134+'สาย 6'!L134+'สาย 7'!L134+'สาย 8'!L134+'สาย 9'!L134+'สาย 10'!L134+'สาย 11'!L134+'สาย 12'!L134</f>
        <v>0</v>
      </c>
      <c r="M134" s="343">
        <f>'สาย 1'!M134+'สาย 2'!M134+'สาย 3'!M134+'สาย 4'!M134+'สาย 5'!M134+'สาย 6'!M134+'สาย 7'!M134+'สาย 8'!M134+'สาย 9'!M134+'สาย 10'!M134+'สาย 11'!M134+'สาย 12'!M134</f>
        <v>0</v>
      </c>
      <c r="N134" s="343">
        <f>'สาย 1'!N134+'สาย 2'!N134+'สาย 3'!N134+'สาย 4'!N134+'สาย 5'!N134+'สาย 6'!N134+'สาย 7'!N134+'สาย 8'!N134+'สาย 9'!N134+'สาย 10'!N134+'สาย 11'!N134+'สาย 12'!N134</f>
        <v>0</v>
      </c>
      <c r="O134" s="343">
        <f>'สาย 1'!O134+'สาย 2'!O134+'สาย 3'!O134+'สาย 4'!O134+'สาย 5'!O134+'สาย 6'!O134+'สาย 7'!O134+'สาย 8'!O134+'สาย 9'!O134+'สาย 10'!O134+'สาย 11'!O134+'สาย 12'!O134</f>
        <v>0</v>
      </c>
      <c r="P134" s="343">
        <f>'สาย 1'!P134+'สาย 2'!P134+'สาย 3'!P134+'สาย 4'!P134+'สาย 5'!P134+'สาย 6'!P134+'สาย 7'!P134+'สาย 8'!P134+'สาย 9'!P134+'สาย 10'!P134+'สาย 11'!P134+'สาย 12'!P134</f>
        <v>0</v>
      </c>
      <c r="Q134" s="343">
        <f>'สาย 1'!Q134+'สาย 2'!Q134+'สาย 3'!Q134+'สาย 4'!Q134+'สาย 5'!Q134+'สาย 6'!Q134+'สาย 7'!Q134+'สาย 8'!Q134+'สาย 9'!Q134+'สาย 10'!Q134+'สาย 11'!Q134+'สาย 12'!Q134</f>
        <v>0</v>
      </c>
      <c r="R134" s="343">
        <f>'สาย 1'!R134+'สาย 2'!R134+'สาย 3'!R134+'สาย 4'!R134+'สาย 5'!R134+'สาย 6'!R134+'สาย 7'!R134+'สาย 8'!R134+'สาย 9'!R134+'สาย 10'!R134+'สาย 11'!R134+'สาย 12'!R134</f>
        <v>0</v>
      </c>
      <c r="S134" s="343">
        <f>'สาย 1'!S134+'สาย 2'!S134+'สาย 3'!S134+'สาย 4'!S134+'สาย 5'!S134+'สาย 6'!S134+'สาย 7'!S134+'สาย 8'!S134+'สาย 9'!S134+'สาย 10'!S134+'สาย 11'!S134+'สาย 12'!S134</f>
        <v>0</v>
      </c>
      <c r="T134" s="343">
        <f>'สาย 1'!T134+'สาย 2'!T134+'สาย 3'!T134+'สาย 4'!T134+'สาย 5'!T134+'สาย 6'!T134+'สาย 7'!T134+'สาย 8'!T134+'สาย 9'!T134+'สาย 10'!T134+'สาย 11'!T134+'สาย 12'!T134</f>
        <v>0</v>
      </c>
      <c r="U134" s="343">
        <f>'สาย 1'!U134+'สาย 2'!U134+'สาย 3'!U134+'สาย 4'!U134+'สาย 5'!U134+'สาย 6'!U134+'สาย 7'!U134+'สาย 8'!U134+'สาย 9'!U134+'สาย 10'!U134+'สาย 11'!U134+'สาย 12'!U134</f>
        <v>0</v>
      </c>
      <c r="V134" s="343">
        <f>'สาย 1'!V134+'สาย 2'!V134+'สาย 3'!V134+'สาย 4'!V134+'สาย 5'!V134+'สาย 6'!V134+'สาย 7'!V134+'สาย 8'!V134+'สาย 9'!V134+'สาย 10'!V134+'สาย 11'!V134+'สาย 12'!V134</f>
        <v>0</v>
      </c>
      <c r="W134" s="343">
        <f>'สาย 1'!W134+'สาย 2'!W134+'สาย 3'!W134+'สาย 4'!W134+'สาย 5'!W134+'สาย 6'!W134+'สาย 7'!W134+'สาย 8'!W134+'สาย 9'!W134+'สาย 10'!W134+'สาย 11'!W134+'สาย 12'!W134</f>
        <v>0</v>
      </c>
      <c r="X134" s="343">
        <f>'สาย 1'!X134+'สาย 2'!X134+'สาย 3'!X134+'สาย 4'!X134+'สาย 5'!X134+'สาย 6'!X134+'สาย 7'!X134+'สาย 8'!X134+'สาย 9'!X134+'สาย 10'!X134+'สาย 11'!X134+'สาย 12'!X134</f>
        <v>0</v>
      </c>
      <c r="Y134" s="343">
        <f>'สาย 1'!Y134+'สาย 2'!Y134+'สาย 3'!Y134+'สาย 4'!Y134+'สาย 5'!Y134+'สาย 6'!Y134+'สาย 7'!Y134+'สาย 8'!Y134+'สาย 9'!Y134+'สาย 10'!Y134+'สาย 11'!Y134+'สาย 12'!Y134</f>
        <v>0</v>
      </c>
      <c r="Z134" s="343">
        <f>'สาย 1'!Z134+'สาย 2'!Z134+'สาย 3'!Z134+'สาย 4'!Z134+'สาย 5'!Z134+'สาย 6'!Z134+'สาย 7'!Z134+'สาย 8'!Z134+'สาย 9'!Z134+'สาย 10'!Z134+'สาย 11'!Z134+'สาย 12'!Z134</f>
        <v>0</v>
      </c>
      <c r="AA134" s="343">
        <f>'สาย 1'!AA134+'สาย 2'!AA134+'สาย 3'!AA134+'สาย 4'!AA134+'สาย 5'!AA134+'สาย 6'!AA134+'สาย 7'!AA134+'สาย 8'!AA134+'สาย 9'!AA134+'สาย 10'!AA134+'สาย 11'!AA134+'สาย 12'!AA134</f>
        <v>0</v>
      </c>
      <c r="AB134" s="343">
        <f>'สาย 1'!AB134+'สาย 2'!AB134+'สาย 3'!AB134+'สาย 4'!AB134+'สาย 5'!AB134+'สาย 6'!AB134+'สาย 7'!AB134+'สาย 8'!AB134+'สาย 9'!AB134+'สาย 10'!AB134+'สาย 11'!AB134+'สาย 12'!AB134</f>
        <v>0</v>
      </c>
      <c r="AC134" s="343">
        <f>'สาย 1'!AC134+'สาย 2'!AC134+'สาย 3'!AC134+'สาย 4'!AC134+'สาย 5'!AC134+'สาย 6'!AC134+'สาย 7'!AC134+'สาย 8'!AC134+'สาย 9'!AC134+'สาย 10'!AC134+'สาย 11'!AC134+'สาย 12'!AC134</f>
        <v>0</v>
      </c>
      <c r="AD134" s="343">
        <f>'สาย 1'!AD134+'สาย 2'!AD134+'สาย 3'!AD134+'สาย 4'!AD134+'สาย 5'!AD134+'สาย 6'!AD134+'สาย 7'!AD134+'สาย 8'!AD134+'สาย 9'!AD134+'สาย 10'!AD134+'สาย 11'!AD134+'สาย 12'!AD134</f>
        <v>0</v>
      </c>
      <c r="AE134" s="343">
        <f>'สาย 1'!AE134+'สาย 2'!AE134+'สาย 3'!AE134+'สาย 4'!AE134+'สาย 5'!AE134+'สาย 6'!AE134+'สาย 7'!AE134+'สาย 8'!AE134+'สาย 9'!AE134+'สาย 10'!AE134+'สาย 11'!AE134+'สาย 12'!AE134</f>
        <v>0</v>
      </c>
      <c r="AF134" s="343">
        <f>'สาย 1'!AF134+'สาย 2'!AF134+'สาย 3'!AF134+'สาย 4'!AF134+'สาย 5'!AF134+'สาย 6'!AF134+'สาย 7'!AF134+'สาย 8'!AF134+'สาย 9'!AF134+'สาย 10'!AF134+'สาย 11'!AF134+'สาย 12'!AF134</f>
        <v>0</v>
      </c>
      <c r="AG134" s="343">
        <f>'สาย 1'!AG134+'สาย 2'!AG134+'สาย 3'!AG134+'สาย 4'!AG134+'สาย 5'!AG134+'สาย 6'!AG134+'สาย 7'!AG134+'สาย 8'!AG134+'สาย 9'!AG134+'สาย 10'!AG134+'สาย 11'!AG134+'สาย 12'!AG134</f>
        <v>0</v>
      </c>
      <c r="AH134" s="343">
        <f>'สาย 1'!AH134+'สาย 2'!AH134+'สาย 3'!AH134+'สาย 4'!AH134+'สาย 5'!AH134+'สาย 6'!AH134+'สาย 7'!AH134+'สาย 8'!AH134+'สาย 9'!AH134+'สาย 10'!AH134+'สาย 11'!AH134+'สาย 12'!AH134</f>
        <v>0</v>
      </c>
      <c r="AI134" s="343">
        <f>SUM(D134:AH134)</f>
        <v>0</v>
      </c>
      <c r="AJ134" s="566" t="e">
        <f>AI137</f>
        <v>#DIV/0!</v>
      </c>
    </row>
    <row r="135" spans="1:36" ht="20.399999999999999">
      <c r="A135" s="529"/>
      <c r="B135" s="550"/>
      <c r="C135" s="159" t="s">
        <v>89</v>
      </c>
      <c r="D135" s="174">
        <f>'สาย 1'!D135+'สาย 2'!D135+'สาย 3'!D135+'สาย 4'!D135+'สาย 5'!D135+'สาย 6'!D135+'สาย 7'!D135+'สาย 8'!D135+'สาย 9'!D135+'สาย 10'!D135+'สาย 11'!D135+'สาย 12'!D135</f>
        <v>0</v>
      </c>
      <c r="E135" s="174">
        <f>'สาย 1'!E135+'สาย 2'!E135+'สาย 3'!E135+'สาย 4'!E135+'สาย 5'!E135+'สาย 6'!E135+'สาย 7'!E135+'สาย 8'!E135+'สาย 9'!E135+'สาย 10'!E135+'สาย 11'!E135+'สาย 12'!E135</f>
        <v>0</v>
      </c>
      <c r="F135" s="174">
        <f>'สาย 1'!F135+'สาย 2'!F135+'สาย 3'!F135+'สาย 4'!F135+'สาย 5'!F135+'สาย 6'!F135+'สาย 7'!F135+'สาย 8'!F135+'สาย 9'!F135+'สาย 10'!F135+'สาย 11'!F135+'สาย 12'!F135</f>
        <v>0</v>
      </c>
      <c r="G135" s="174">
        <f>'สาย 1'!G135+'สาย 2'!G135+'สาย 3'!G135+'สาย 4'!G135+'สาย 5'!G135+'สาย 6'!G135+'สาย 7'!G135+'สาย 8'!G135+'สาย 9'!G135+'สาย 10'!G135+'สาย 11'!G135+'สาย 12'!G135</f>
        <v>0</v>
      </c>
      <c r="H135" s="174">
        <f>'สาย 1'!H135+'สาย 2'!H135+'สาย 3'!H135+'สาย 4'!H135+'สาย 5'!H135+'สาย 6'!H135+'สาย 7'!H135+'สาย 8'!H135+'สาย 9'!H135+'สาย 10'!H135+'สาย 11'!H135+'สาย 12'!H135</f>
        <v>0</v>
      </c>
      <c r="I135" s="174">
        <f>'สาย 1'!I135+'สาย 2'!I135+'สาย 3'!I135+'สาย 4'!I135+'สาย 5'!I135+'สาย 6'!I135+'สาย 7'!I135+'สาย 8'!I135+'สาย 9'!I135+'สาย 10'!I135+'สาย 11'!I135+'สาย 12'!I135</f>
        <v>0</v>
      </c>
      <c r="J135" s="174">
        <f>'สาย 1'!J135+'สาย 2'!J135+'สาย 3'!J135+'สาย 4'!J135+'สาย 5'!J135+'สาย 6'!J135+'สาย 7'!J135+'สาย 8'!J135+'สาย 9'!J135+'สาย 10'!J135+'สาย 11'!J135+'สาย 12'!J135</f>
        <v>0</v>
      </c>
      <c r="K135" s="174">
        <f>'สาย 1'!K135+'สาย 2'!K135+'สาย 3'!K135+'สาย 4'!K135+'สาย 5'!K135+'สาย 6'!K135+'สาย 7'!K135+'สาย 8'!K135+'สาย 9'!K135+'สาย 10'!K135+'สาย 11'!K135+'สาย 12'!K135</f>
        <v>0</v>
      </c>
      <c r="L135" s="174">
        <f>'สาย 1'!L135+'สาย 2'!L135+'สาย 3'!L135+'สาย 4'!L135+'สาย 5'!L135+'สาย 6'!L135+'สาย 7'!L135+'สาย 8'!L135+'สาย 9'!L135+'สาย 10'!L135+'สาย 11'!L135+'สาย 12'!L135</f>
        <v>0</v>
      </c>
      <c r="M135" s="174">
        <f>'สาย 1'!M135+'สาย 2'!M135+'สาย 3'!M135+'สาย 4'!M135+'สาย 5'!M135+'สาย 6'!M135+'สาย 7'!M135+'สาย 8'!M135+'สาย 9'!M135+'สาย 10'!M135+'สาย 11'!M135+'สาย 12'!M135</f>
        <v>0</v>
      </c>
      <c r="N135" s="174">
        <f>'สาย 1'!N135+'สาย 2'!N135+'สาย 3'!N135+'สาย 4'!N135+'สาย 5'!N135+'สาย 6'!N135+'สาย 7'!N135+'สาย 8'!N135+'สาย 9'!N135+'สาย 10'!N135+'สาย 11'!N135+'สาย 12'!N135</f>
        <v>0</v>
      </c>
      <c r="O135" s="174">
        <f>'สาย 1'!O135+'สาย 2'!O135+'สาย 3'!O135+'สาย 4'!O135+'สาย 5'!O135+'สาย 6'!O135+'สาย 7'!O135+'สาย 8'!O135+'สาย 9'!O135+'สาย 10'!O135+'สาย 11'!O135+'สาย 12'!O135</f>
        <v>0</v>
      </c>
      <c r="P135" s="174">
        <f>'สาย 1'!P135+'สาย 2'!P135+'สาย 3'!P135+'สาย 4'!P135+'สาย 5'!P135+'สาย 6'!P135+'สาย 7'!P135+'สาย 8'!P135+'สาย 9'!P135+'สาย 10'!P135+'สาย 11'!P135+'สาย 12'!P135</f>
        <v>0</v>
      </c>
      <c r="Q135" s="174">
        <f>'สาย 1'!Q135+'สาย 2'!Q135+'สาย 3'!Q135+'สาย 4'!Q135+'สาย 5'!Q135+'สาย 6'!Q135+'สาย 7'!Q135+'สาย 8'!Q135+'สาย 9'!Q135+'สาย 10'!Q135+'สาย 11'!Q135+'สาย 12'!Q135</f>
        <v>0</v>
      </c>
      <c r="R135" s="174">
        <f>'สาย 1'!R135+'สาย 2'!R135+'สาย 3'!R135+'สาย 4'!R135+'สาย 5'!R135+'สาย 6'!R135+'สาย 7'!R135+'สาย 8'!R135+'สาย 9'!R135+'สาย 10'!R135+'สาย 11'!R135+'สาย 12'!R135</f>
        <v>0</v>
      </c>
      <c r="S135" s="174">
        <f>'สาย 1'!S135+'สาย 2'!S135+'สาย 3'!S135+'สาย 4'!S135+'สาย 5'!S135+'สาย 6'!S135+'สาย 7'!S135+'สาย 8'!S135+'สาย 9'!S135+'สาย 10'!S135+'สาย 11'!S135+'สาย 12'!S135</f>
        <v>0</v>
      </c>
      <c r="T135" s="174">
        <f>'สาย 1'!T135+'สาย 2'!T135+'สาย 3'!T135+'สาย 4'!T135+'สาย 5'!T135+'สาย 6'!T135+'สาย 7'!T135+'สาย 8'!T135+'สาย 9'!T135+'สาย 10'!T135+'สาย 11'!T135+'สาย 12'!T135</f>
        <v>0</v>
      </c>
      <c r="U135" s="174">
        <f>'สาย 1'!U135+'สาย 2'!U135+'สาย 3'!U135+'สาย 4'!U135+'สาย 5'!U135+'สาย 6'!U135+'สาย 7'!U135+'สาย 8'!U135+'สาย 9'!U135+'สาย 10'!U135+'สาย 11'!U135+'สาย 12'!U135</f>
        <v>0</v>
      </c>
      <c r="V135" s="174">
        <f>'สาย 1'!V135+'สาย 2'!V135+'สาย 3'!V135+'สาย 4'!V135+'สาย 5'!V135+'สาย 6'!V135+'สาย 7'!V135+'สาย 8'!V135+'สาย 9'!V135+'สาย 10'!V135+'สาย 11'!V135+'สาย 12'!V135</f>
        <v>0</v>
      </c>
      <c r="W135" s="174">
        <f>'สาย 1'!W135+'สาย 2'!W135+'สาย 3'!W135+'สาย 4'!W135+'สาย 5'!W135+'สาย 6'!W135+'สาย 7'!W135+'สาย 8'!W135+'สาย 9'!W135+'สาย 10'!W135+'สาย 11'!W135+'สาย 12'!W135</f>
        <v>0</v>
      </c>
      <c r="X135" s="174">
        <f>'สาย 1'!X135+'สาย 2'!X135+'สาย 3'!X135+'สาย 4'!X135+'สาย 5'!X135+'สาย 6'!X135+'สาย 7'!X135+'สาย 8'!X135+'สาย 9'!X135+'สาย 10'!X135+'สาย 11'!X135+'สาย 12'!X135</f>
        <v>0</v>
      </c>
      <c r="Y135" s="174">
        <f>'สาย 1'!Y135+'สาย 2'!Y135+'สาย 3'!Y135+'สาย 4'!Y135+'สาย 5'!Y135+'สาย 6'!Y135+'สาย 7'!Y135+'สาย 8'!Y135+'สาย 9'!Y135+'สาย 10'!Y135+'สาย 11'!Y135+'สาย 12'!Y135</f>
        <v>0</v>
      </c>
      <c r="Z135" s="174">
        <f>'สาย 1'!Z135+'สาย 2'!Z135+'สาย 3'!Z135+'สาย 4'!Z135+'สาย 5'!Z135+'สาย 6'!Z135+'สาย 7'!Z135+'สาย 8'!Z135+'สาย 9'!Z135+'สาย 10'!Z135+'สาย 11'!Z135+'สาย 12'!Z135</f>
        <v>0</v>
      </c>
      <c r="AA135" s="174">
        <f>'สาย 1'!AA135+'สาย 2'!AA135+'สาย 3'!AA135+'สาย 4'!AA135+'สาย 5'!AA135+'สาย 6'!AA135+'สาย 7'!AA135+'สาย 8'!AA135+'สาย 9'!AA135+'สาย 10'!AA135+'สาย 11'!AA135+'สาย 12'!AA135</f>
        <v>0</v>
      </c>
      <c r="AB135" s="174">
        <f>'สาย 1'!AB135+'สาย 2'!AB135+'สาย 3'!AB135+'สาย 4'!AB135+'สาย 5'!AB135+'สาย 6'!AB135+'สาย 7'!AB135+'สาย 8'!AB135+'สาย 9'!AB135+'สาย 10'!AB135+'สาย 11'!AB135+'สาย 12'!AB135</f>
        <v>0</v>
      </c>
      <c r="AC135" s="174">
        <f>'สาย 1'!AC135+'สาย 2'!AC135+'สาย 3'!AC135+'สาย 4'!AC135+'สาย 5'!AC135+'สาย 6'!AC135+'สาย 7'!AC135+'สาย 8'!AC135+'สาย 9'!AC135+'สาย 10'!AC135+'สาย 11'!AC135+'สาย 12'!AC135</f>
        <v>0</v>
      </c>
      <c r="AD135" s="174">
        <f>'สาย 1'!AD135+'สาย 2'!AD135+'สาย 3'!AD135+'สาย 4'!AD135+'สาย 5'!AD135+'สาย 6'!AD135+'สาย 7'!AD135+'สาย 8'!AD135+'สาย 9'!AD135+'สาย 10'!AD135+'สาย 11'!AD135+'สาย 12'!AD135</f>
        <v>0</v>
      </c>
      <c r="AE135" s="174">
        <f>'สาย 1'!AE135+'สาย 2'!AE135+'สาย 3'!AE135+'สาย 4'!AE135+'สาย 5'!AE135+'สาย 6'!AE135+'สาย 7'!AE135+'สาย 8'!AE135+'สาย 9'!AE135+'สาย 10'!AE135+'สาย 11'!AE135+'สาย 12'!AE135</f>
        <v>0</v>
      </c>
      <c r="AF135" s="174">
        <f>'สาย 1'!AF135+'สาย 2'!AF135+'สาย 3'!AF135+'สาย 4'!AF135+'สาย 5'!AF135+'สาย 6'!AF135+'สาย 7'!AF135+'สาย 8'!AF135+'สาย 9'!AF135+'สาย 10'!AF135+'สาย 11'!AF135+'สาย 12'!AF135</f>
        <v>0</v>
      </c>
      <c r="AG135" s="174">
        <f>'สาย 1'!AG135+'สาย 2'!AG135+'สาย 3'!AG135+'สาย 4'!AG135+'สาย 5'!AG135+'สาย 6'!AG135+'สาย 7'!AG135+'สาย 8'!AG135+'สาย 9'!AG135+'สาย 10'!AG135+'สาย 11'!AG135+'สาย 12'!AG135</f>
        <v>0</v>
      </c>
      <c r="AH135" s="174">
        <f>'สาย 1'!AH135+'สาย 2'!AH135+'สาย 3'!AH135+'สาย 4'!AH135+'สาย 5'!AH135+'สาย 6'!AH135+'สาย 7'!AH135+'สาย 8'!AH135+'สาย 9'!AH135+'สาย 10'!AH135+'สาย 11'!AH135+'สาย 12'!AH135</f>
        <v>0</v>
      </c>
      <c r="AI135" s="174">
        <f t="shared" ref="AI135:AI136" si="996">SUM(D135:AH135)</f>
        <v>0</v>
      </c>
      <c r="AJ135" s="541"/>
    </row>
    <row r="136" spans="1:36" ht="20.399999999999999">
      <c r="A136" s="529"/>
      <c r="B136" s="550"/>
      <c r="C136" s="160" t="s">
        <v>90</v>
      </c>
      <c r="D136" s="142">
        <f>'สาย 1'!D136+'สาย 2'!D136+'สาย 3'!D136+'สาย 4'!D136+'สาย 5'!D136+'สาย 6'!D136+'สาย 7'!D136+'สาย 8'!D136+'สาย 9'!D136+'สาย 10'!D136+'สาย 11'!D136+'สาย 12'!D136</f>
        <v>0</v>
      </c>
      <c r="E136" s="142">
        <f>'สาย 1'!E136+'สาย 2'!E136+'สาย 3'!E136+'สาย 4'!E136+'สาย 5'!E136+'สาย 6'!E136+'สาย 7'!E136+'สาย 8'!E136+'สาย 9'!E136+'สาย 10'!E136+'สาย 11'!E136+'สาย 12'!E136</f>
        <v>0</v>
      </c>
      <c r="F136" s="142">
        <f>'สาย 1'!F136+'สาย 2'!F136+'สาย 3'!F136+'สาย 4'!F136+'สาย 5'!F136+'สาย 6'!F136+'สาย 7'!F136+'สาย 8'!F136+'สาย 9'!F136+'สาย 10'!F136+'สาย 11'!F136+'สาย 12'!F136</f>
        <v>0</v>
      </c>
      <c r="G136" s="142">
        <f>'สาย 1'!G136+'สาย 2'!G136+'สาย 3'!G136+'สาย 4'!G136+'สาย 5'!G136+'สาย 6'!G136+'สาย 7'!G136+'สาย 8'!G136+'สาย 9'!G136+'สาย 10'!G136+'สาย 11'!G136+'สาย 12'!G136</f>
        <v>0</v>
      </c>
      <c r="H136" s="142">
        <f>'สาย 1'!H136+'สาย 2'!H136+'สาย 3'!H136+'สาย 4'!H136+'สาย 5'!H136+'สาย 6'!H136+'สาย 7'!H136+'สาย 8'!H136+'สาย 9'!H136+'สาย 10'!H136+'สาย 11'!H136+'สาย 12'!H136</f>
        <v>0</v>
      </c>
      <c r="I136" s="142">
        <f>'สาย 1'!I136+'สาย 2'!I136+'สาย 3'!I136+'สาย 4'!I136+'สาย 5'!I136+'สาย 6'!I136+'สาย 7'!I136+'สาย 8'!I136+'สาย 9'!I136+'สาย 10'!I136+'สาย 11'!I136+'สาย 12'!I136</f>
        <v>0</v>
      </c>
      <c r="J136" s="142">
        <f>'สาย 1'!J136+'สาย 2'!J136+'สาย 3'!J136+'สาย 4'!J136+'สาย 5'!J136+'สาย 6'!J136+'สาย 7'!J136+'สาย 8'!J136+'สาย 9'!J136+'สาย 10'!J136+'สาย 11'!J136+'สาย 12'!J136</f>
        <v>0</v>
      </c>
      <c r="K136" s="142">
        <f>'สาย 1'!K136+'สาย 2'!K136+'สาย 3'!K136+'สาย 4'!K136+'สาย 5'!K136+'สาย 6'!K136+'สาย 7'!K136+'สาย 8'!K136+'สาย 9'!K136+'สาย 10'!K136+'สาย 11'!K136+'สาย 12'!K136</f>
        <v>0</v>
      </c>
      <c r="L136" s="142">
        <f>'สาย 1'!L136+'สาย 2'!L136+'สาย 3'!L136+'สาย 4'!L136+'สาย 5'!L136+'สาย 6'!L136+'สาย 7'!L136+'สาย 8'!L136+'สาย 9'!L136+'สาย 10'!L136+'สาย 11'!L136+'สาย 12'!L136</f>
        <v>0</v>
      </c>
      <c r="M136" s="142">
        <f>'สาย 1'!M136+'สาย 2'!M136+'สาย 3'!M136+'สาย 4'!M136+'สาย 5'!M136+'สาย 6'!M136+'สาย 7'!M136+'สาย 8'!M136+'สาย 9'!M136+'สาย 10'!M136+'สาย 11'!M136+'สาย 12'!M136</f>
        <v>0</v>
      </c>
      <c r="N136" s="142">
        <f>'สาย 1'!N136+'สาย 2'!N136+'สาย 3'!N136+'สาย 4'!N136+'สาย 5'!N136+'สาย 6'!N136+'สาย 7'!N136+'สาย 8'!N136+'สาย 9'!N136+'สาย 10'!N136+'สาย 11'!N136+'สาย 12'!N136</f>
        <v>0</v>
      </c>
      <c r="O136" s="142">
        <f>'สาย 1'!O136+'สาย 2'!O136+'สาย 3'!O136+'สาย 4'!O136+'สาย 5'!O136+'สาย 6'!O136+'สาย 7'!O136+'สาย 8'!O136+'สาย 9'!O136+'สาย 10'!O136+'สาย 11'!O136+'สาย 12'!O136</f>
        <v>0</v>
      </c>
      <c r="P136" s="142">
        <f>'สาย 1'!P136+'สาย 2'!P136+'สาย 3'!P136+'สาย 4'!P136+'สาย 5'!P136+'สาย 6'!P136+'สาย 7'!P136+'สาย 8'!P136+'สาย 9'!P136+'สาย 10'!P136+'สาย 11'!P136+'สาย 12'!P136</f>
        <v>0</v>
      </c>
      <c r="Q136" s="142">
        <f>'สาย 1'!Q136+'สาย 2'!Q136+'สาย 3'!Q136+'สาย 4'!Q136+'สาย 5'!Q136+'สาย 6'!Q136+'สาย 7'!Q136+'สาย 8'!Q136+'สาย 9'!Q136+'สาย 10'!Q136+'สาย 11'!Q136+'สาย 12'!Q136</f>
        <v>0</v>
      </c>
      <c r="R136" s="142">
        <f>'สาย 1'!R136+'สาย 2'!R136+'สาย 3'!R136+'สาย 4'!R136+'สาย 5'!R136+'สาย 6'!R136+'สาย 7'!R136+'สาย 8'!R136+'สาย 9'!R136+'สาย 10'!R136+'สาย 11'!R136+'สาย 12'!R136</f>
        <v>0</v>
      </c>
      <c r="S136" s="142">
        <f>'สาย 1'!S136+'สาย 2'!S136+'สาย 3'!S136+'สาย 4'!S136+'สาย 5'!S136+'สาย 6'!S136+'สาย 7'!S136+'สาย 8'!S136+'สาย 9'!S136+'สาย 10'!S136+'สาย 11'!S136+'สาย 12'!S136</f>
        <v>0</v>
      </c>
      <c r="T136" s="142">
        <f>'สาย 1'!T136+'สาย 2'!T136+'สาย 3'!T136+'สาย 4'!T136+'สาย 5'!T136+'สาย 6'!T136+'สาย 7'!T136+'สาย 8'!T136+'สาย 9'!T136+'สาย 10'!T136+'สาย 11'!T136+'สาย 12'!T136</f>
        <v>0</v>
      </c>
      <c r="U136" s="142">
        <f>'สาย 1'!U136+'สาย 2'!U136+'สาย 3'!U136+'สาย 4'!U136+'สาย 5'!U136+'สาย 6'!U136+'สาย 7'!U136+'สาย 8'!U136+'สาย 9'!U136+'สาย 10'!U136+'สาย 11'!U136+'สาย 12'!U136</f>
        <v>0</v>
      </c>
      <c r="V136" s="142">
        <f>'สาย 1'!V136+'สาย 2'!V136+'สาย 3'!V136+'สาย 4'!V136+'สาย 5'!V136+'สาย 6'!V136+'สาย 7'!V136+'สาย 8'!V136+'สาย 9'!V136+'สาย 10'!V136+'สาย 11'!V136+'สาย 12'!V136</f>
        <v>0</v>
      </c>
      <c r="W136" s="142">
        <f>'สาย 1'!W136+'สาย 2'!W136+'สาย 3'!W136+'สาย 4'!W136+'สาย 5'!W136+'สาย 6'!W136+'สาย 7'!W136+'สาย 8'!W136+'สาย 9'!W136+'สาย 10'!W136+'สาย 11'!W136+'สาย 12'!W136</f>
        <v>0</v>
      </c>
      <c r="X136" s="142">
        <f>'สาย 1'!X136+'สาย 2'!X136+'สาย 3'!X136+'สาย 4'!X136+'สาย 5'!X136+'สาย 6'!X136+'สาย 7'!X136+'สาย 8'!X136+'สาย 9'!X136+'สาย 10'!X136+'สาย 11'!X136+'สาย 12'!X136</f>
        <v>0</v>
      </c>
      <c r="Y136" s="142">
        <f>'สาย 1'!Y136+'สาย 2'!Y136+'สาย 3'!Y136+'สาย 4'!Y136+'สาย 5'!Y136+'สาย 6'!Y136+'สาย 7'!Y136+'สาย 8'!Y136+'สาย 9'!Y136+'สาย 10'!Y136+'สาย 11'!Y136+'สาย 12'!Y136</f>
        <v>0</v>
      </c>
      <c r="Z136" s="142">
        <f>'สาย 1'!Z136+'สาย 2'!Z136+'สาย 3'!Z136+'สาย 4'!Z136+'สาย 5'!Z136+'สาย 6'!Z136+'สาย 7'!Z136+'สาย 8'!Z136+'สาย 9'!Z136+'สาย 10'!Z136+'สาย 11'!Z136+'สาย 12'!Z136</f>
        <v>0</v>
      </c>
      <c r="AA136" s="142">
        <f>'สาย 1'!AA136+'สาย 2'!AA136+'สาย 3'!AA136+'สาย 4'!AA136+'สาย 5'!AA136+'สาย 6'!AA136+'สาย 7'!AA136+'สาย 8'!AA136+'สาย 9'!AA136+'สาย 10'!AA136+'สาย 11'!AA136+'สาย 12'!AA136</f>
        <v>0</v>
      </c>
      <c r="AB136" s="142">
        <f>'สาย 1'!AB136+'สาย 2'!AB136+'สาย 3'!AB136+'สาย 4'!AB136+'สาย 5'!AB136+'สาย 6'!AB136+'สาย 7'!AB136+'สาย 8'!AB136+'สาย 9'!AB136+'สาย 10'!AB136+'สาย 11'!AB136+'สาย 12'!AB136</f>
        <v>0</v>
      </c>
      <c r="AC136" s="142">
        <f>'สาย 1'!AC136+'สาย 2'!AC136+'สาย 3'!AC136+'สาย 4'!AC136+'สาย 5'!AC136+'สาย 6'!AC136+'สาย 7'!AC136+'สาย 8'!AC136+'สาย 9'!AC136+'สาย 10'!AC136+'สาย 11'!AC136+'สาย 12'!AC136</f>
        <v>0</v>
      </c>
      <c r="AD136" s="142">
        <f>'สาย 1'!AD136+'สาย 2'!AD136+'สาย 3'!AD136+'สาย 4'!AD136+'สาย 5'!AD136+'สาย 6'!AD136+'สาย 7'!AD136+'สาย 8'!AD136+'สาย 9'!AD136+'สาย 10'!AD136+'สาย 11'!AD136+'สาย 12'!AD136</f>
        <v>0</v>
      </c>
      <c r="AE136" s="142">
        <f>'สาย 1'!AE136+'สาย 2'!AE136+'สาย 3'!AE136+'สาย 4'!AE136+'สาย 5'!AE136+'สาย 6'!AE136+'สาย 7'!AE136+'สาย 8'!AE136+'สาย 9'!AE136+'สาย 10'!AE136+'สาย 11'!AE136+'สาย 12'!AE136</f>
        <v>0</v>
      </c>
      <c r="AF136" s="142">
        <f>'สาย 1'!AF136+'สาย 2'!AF136+'สาย 3'!AF136+'สาย 4'!AF136+'สาย 5'!AF136+'สาย 6'!AF136+'สาย 7'!AF136+'สาย 8'!AF136+'สาย 9'!AF136+'สาย 10'!AF136+'สาย 11'!AF136+'สาย 12'!AF136</f>
        <v>0</v>
      </c>
      <c r="AG136" s="142">
        <f>'สาย 1'!AG136+'สาย 2'!AG136+'สาย 3'!AG136+'สาย 4'!AG136+'สาย 5'!AG136+'สาย 6'!AG136+'สาย 7'!AG136+'สาย 8'!AG136+'สาย 9'!AG136+'สาย 10'!AG136+'สาย 11'!AG136+'สาย 12'!AG136</f>
        <v>0</v>
      </c>
      <c r="AH136" s="142">
        <f>'สาย 1'!AH136+'สาย 2'!AH136+'สาย 3'!AH136+'สาย 4'!AH136+'สาย 5'!AH136+'สาย 6'!AH136+'สาย 7'!AH136+'สาย 8'!AH136+'สาย 9'!AH136+'สาย 10'!AH136+'สาย 11'!AH136+'สาย 12'!AH136</f>
        <v>0</v>
      </c>
      <c r="AI136" s="142">
        <f t="shared" si="996"/>
        <v>0</v>
      </c>
      <c r="AJ136" s="541"/>
    </row>
    <row r="137" spans="1:36" ht="21" thickBot="1">
      <c r="A137" s="530"/>
      <c r="B137" s="551"/>
      <c r="C137" s="154" t="s">
        <v>91</v>
      </c>
      <c r="D137" s="155" t="e">
        <f t="shared" ref="D137:AI137" si="997">(D135+D136)/D134</f>
        <v>#DIV/0!</v>
      </c>
      <c r="E137" s="155" t="e">
        <f t="shared" si="997"/>
        <v>#DIV/0!</v>
      </c>
      <c r="F137" s="155" t="e">
        <f t="shared" si="997"/>
        <v>#DIV/0!</v>
      </c>
      <c r="G137" s="155" t="e">
        <f t="shared" si="997"/>
        <v>#DIV/0!</v>
      </c>
      <c r="H137" s="155" t="e">
        <f t="shared" si="997"/>
        <v>#DIV/0!</v>
      </c>
      <c r="I137" s="155" t="e">
        <f t="shared" si="997"/>
        <v>#DIV/0!</v>
      </c>
      <c r="J137" s="155" t="e">
        <f t="shared" si="997"/>
        <v>#DIV/0!</v>
      </c>
      <c r="K137" s="155" t="e">
        <f t="shared" si="997"/>
        <v>#DIV/0!</v>
      </c>
      <c r="L137" s="155" t="e">
        <f t="shared" si="997"/>
        <v>#DIV/0!</v>
      </c>
      <c r="M137" s="155" t="e">
        <f t="shared" si="997"/>
        <v>#DIV/0!</v>
      </c>
      <c r="N137" s="155" t="e">
        <f t="shared" si="997"/>
        <v>#DIV/0!</v>
      </c>
      <c r="O137" s="155" t="e">
        <f t="shared" si="997"/>
        <v>#DIV/0!</v>
      </c>
      <c r="P137" s="155" t="e">
        <f t="shared" si="997"/>
        <v>#DIV/0!</v>
      </c>
      <c r="Q137" s="155" t="e">
        <f t="shared" si="997"/>
        <v>#DIV/0!</v>
      </c>
      <c r="R137" s="155" t="e">
        <f t="shared" si="997"/>
        <v>#DIV/0!</v>
      </c>
      <c r="S137" s="155" t="e">
        <f t="shared" si="997"/>
        <v>#DIV/0!</v>
      </c>
      <c r="T137" s="155" t="e">
        <f t="shared" si="997"/>
        <v>#DIV/0!</v>
      </c>
      <c r="U137" s="155" t="e">
        <f t="shared" si="997"/>
        <v>#DIV/0!</v>
      </c>
      <c r="V137" s="155" t="e">
        <f t="shared" si="997"/>
        <v>#DIV/0!</v>
      </c>
      <c r="W137" s="155" t="e">
        <f t="shared" si="997"/>
        <v>#DIV/0!</v>
      </c>
      <c r="X137" s="155" t="e">
        <f t="shared" si="997"/>
        <v>#DIV/0!</v>
      </c>
      <c r="Y137" s="155" t="e">
        <f t="shared" si="997"/>
        <v>#DIV/0!</v>
      </c>
      <c r="Z137" s="155" t="e">
        <f t="shared" si="997"/>
        <v>#DIV/0!</v>
      </c>
      <c r="AA137" s="155" t="e">
        <f t="shared" si="997"/>
        <v>#DIV/0!</v>
      </c>
      <c r="AB137" s="155" t="e">
        <f t="shared" si="997"/>
        <v>#DIV/0!</v>
      </c>
      <c r="AC137" s="155" t="e">
        <f t="shared" si="997"/>
        <v>#DIV/0!</v>
      </c>
      <c r="AD137" s="155" t="e">
        <f t="shared" si="997"/>
        <v>#DIV/0!</v>
      </c>
      <c r="AE137" s="155" t="e">
        <f t="shared" si="997"/>
        <v>#DIV/0!</v>
      </c>
      <c r="AF137" s="155" t="e">
        <f t="shared" si="997"/>
        <v>#DIV/0!</v>
      </c>
      <c r="AG137" s="155" t="e">
        <f t="shared" si="997"/>
        <v>#DIV/0!</v>
      </c>
      <c r="AH137" s="155" t="e">
        <f t="shared" si="997"/>
        <v>#DIV/0!</v>
      </c>
      <c r="AI137" s="155" t="e">
        <f t="shared" si="997"/>
        <v>#DIV/0!</v>
      </c>
      <c r="AJ137" s="542"/>
    </row>
    <row r="138" spans="1:36" ht="20.399999999999999">
      <c r="A138" s="528" t="s">
        <v>102</v>
      </c>
      <c r="B138" s="549" t="s">
        <v>52</v>
      </c>
      <c r="C138" s="157" t="s">
        <v>42</v>
      </c>
      <c r="D138" s="343">
        <f>'สาย 1'!D138+'สาย 2'!D138+'สาย 3'!D138+'สาย 4'!D138+'สาย 5'!D138+'สาย 6'!D138+'สาย 7'!D138+'สาย 8'!D138+'สาย 9'!D138+'สาย 10'!D138+'สาย 11'!D138+'สาย 12'!D138</f>
        <v>0</v>
      </c>
      <c r="E138" s="343">
        <f>'สาย 1'!E138+'สาย 2'!E138+'สาย 3'!E138+'สาย 4'!E138+'สาย 5'!E138+'สาย 6'!E138+'สาย 7'!E138+'สาย 8'!E138+'สาย 9'!E138+'สาย 10'!E138+'สาย 11'!E138+'สาย 12'!E138</f>
        <v>0</v>
      </c>
      <c r="F138" s="343">
        <f>'สาย 1'!F138+'สาย 2'!F138+'สาย 3'!F138+'สาย 4'!F138+'สาย 5'!F138+'สาย 6'!F138+'สาย 7'!F138+'สาย 8'!F138+'สาย 9'!F138+'สาย 10'!F138+'สาย 11'!F138+'สาย 12'!F138</f>
        <v>0</v>
      </c>
      <c r="G138" s="343">
        <f>'สาย 1'!G138+'สาย 2'!G138+'สาย 3'!G138+'สาย 4'!G138+'สาย 5'!G138+'สาย 6'!G138+'สาย 7'!G138+'สาย 8'!G138+'สาย 9'!G138+'สาย 10'!G138+'สาย 11'!G138+'สาย 12'!G138</f>
        <v>0</v>
      </c>
      <c r="H138" s="343">
        <f>'สาย 1'!H138+'สาย 2'!H138+'สาย 3'!H138+'สาย 4'!H138+'สาย 5'!H138+'สาย 6'!H138+'สาย 7'!H138+'สาย 8'!H138+'สาย 9'!H138+'สาย 10'!H138+'สาย 11'!H138+'สาย 12'!H138</f>
        <v>0</v>
      </c>
      <c r="I138" s="343">
        <f>'สาย 1'!I138+'สาย 2'!I138+'สาย 3'!I138+'สาย 4'!I138+'สาย 5'!I138+'สาย 6'!I138+'สาย 7'!I138+'สาย 8'!I138+'สาย 9'!I138+'สาย 10'!I138+'สาย 11'!I138+'สาย 12'!I138</f>
        <v>0</v>
      </c>
      <c r="J138" s="343">
        <f>'สาย 1'!J138+'สาย 2'!J138+'สาย 3'!J138+'สาย 4'!J138+'สาย 5'!J138+'สาย 6'!J138+'สาย 7'!J138+'สาย 8'!J138+'สาย 9'!J138+'สาย 10'!J138+'สาย 11'!J138+'สาย 12'!J138</f>
        <v>0</v>
      </c>
      <c r="K138" s="343">
        <f>'สาย 1'!K138+'สาย 2'!K138+'สาย 3'!K138+'สาย 4'!K138+'สาย 5'!K138+'สาย 6'!K138+'สาย 7'!K138+'สาย 8'!K138+'สาย 9'!K138+'สาย 10'!K138+'สาย 11'!K138+'สาย 12'!K138</f>
        <v>0</v>
      </c>
      <c r="L138" s="343">
        <f>'สาย 1'!L138+'สาย 2'!L138+'สาย 3'!L138+'สาย 4'!L138+'สาย 5'!L138+'สาย 6'!L138+'สาย 7'!L138+'สาย 8'!L138+'สาย 9'!L138+'สาย 10'!L138+'สาย 11'!L138+'สาย 12'!L138</f>
        <v>0</v>
      </c>
      <c r="M138" s="343">
        <f>'สาย 1'!M138+'สาย 2'!M138+'สาย 3'!M138+'สาย 4'!M138+'สาย 5'!M138+'สาย 6'!M138+'สาย 7'!M138+'สาย 8'!M138+'สาย 9'!M138+'สาย 10'!M138+'สาย 11'!M138+'สาย 12'!M138</f>
        <v>0</v>
      </c>
      <c r="N138" s="343">
        <f>'สาย 1'!N138+'สาย 2'!N138+'สาย 3'!N138+'สาย 4'!N138+'สาย 5'!N138+'สาย 6'!N138+'สาย 7'!N138+'สาย 8'!N138+'สาย 9'!N138+'สาย 10'!N138+'สาย 11'!N138+'สาย 12'!N138</f>
        <v>0</v>
      </c>
      <c r="O138" s="343">
        <f>'สาย 1'!O138+'สาย 2'!O138+'สาย 3'!O138+'สาย 4'!O138+'สาย 5'!O138+'สาย 6'!O138+'สาย 7'!O138+'สาย 8'!O138+'สาย 9'!O138+'สาย 10'!O138+'สาย 11'!O138+'สาย 12'!O138</f>
        <v>0</v>
      </c>
      <c r="P138" s="343">
        <f>'สาย 1'!P138+'สาย 2'!P138+'สาย 3'!P138+'สาย 4'!P138+'สาย 5'!P138+'สาย 6'!P138+'สาย 7'!P138+'สาย 8'!P138+'สาย 9'!P138+'สาย 10'!P138+'สาย 11'!P138+'สาย 12'!P138</f>
        <v>0</v>
      </c>
      <c r="Q138" s="343">
        <f>'สาย 1'!Q138+'สาย 2'!Q138+'สาย 3'!Q138+'สาย 4'!Q138+'สาย 5'!Q138+'สาย 6'!Q138+'สาย 7'!Q138+'สาย 8'!Q138+'สาย 9'!Q138+'สาย 10'!Q138+'สาย 11'!Q138+'สาย 12'!Q138</f>
        <v>0</v>
      </c>
      <c r="R138" s="343">
        <f>'สาย 1'!R138+'สาย 2'!R138+'สาย 3'!R138+'สาย 4'!R138+'สาย 5'!R138+'สาย 6'!R138+'สาย 7'!R138+'สาย 8'!R138+'สาย 9'!R138+'สาย 10'!R138+'สาย 11'!R138+'สาย 12'!R138</f>
        <v>0</v>
      </c>
      <c r="S138" s="343">
        <f>'สาย 1'!S138+'สาย 2'!S138+'สาย 3'!S138+'สาย 4'!S138+'สาย 5'!S138+'สาย 6'!S138+'สาย 7'!S138+'สาย 8'!S138+'สาย 9'!S138+'สาย 10'!S138+'สาย 11'!S138+'สาย 12'!S138</f>
        <v>0</v>
      </c>
      <c r="T138" s="343">
        <f>'สาย 1'!T138+'สาย 2'!T138+'สาย 3'!T138+'สาย 4'!T138+'สาย 5'!T138+'สาย 6'!T138+'สาย 7'!T138+'สาย 8'!T138+'สาย 9'!T138+'สาย 10'!T138+'สาย 11'!T138+'สาย 12'!T138</f>
        <v>0</v>
      </c>
      <c r="U138" s="343">
        <f>'สาย 1'!U138+'สาย 2'!U138+'สาย 3'!U138+'สาย 4'!U138+'สาย 5'!U138+'สาย 6'!U138+'สาย 7'!U138+'สาย 8'!U138+'สาย 9'!U138+'สาย 10'!U138+'สาย 11'!U138+'สาย 12'!U138</f>
        <v>0</v>
      </c>
      <c r="V138" s="343">
        <f>'สาย 1'!V138+'สาย 2'!V138+'สาย 3'!V138+'สาย 4'!V138+'สาย 5'!V138+'สาย 6'!V138+'สาย 7'!V138+'สาย 8'!V138+'สาย 9'!V138+'สาย 10'!V138+'สาย 11'!V138+'สาย 12'!V138</f>
        <v>0</v>
      </c>
      <c r="W138" s="343">
        <f>'สาย 1'!W138+'สาย 2'!W138+'สาย 3'!W138+'สาย 4'!W138+'สาย 5'!W138+'สาย 6'!W138+'สาย 7'!W138+'สาย 8'!W138+'สาย 9'!W138+'สาย 10'!W138+'สาย 11'!W138+'สาย 12'!W138</f>
        <v>0</v>
      </c>
      <c r="X138" s="343">
        <f>'สาย 1'!X138+'สาย 2'!X138+'สาย 3'!X138+'สาย 4'!X138+'สาย 5'!X138+'สาย 6'!X138+'สาย 7'!X138+'สาย 8'!X138+'สาย 9'!X138+'สาย 10'!X138+'สาย 11'!X138+'สาย 12'!X138</f>
        <v>0</v>
      </c>
      <c r="Y138" s="343">
        <f>'สาย 1'!Y138+'สาย 2'!Y138+'สาย 3'!Y138+'สาย 4'!Y138+'สาย 5'!Y138+'สาย 6'!Y138+'สาย 7'!Y138+'สาย 8'!Y138+'สาย 9'!Y138+'สาย 10'!Y138+'สาย 11'!Y138+'สาย 12'!Y138</f>
        <v>0</v>
      </c>
      <c r="Z138" s="343">
        <f>'สาย 1'!Z138+'สาย 2'!Z138+'สาย 3'!Z138+'สาย 4'!Z138+'สาย 5'!Z138+'สาย 6'!Z138+'สาย 7'!Z138+'สาย 8'!Z138+'สาย 9'!Z138+'สาย 10'!Z138+'สาย 11'!Z138+'สาย 12'!Z138</f>
        <v>0</v>
      </c>
      <c r="AA138" s="343">
        <f>'สาย 1'!AA138+'สาย 2'!AA138+'สาย 3'!AA138+'สาย 4'!AA138+'สาย 5'!AA138+'สาย 6'!AA138+'สาย 7'!AA138+'สาย 8'!AA138+'สาย 9'!AA138+'สาย 10'!AA138+'สาย 11'!AA138+'สาย 12'!AA138</f>
        <v>0</v>
      </c>
      <c r="AB138" s="343">
        <f>'สาย 1'!AB138+'สาย 2'!AB138+'สาย 3'!AB138+'สาย 4'!AB138+'สาย 5'!AB138+'สาย 6'!AB138+'สาย 7'!AB138+'สาย 8'!AB138+'สาย 9'!AB138+'สาย 10'!AB138+'สาย 11'!AB138+'สาย 12'!AB138</f>
        <v>0</v>
      </c>
      <c r="AC138" s="343">
        <f>'สาย 1'!AC138+'สาย 2'!AC138+'สาย 3'!AC138+'สาย 4'!AC138+'สาย 5'!AC138+'สาย 6'!AC138+'สาย 7'!AC138+'สาย 8'!AC138+'สาย 9'!AC138+'สาย 10'!AC138+'สาย 11'!AC138+'สาย 12'!AC138</f>
        <v>0</v>
      </c>
      <c r="AD138" s="343">
        <f>'สาย 1'!AD138+'สาย 2'!AD138+'สาย 3'!AD138+'สาย 4'!AD138+'สาย 5'!AD138+'สาย 6'!AD138+'สาย 7'!AD138+'สาย 8'!AD138+'สาย 9'!AD138+'สาย 10'!AD138+'สาย 11'!AD138+'สาย 12'!AD138</f>
        <v>0</v>
      </c>
      <c r="AE138" s="343">
        <f>'สาย 1'!AE138+'สาย 2'!AE138+'สาย 3'!AE138+'สาย 4'!AE138+'สาย 5'!AE138+'สาย 6'!AE138+'สาย 7'!AE138+'สาย 8'!AE138+'สาย 9'!AE138+'สาย 10'!AE138+'สาย 11'!AE138+'สาย 12'!AE138</f>
        <v>0</v>
      </c>
      <c r="AF138" s="343">
        <f>'สาย 1'!AF138+'สาย 2'!AF138+'สาย 3'!AF138+'สาย 4'!AF138+'สาย 5'!AF138+'สาย 6'!AF138+'สาย 7'!AF138+'สาย 8'!AF138+'สาย 9'!AF138+'สาย 10'!AF138+'สาย 11'!AF138+'สาย 12'!AF138</f>
        <v>0</v>
      </c>
      <c r="AG138" s="343">
        <f>'สาย 1'!AG138+'สาย 2'!AG138+'สาย 3'!AG138+'สาย 4'!AG138+'สาย 5'!AG138+'สาย 6'!AG138+'สาย 7'!AG138+'สาย 8'!AG138+'สาย 9'!AG138+'สาย 10'!AG138+'สาย 11'!AG138+'สาย 12'!AG138</f>
        <v>0</v>
      </c>
      <c r="AH138" s="343">
        <f>'สาย 1'!AH138+'สาย 2'!AH138+'สาย 3'!AH138+'สาย 4'!AH138+'สาย 5'!AH138+'สาย 6'!AH138+'สาย 7'!AH138+'สาย 8'!AH138+'สาย 9'!AH138+'สาย 10'!AH138+'สาย 11'!AH138+'สาย 12'!AH138</f>
        <v>0</v>
      </c>
      <c r="AI138" s="343">
        <f>SUM(D138:AH138)</f>
        <v>0</v>
      </c>
      <c r="AJ138" s="566" t="e">
        <f>AI141</f>
        <v>#DIV/0!</v>
      </c>
    </row>
    <row r="139" spans="1:36" ht="20.399999999999999">
      <c r="A139" s="529"/>
      <c r="B139" s="550"/>
      <c r="C139" s="159" t="s">
        <v>89</v>
      </c>
      <c r="D139" s="174">
        <f>'สาย 1'!D139+'สาย 2'!D139+'สาย 3'!D139+'สาย 4'!D139+'สาย 5'!D139+'สาย 6'!D139+'สาย 7'!D139+'สาย 8'!D139+'สาย 9'!D139+'สาย 10'!D139+'สาย 11'!D139+'สาย 12'!D139</f>
        <v>0</v>
      </c>
      <c r="E139" s="174">
        <f>'สาย 1'!E139+'สาย 2'!E139+'สาย 3'!E139+'สาย 4'!E139+'สาย 5'!E139+'สาย 6'!E139+'สาย 7'!E139+'สาย 8'!E139+'สาย 9'!E139+'สาย 10'!E139+'สาย 11'!E139+'สาย 12'!E139</f>
        <v>0</v>
      </c>
      <c r="F139" s="174">
        <f>'สาย 1'!F139+'สาย 2'!F139+'สาย 3'!F139+'สาย 4'!F139+'สาย 5'!F139+'สาย 6'!F139+'สาย 7'!F139+'สาย 8'!F139+'สาย 9'!F139+'สาย 10'!F139+'สาย 11'!F139+'สาย 12'!F139</f>
        <v>0</v>
      </c>
      <c r="G139" s="174">
        <f>'สาย 1'!G139+'สาย 2'!G139+'สาย 3'!G139+'สาย 4'!G139+'สาย 5'!G139+'สาย 6'!G139+'สาย 7'!G139+'สาย 8'!G139+'สาย 9'!G139+'สาย 10'!G139+'สาย 11'!G139+'สาย 12'!G139</f>
        <v>0</v>
      </c>
      <c r="H139" s="174">
        <f>'สาย 1'!H139+'สาย 2'!H139+'สาย 3'!H139+'สาย 4'!H139+'สาย 5'!H139+'สาย 6'!H139+'สาย 7'!H139+'สาย 8'!H139+'สาย 9'!H139+'สาย 10'!H139+'สาย 11'!H139+'สาย 12'!H139</f>
        <v>0</v>
      </c>
      <c r="I139" s="174">
        <f>'สาย 1'!I139+'สาย 2'!I139+'สาย 3'!I139+'สาย 4'!I139+'สาย 5'!I139+'สาย 6'!I139+'สาย 7'!I139+'สาย 8'!I139+'สาย 9'!I139+'สาย 10'!I139+'สาย 11'!I139+'สาย 12'!I139</f>
        <v>0</v>
      </c>
      <c r="J139" s="174">
        <f>'สาย 1'!J139+'สาย 2'!J139+'สาย 3'!J139+'สาย 4'!J139+'สาย 5'!J139+'สาย 6'!J139+'สาย 7'!J139+'สาย 8'!J139+'สาย 9'!J139+'สาย 10'!J139+'สาย 11'!J139+'สาย 12'!J139</f>
        <v>0</v>
      </c>
      <c r="K139" s="174">
        <f>'สาย 1'!K139+'สาย 2'!K139+'สาย 3'!K139+'สาย 4'!K139+'สาย 5'!K139+'สาย 6'!K139+'สาย 7'!K139+'สาย 8'!K139+'สาย 9'!K139+'สาย 10'!K139+'สาย 11'!K139+'สาย 12'!K139</f>
        <v>0</v>
      </c>
      <c r="L139" s="174">
        <f>'สาย 1'!L139+'สาย 2'!L139+'สาย 3'!L139+'สาย 4'!L139+'สาย 5'!L139+'สาย 6'!L139+'สาย 7'!L139+'สาย 8'!L139+'สาย 9'!L139+'สาย 10'!L139+'สาย 11'!L139+'สาย 12'!L139</f>
        <v>0</v>
      </c>
      <c r="M139" s="174">
        <f>'สาย 1'!M139+'สาย 2'!M139+'สาย 3'!M139+'สาย 4'!M139+'สาย 5'!M139+'สาย 6'!M139+'สาย 7'!M139+'สาย 8'!M139+'สาย 9'!M139+'สาย 10'!M139+'สาย 11'!M139+'สาย 12'!M139</f>
        <v>0</v>
      </c>
      <c r="N139" s="174">
        <f>'สาย 1'!N139+'สาย 2'!N139+'สาย 3'!N139+'สาย 4'!N139+'สาย 5'!N139+'สาย 6'!N139+'สาย 7'!N139+'สาย 8'!N139+'สาย 9'!N139+'สาย 10'!N139+'สาย 11'!N139+'สาย 12'!N139</f>
        <v>0</v>
      </c>
      <c r="O139" s="174">
        <f>'สาย 1'!O139+'สาย 2'!O139+'สาย 3'!O139+'สาย 4'!O139+'สาย 5'!O139+'สาย 6'!O139+'สาย 7'!O139+'สาย 8'!O139+'สาย 9'!O139+'สาย 10'!O139+'สาย 11'!O139+'สาย 12'!O139</f>
        <v>0</v>
      </c>
      <c r="P139" s="174">
        <f>'สาย 1'!P139+'สาย 2'!P139+'สาย 3'!P139+'สาย 4'!P139+'สาย 5'!P139+'สาย 6'!P139+'สาย 7'!P139+'สาย 8'!P139+'สาย 9'!P139+'สาย 10'!P139+'สาย 11'!P139+'สาย 12'!P139</f>
        <v>0</v>
      </c>
      <c r="Q139" s="174">
        <f>'สาย 1'!Q139+'สาย 2'!Q139+'สาย 3'!Q139+'สาย 4'!Q139+'สาย 5'!Q139+'สาย 6'!Q139+'สาย 7'!Q139+'สาย 8'!Q139+'สาย 9'!Q139+'สาย 10'!Q139+'สาย 11'!Q139+'สาย 12'!Q139</f>
        <v>0</v>
      </c>
      <c r="R139" s="174">
        <f>'สาย 1'!R139+'สาย 2'!R139+'สาย 3'!R139+'สาย 4'!R139+'สาย 5'!R139+'สาย 6'!R139+'สาย 7'!R139+'สาย 8'!R139+'สาย 9'!R139+'สาย 10'!R139+'สาย 11'!R139+'สาย 12'!R139</f>
        <v>0</v>
      </c>
      <c r="S139" s="174">
        <f>'สาย 1'!S139+'สาย 2'!S139+'สาย 3'!S139+'สาย 4'!S139+'สาย 5'!S139+'สาย 6'!S139+'สาย 7'!S139+'สาย 8'!S139+'สาย 9'!S139+'สาย 10'!S139+'สาย 11'!S139+'สาย 12'!S139</f>
        <v>0</v>
      </c>
      <c r="T139" s="174">
        <f>'สาย 1'!T139+'สาย 2'!T139+'สาย 3'!T139+'สาย 4'!T139+'สาย 5'!T139+'สาย 6'!T139+'สาย 7'!T139+'สาย 8'!T139+'สาย 9'!T139+'สาย 10'!T139+'สาย 11'!T139+'สาย 12'!T139</f>
        <v>0</v>
      </c>
      <c r="U139" s="174">
        <f>'สาย 1'!U139+'สาย 2'!U139+'สาย 3'!U139+'สาย 4'!U139+'สาย 5'!U139+'สาย 6'!U139+'สาย 7'!U139+'สาย 8'!U139+'สาย 9'!U139+'สาย 10'!U139+'สาย 11'!U139+'สาย 12'!U139</f>
        <v>0</v>
      </c>
      <c r="V139" s="174">
        <f>'สาย 1'!V139+'สาย 2'!V139+'สาย 3'!V139+'สาย 4'!V139+'สาย 5'!V139+'สาย 6'!V139+'สาย 7'!V139+'สาย 8'!V139+'สาย 9'!V139+'สาย 10'!V139+'สาย 11'!V139+'สาย 12'!V139</f>
        <v>0</v>
      </c>
      <c r="W139" s="174">
        <f>'สาย 1'!W139+'สาย 2'!W139+'สาย 3'!W139+'สาย 4'!W139+'สาย 5'!W139+'สาย 6'!W139+'สาย 7'!W139+'สาย 8'!W139+'สาย 9'!W139+'สาย 10'!W139+'สาย 11'!W139+'สาย 12'!W139</f>
        <v>0</v>
      </c>
      <c r="X139" s="174">
        <f>'สาย 1'!X139+'สาย 2'!X139+'สาย 3'!X139+'สาย 4'!X139+'สาย 5'!X139+'สาย 6'!X139+'สาย 7'!X139+'สาย 8'!X139+'สาย 9'!X139+'สาย 10'!X139+'สาย 11'!X139+'สาย 12'!X139</f>
        <v>0</v>
      </c>
      <c r="Y139" s="174">
        <f>'สาย 1'!Y139+'สาย 2'!Y139+'สาย 3'!Y139+'สาย 4'!Y139+'สาย 5'!Y139+'สาย 6'!Y139+'สาย 7'!Y139+'สาย 8'!Y139+'สาย 9'!Y139+'สาย 10'!Y139+'สาย 11'!Y139+'สาย 12'!Y139</f>
        <v>0</v>
      </c>
      <c r="Z139" s="174">
        <f>'สาย 1'!Z139+'สาย 2'!Z139+'สาย 3'!Z139+'สาย 4'!Z139+'สาย 5'!Z139+'สาย 6'!Z139+'สาย 7'!Z139+'สาย 8'!Z139+'สาย 9'!Z139+'สาย 10'!Z139+'สาย 11'!Z139+'สาย 12'!Z139</f>
        <v>0</v>
      </c>
      <c r="AA139" s="174">
        <f>'สาย 1'!AA139+'สาย 2'!AA139+'สาย 3'!AA139+'สาย 4'!AA139+'สาย 5'!AA139+'สาย 6'!AA139+'สาย 7'!AA139+'สาย 8'!AA139+'สาย 9'!AA139+'สาย 10'!AA139+'สาย 11'!AA139+'สาย 12'!AA139</f>
        <v>0</v>
      </c>
      <c r="AB139" s="174">
        <f>'สาย 1'!AB139+'สาย 2'!AB139+'สาย 3'!AB139+'สาย 4'!AB139+'สาย 5'!AB139+'สาย 6'!AB139+'สาย 7'!AB139+'สาย 8'!AB139+'สาย 9'!AB139+'สาย 10'!AB139+'สาย 11'!AB139+'สาย 12'!AB139</f>
        <v>0</v>
      </c>
      <c r="AC139" s="174">
        <f>'สาย 1'!AC139+'สาย 2'!AC139+'สาย 3'!AC139+'สาย 4'!AC139+'สาย 5'!AC139+'สาย 6'!AC139+'สาย 7'!AC139+'สาย 8'!AC139+'สาย 9'!AC139+'สาย 10'!AC139+'สาย 11'!AC139+'สาย 12'!AC139</f>
        <v>0</v>
      </c>
      <c r="AD139" s="174">
        <f>'สาย 1'!AD139+'สาย 2'!AD139+'สาย 3'!AD139+'สาย 4'!AD139+'สาย 5'!AD139+'สาย 6'!AD139+'สาย 7'!AD139+'สาย 8'!AD139+'สาย 9'!AD139+'สาย 10'!AD139+'สาย 11'!AD139+'สาย 12'!AD139</f>
        <v>0</v>
      </c>
      <c r="AE139" s="174">
        <f>'สาย 1'!AE139+'สาย 2'!AE139+'สาย 3'!AE139+'สาย 4'!AE139+'สาย 5'!AE139+'สาย 6'!AE139+'สาย 7'!AE139+'สาย 8'!AE139+'สาย 9'!AE139+'สาย 10'!AE139+'สาย 11'!AE139+'สาย 12'!AE139</f>
        <v>0</v>
      </c>
      <c r="AF139" s="174">
        <f>'สาย 1'!AF139+'สาย 2'!AF139+'สาย 3'!AF139+'สาย 4'!AF139+'สาย 5'!AF139+'สาย 6'!AF139+'สาย 7'!AF139+'สาย 8'!AF139+'สาย 9'!AF139+'สาย 10'!AF139+'สาย 11'!AF139+'สาย 12'!AF139</f>
        <v>0</v>
      </c>
      <c r="AG139" s="174">
        <f>'สาย 1'!AG139+'สาย 2'!AG139+'สาย 3'!AG139+'สาย 4'!AG139+'สาย 5'!AG139+'สาย 6'!AG139+'สาย 7'!AG139+'สาย 8'!AG139+'สาย 9'!AG139+'สาย 10'!AG139+'สาย 11'!AG139+'สาย 12'!AG139</f>
        <v>0</v>
      </c>
      <c r="AH139" s="174">
        <f>'สาย 1'!AH139+'สาย 2'!AH139+'สาย 3'!AH139+'สาย 4'!AH139+'สาย 5'!AH139+'สาย 6'!AH139+'สาย 7'!AH139+'สาย 8'!AH139+'สาย 9'!AH139+'สาย 10'!AH139+'สาย 11'!AH139+'สาย 12'!AH139</f>
        <v>0</v>
      </c>
      <c r="AI139" s="174">
        <f t="shared" ref="AI139:AI140" si="998">SUM(D139:AH139)</f>
        <v>0</v>
      </c>
      <c r="AJ139" s="541"/>
    </row>
    <row r="140" spans="1:36" ht="20.399999999999999">
      <c r="A140" s="529"/>
      <c r="B140" s="550"/>
      <c r="C140" s="160" t="s">
        <v>90</v>
      </c>
      <c r="D140" s="142">
        <f>'สาย 1'!D140+'สาย 2'!D140+'สาย 3'!D140+'สาย 4'!D140+'สาย 5'!D140+'สาย 6'!D140+'สาย 7'!D140+'สาย 8'!D140+'สาย 9'!D140+'สาย 10'!D140+'สาย 11'!D140+'สาย 12'!D140</f>
        <v>0</v>
      </c>
      <c r="E140" s="142">
        <f>'สาย 1'!E140+'สาย 2'!E140+'สาย 3'!E140+'สาย 4'!E140+'สาย 5'!E140+'สาย 6'!E140+'สาย 7'!E140+'สาย 8'!E140+'สาย 9'!E140+'สาย 10'!E140+'สาย 11'!E140+'สาย 12'!E140</f>
        <v>0</v>
      </c>
      <c r="F140" s="142">
        <f>'สาย 1'!F140+'สาย 2'!F140+'สาย 3'!F140+'สาย 4'!F140+'สาย 5'!F140+'สาย 6'!F140+'สาย 7'!F140+'สาย 8'!F140+'สาย 9'!F140+'สาย 10'!F140+'สาย 11'!F140+'สาย 12'!F140</f>
        <v>0</v>
      </c>
      <c r="G140" s="142">
        <f>'สาย 1'!G140+'สาย 2'!G140+'สาย 3'!G140+'สาย 4'!G140+'สาย 5'!G140+'สาย 6'!G140+'สาย 7'!G140+'สาย 8'!G140+'สาย 9'!G140+'สาย 10'!G140+'สาย 11'!G140+'สาย 12'!G140</f>
        <v>0</v>
      </c>
      <c r="H140" s="142">
        <f>'สาย 1'!H140+'สาย 2'!H140+'สาย 3'!H140+'สาย 4'!H140+'สาย 5'!H140+'สาย 6'!H140+'สาย 7'!H140+'สาย 8'!H140+'สาย 9'!H140+'สาย 10'!H140+'สาย 11'!H140+'สาย 12'!H140</f>
        <v>0</v>
      </c>
      <c r="I140" s="142">
        <f>'สาย 1'!I140+'สาย 2'!I140+'สาย 3'!I140+'สาย 4'!I140+'สาย 5'!I140+'สาย 6'!I140+'สาย 7'!I140+'สาย 8'!I140+'สาย 9'!I140+'สาย 10'!I140+'สาย 11'!I140+'สาย 12'!I140</f>
        <v>0</v>
      </c>
      <c r="J140" s="142">
        <f>'สาย 1'!J140+'สาย 2'!J140+'สาย 3'!J140+'สาย 4'!J140+'สาย 5'!J140+'สาย 6'!J140+'สาย 7'!J140+'สาย 8'!J140+'สาย 9'!J140+'สาย 10'!J140+'สาย 11'!J140+'สาย 12'!J140</f>
        <v>0</v>
      </c>
      <c r="K140" s="142">
        <f>'สาย 1'!K140+'สาย 2'!K140+'สาย 3'!K140+'สาย 4'!K140+'สาย 5'!K140+'สาย 6'!K140+'สาย 7'!K140+'สาย 8'!K140+'สาย 9'!K140+'สาย 10'!K140+'สาย 11'!K140+'สาย 12'!K140</f>
        <v>0</v>
      </c>
      <c r="L140" s="142">
        <f>'สาย 1'!L140+'สาย 2'!L140+'สาย 3'!L140+'สาย 4'!L140+'สาย 5'!L140+'สาย 6'!L140+'สาย 7'!L140+'สาย 8'!L140+'สาย 9'!L140+'สาย 10'!L140+'สาย 11'!L140+'สาย 12'!L140</f>
        <v>0</v>
      </c>
      <c r="M140" s="142">
        <f>'สาย 1'!M140+'สาย 2'!M140+'สาย 3'!M140+'สาย 4'!M140+'สาย 5'!M140+'สาย 6'!M140+'สาย 7'!M140+'สาย 8'!M140+'สาย 9'!M140+'สาย 10'!M140+'สาย 11'!M140+'สาย 12'!M140</f>
        <v>0</v>
      </c>
      <c r="N140" s="142">
        <f>'สาย 1'!N140+'สาย 2'!N140+'สาย 3'!N140+'สาย 4'!N140+'สาย 5'!N140+'สาย 6'!N140+'สาย 7'!N140+'สาย 8'!N140+'สาย 9'!N140+'สาย 10'!N140+'สาย 11'!N140+'สาย 12'!N140</f>
        <v>0</v>
      </c>
      <c r="O140" s="142">
        <f>'สาย 1'!O140+'สาย 2'!O140+'สาย 3'!O140+'สาย 4'!O140+'สาย 5'!O140+'สาย 6'!O140+'สาย 7'!O140+'สาย 8'!O140+'สาย 9'!O140+'สาย 10'!O140+'สาย 11'!O140+'สาย 12'!O140</f>
        <v>0</v>
      </c>
      <c r="P140" s="142">
        <f>'สาย 1'!P140+'สาย 2'!P140+'สาย 3'!P140+'สาย 4'!P140+'สาย 5'!P140+'สาย 6'!P140+'สาย 7'!P140+'สาย 8'!P140+'สาย 9'!P140+'สาย 10'!P140+'สาย 11'!P140+'สาย 12'!P140</f>
        <v>0</v>
      </c>
      <c r="Q140" s="142">
        <f>'สาย 1'!Q140+'สาย 2'!Q140+'สาย 3'!Q140+'สาย 4'!Q140+'สาย 5'!Q140+'สาย 6'!Q140+'สาย 7'!Q140+'สาย 8'!Q140+'สาย 9'!Q140+'สาย 10'!Q140+'สาย 11'!Q140+'สาย 12'!Q140</f>
        <v>0</v>
      </c>
      <c r="R140" s="142">
        <f>'สาย 1'!R140+'สาย 2'!R140+'สาย 3'!R140+'สาย 4'!R140+'สาย 5'!R140+'สาย 6'!R140+'สาย 7'!R140+'สาย 8'!R140+'สาย 9'!R140+'สาย 10'!R140+'สาย 11'!R140+'สาย 12'!R140</f>
        <v>0</v>
      </c>
      <c r="S140" s="142">
        <f>'สาย 1'!S140+'สาย 2'!S140+'สาย 3'!S140+'สาย 4'!S140+'สาย 5'!S140+'สาย 6'!S140+'สาย 7'!S140+'สาย 8'!S140+'สาย 9'!S140+'สาย 10'!S140+'สาย 11'!S140+'สาย 12'!S140</f>
        <v>0</v>
      </c>
      <c r="T140" s="142">
        <f>'สาย 1'!T140+'สาย 2'!T140+'สาย 3'!T140+'สาย 4'!T140+'สาย 5'!T140+'สาย 6'!T140+'สาย 7'!T140+'สาย 8'!T140+'สาย 9'!T140+'สาย 10'!T140+'สาย 11'!T140+'สาย 12'!T140</f>
        <v>0</v>
      </c>
      <c r="U140" s="142">
        <f>'สาย 1'!U140+'สาย 2'!U140+'สาย 3'!U140+'สาย 4'!U140+'สาย 5'!U140+'สาย 6'!U140+'สาย 7'!U140+'สาย 8'!U140+'สาย 9'!U140+'สาย 10'!U140+'สาย 11'!U140+'สาย 12'!U140</f>
        <v>0</v>
      </c>
      <c r="V140" s="142">
        <f>'สาย 1'!V140+'สาย 2'!V140+'สาย 3'!V140+'สาย 4'!V140+'สาย 5'!V140+'สาย 6'!V140+'สาย 7'!V140+'สาย 8'!V140+'สาย 9'!V140+'สาย 10'!V140+'สาย 11'!V140+'สาย 12'!V140</f>
        <v>0</v>
      </c>
      <c r="W140" s="142">
        <f>'สาย 1'!W140+'สาย 2'!W140+'สาย 3'!W140+'สาย 4'!W140+'สาย 5'!W140+'สาย 6'!W140+'สาย 7'!W140+'สาย 8'!W140+'สาย 9'!W140+'สาย 10'!W140+'สาย 11'!W140+'สาย 12'!W140</f>
        <v>0</v>
      </c>
      <c r="X140" s="142">
        <f>'สาย 1'!X140+'สาย 2'!X140+'สาย 3'!X140+'สาย 4'!X140+'สาย 5'!X140+'สาย 6'!X140+'สาย 7'!X140+'สาย 8'!X140+'สาย 9'!X140+'สาย 10'!X140+'สาย 11'!X140+'สาย 12'!X140</f>
        <v>0</v>
      </c>
      <c r="Y140" s="142">
        <f>'สาย 1'!Y140+'สาย 2'!Y140+'สาย 3'!Y140+'สาย 4'!Y140+'สาย 5'!Y140+'สาย 6'!Y140+'สาย 7'!Y140+'สาย 8'!Y140+'สาย 9'!Y140+'สาย 10'!Y140+'สาย 11'!Y140+'สาย 12'!Y140</f>
        <v>0</v>
      </c>
      <c r="Z140" s="142">
        <f>'สาย 1'!Z140+'สาย 2'!Z140+'สาย 3'!Z140+'สาย 4'!Z140+'สาย 5'!Z140+'สาย 6'!Z140+'สาย 7'!Z140+'สาย 8'!Z140+'สาย 9'!Z140+'สาย 10'!Z140+'สาย 11'!Z140+'สาย 12'!Z140</f>
        <v>0</v>
      </c>
      <c r="AA140" s="142">
        <f>'สาย 1'!AA140+'สาย 2'!AA140+'สาย 3'!AA140+'สาย 4'!AA140+'สาย 5'!AA140+'สาย 6'!AA140+'สาย 7'!AA140+'สาย 8'!AA140+'สาย 9'!AA140+'สาย 10'!AA140+'สาย 11'!AA140+'สาย 12'!AA140</f>
        <v>0</v>
      </c>
      <c r="AB140" s="142">
        <f>'สาย 1'!AB140+'สาย 2'!AB140+'สาย 3'!AB140+'สาย 4'!AB140+'สาย 5'!AB140+'สาย 6'!AB140+'สาย 7'!AB140+'สาย 8'!AB140+'สาย 9'!AB140+'สาย 10'!AB140+'สาย 11'!AB140+'สาย 12'!AB140</f>
        <v>0</v>
      </c>
      <c r="AC140" s="142">
        <f>'สาย 1'!AC140+'สาย 2'!AC140+'สาย 3'!AC140+'สาย 4'!AC140+'สาย 5'!AC140+'สาย 6'!AC140+'สาย 7'!AC140+'สาย 8'!AC140+'สาย 9'!AC140+'สาย 10'!AC140+'สาย 11'!AC140+'สาย 12'!AC140</f>
        <v>0</v>
      </c>
      <c r="AD140" s="142">
        <f>'สาย 1'!AD140+'สาย 2'!AD140+'สาย 3'!AD140+'สาย 4'!AD140+'สาย 5'!AD140+'สาย 6'!AD140+'สาย 7'!AD140+'สาย 8'!AD140+'สาย 9'!AD140+'สาย 10'!AD140+'สาย 11'!AD140+'สาย 12'!AD140</f>
        <v>0</v>
      </c>
      <c r="AE140" s="142">
        <f>'สาย 1'!AE140+'สาย 2'!AE140+'สาย 3'!AE140+'สาย 4'!AE140+'สาย 5'!AE140+'สาย 6'!AE140+'สาย 7'!AE140+'สาย 8'!AE140+'สาย 9'!AE140+'สาย 10'!AE140+'สาย 11'!AE140+'สาย 12'!AE140</f>
        <v>0</v>
      </c>
      <c r="AF140" s="142">
        <f>'สาย 1'!AF140+'สาย 2'!AF140+'สาย 3'!AF140+'สาย 4'!AF140+'สาย 5'!AF140+'สาย 6'!AF140+'สาย 7'!AF140+'สาย 8'!AF140+'สาย 9'!AF140+'สาย 10'!AF140+'สาย 11'!AF140+'สาย 12'!AF140</f>
        <v>0</v>
      </c>
      <c r="AG140" s="142">
        <f>'สาย 1'!AG140+'สาย 2'!AG140+'สาย 3'!AG140+'สาย 4'!AG140+'สาย 5'!AG140+'สาย 6'!AG140+'สาย 7'!AG140+'สาย 8'!AG140+'สาย 9'!AG140+'สาย 10'!AG140+'สาย 11'!AG140+'สาย 12'!AG140</f>
        <v>0</v>
      </c>
      <c r="AH140" s="142">
        <f>'สาย 1'!AH140+'สาย 2'!AH140+'สาย 3'!AH140+'สาย 4'!AH140+'สาย 5'!AH140+'สาย 6'!AH140+'สาย 7'!AH140+'สาย 8'!AH140+'สาย 9'!AH140+'สาย 10'!AH140+'สาย 11'!AH140+'สาย 12'!AH140</f>
        <v>0</v>
      </c>
      <c r="AI140" s="142">
        <f t="shared" si="998"/>
        <v>0</v>
      </c>
      <c r="AJ140" s="541"/>
    </row>
    <row r="141" spans="1:36" ht="21" thickBot="1">
      <c r="A141" s="530"/>
      <c r="B141" s="551"/>
      <c r="C141" s="154" t="s">
        <v>91</v>
      </c>
      <c r="D141" s="155" t="e">
        <f t="shared" ref="D141:AI141" si="999">(D139+D140)/D138</f>
        <v>#DIV/0!</v>
      </c>
      <c r="E141" s="155" t="e">
        <f t="shared" si="999"/>
        <v>#DIV/0!</v>
      </c>
      <c r="F141" s="155" t="e">
        <f t="shared" si="999"/>
        <v>#DIV/0!</v>
      </c>
      <c r="G141" s="155" t="e">
        <f t="shared" si="999"/>
        <v>#DIV/0!</v>
      </c>
      <c r="H141" s="155" t="e">
        <f t="shared" si="999"/>
        <v>#DIV/0!</v>
      </c>
      <c r="I141" s="155" t="e">
        <f t="shared" si="999"/>
        <v>#DIV/0!</v>
      </c>
      <c r="J141" s="155" t="e">
        <f t="shared" si="999"/>
        <v>#DIV/0!</v>
      </c>
      <c r="K141" s="155" t="e">
        <f t="shared" si="999"/>
        <v>#DIV/0!</v>
      </c>
      <c r="L141" s="155" t="e">
        <f t="shared" si="999"/>
        <v>#DIV/0!</v>
      </c>
      <c r="M141" s="155" t="e">
        <f t="shared" si="999"/>
        <v>#DIV/0!</v>
      </c>
      <c r="N141" s="155" t="e">
        <f t="shared" si="999"/>
        <v>#DIV/0!</v>
      </c>
      <c r="O141" s="155" t="e">
        <f t="shared" si="999"/>
        <v>#DIV/0!</v>
      </c>
      <c r="P141" s="155" t="e">
        <f t="shared" si="999"/>
        <v>#DIV/0!</v>
      </c>
      <c r="Q141" s="155" t="e">
        <f t="shared" si="999"/>
        <v>#DIV/0!</v>
      </c>
      <c r="R141" s="155" t="e">
        <f t="shared" si="999"/>
        <v>#DIV/0!</v>
      </c>
      <c r="S141" s="155" t="e">
        <f t="shared" si="999"/>
        <v>#DIV/0!</v>
      </c>
      <c r="T141" s="155" t="e">
        <f t="shared" si="999"/>
        <v>#DIV/0!</v>
      </c>
      <c r="U141" s="155" t="e">
        <f t="shared" si="999"/>
        <v>#DIV/0!</v>
      </c>
      <c r="V141" s="155" t="e">
        <f t="shared" si="999"/>
        <v>#DIV/0!</v>
      </c>
      <c r="W141" s="155" t="e">
        <f t="shared" si="999"/>
        <v>#DIV/0!</v>
      </c>
      <c r="X141" s="155" t="e">
        <f t="shared" si="999"/>
        <v>#DIV/0!</v>
      </c>
      <c r="Y141" s="155" t="e">
        <f t="shared" si="999"/>
        <v>#DIV/0!</v>
      </c>
      <c r="Z141" s="155" t="e">
        <f t="shared" si="999"/>
        <v>#DIV/0!</v>
      </c>
      <c r="AA141" s="155" t="e">
        <f t="shared" si="999"/>
        <v>#DIV/0!</v>
      </c>
      <c r="AB141" s="155" t="e">
        <f t="shared" si="999"/>
        <v>#DIV/0!</v>
      </c>
      <c r="AC141" s="155" t="e">
        <f t="shared" si="999"/>
        <v>#DIV/0!</v>
      </c>
      <c r="AD141" s="155" t="e">
        <f t="shared" si="999"/>
        <v>#DIV/0!</v>
      </c>
      <c r="AE141" s="155" t="e">
        <f t="shared" si="999"/>
        <v>#DIV/0!</v>
      </c>
      <c r="AF141" s="155" t="e">
        <f t="shared" si="999"/>
        <v>#DIV/0!</v>
      </c>
      <c r="AG141" s="155" t="e">
        <f t="shared" si="999"/>
        <v>#DIV/0!</v>
      </c>
      <c r="AH141" s="155" t="e">
        <f t="shared" si="999"/>
        <v>#DIV/0!</v>
      </c>
      <c r="AI141" s="155" t="e">
        <f t="shared" si="999"/>
        <v>#DIV/0!</v>
      </c>
      <c r="AJ141" s="542"/>
    </row>
    <row r="142" spans="1:36" ht="20.399999999999999">
      <c r="A142" s="528" t="s">
        <v>102</v>
      </c>
      <c r="B142" s="549" t="s">
        <v>52</v>
      </c>
      <c r="C142" s="157" t="s">
        <v>42</v>
      </c>
      <c r="D142" s="343">
        <f>'สาย 1'!D142+'สาย 2'!D142+'สาย 3'!D142+'สาย 4'!D142+'สาย 5'!D142+'สาย 6'!D142+'สาย 7'!D142+'สาย 8'!D142+'สาย 9'!D142+'สาย 10'!D142+'สาย 11'!D142+'สาย 12'!D142</f>
        <v>0</v>
      </c>
      <c r="E142" s="343">
        <f>'สาย 1'!E142+'สาย 2'!E142+'สาย 3'!E142+'สาย 4'!E142+'สาย 5'!E142+'สาย 6'!E142+'สาย 7'!E142+'สาย 8'!E142+'สาย 9'!E142+'สาย 10'!E142+'สาย 11'!E142+'สาย 12'!E142</f>
        <v>0</v>
      </c>
      <c r="F142" s="343">
        <f>'สาย 1'!F142+'สาย 2'!F142+'สาย 3'!F142+'สาย 4'!F142+'สาย 5'!F142+'สาย 6'!F142+'สาย 7'!F142+'สาย 8'!F142+'สาย 9'!F142+'สาย 10'!F142+'สาย 11'!F142+'สาย 12'!F142</f>
        <v>0</v>
      </c>
      <c r="G142" s="343">
        <f>'สาย 1'!G142+'สาย 2'!G142+'สาย 3'!G142+'สาย 4'!G142+'สาย 5'!G142+'สาย 6'!G142+'สาย 7'!G142+'สาย 8'!G142+'สาย 9'!G142+'สาย 10'!G142+'สาย 11'!G142+'สาย 12'!G142</f>
        <v>0</v>
      </c>
      <c r="H142" s="343">
        <f>'สาย 1'!H142+'สาย 2'!H142+'สาย 3'!H142+'สาย 4'!H142+'สาย 5'!H142+'สาย 6'!H142+'สาย 7'!H142+'สาย 8'!H142+'สาย 9'!H142+'สาย 10'!H142+'สาย 11'!H142+'สาย 12'!H142</f>
        <v>0</v>
      </c>
      <c r="I142" s="343">
        <f>'สาย 1'!I142+'สาย 2'!I142+'สาย 3'!I142+'สาย 4'!I142+'สาย 5'!I142+'สาย 6'!I142+'สาย 7'!I142+'สาย 8'!I142+'สาย 9'!I142+'สาย 10'!I142+'สาย 11'!I142+'สาย 12'!I142</f>
        <v>0</v>
      </c>
      <c r="J142" s="343">
        <f>'สาย 1'!J142+'สาย 2'!J142+'สาย 3'!J142+'สาย 4'!J142+'สาย 5'!J142+'สาย 6'!J142+'สาย 7'!J142+'สาย 8'!J142+'สาย 9'!J142+'สาย 10'!J142+'สาย 11'!J142+'สาย 12'!J142</f>
        <v>0</v>
      </c>
      <c r="K142" s="343">
        <f>'สาย 1'!K142+'สาย 2'!K142+'สาย 3'!K142+'สาย 4'!K142+'สาย 5'!K142+'สาย 6'!K142+'สาย 7'!K142+'สาย 8'!K142+'สาย 9'!K142+'สาย 10'!K142+'สาย 11'!K142+'สาย 12'!K142</f>
        <v>0</v>
      </c>
      <c r="L142" s="343">
        <f>'สาย 1'!L142+'สาย 2'!L142+'สาย 3'!L142+'สาย 4'!L142+'สาย 5'!L142+'สาย 6'!L142+'สาย 7'!L142+'สาย 8'!L142+'สาย 9'!L142+'สาย 10'!L142+'สาย 11'!L142+'สาย 12'!L142</f>
        <v>0</v>
      </c>
      <c r="M142" s="343">
        <f>'สาย 1'!M142+'สาย 2'!M142+'สาย 3'!M142+'สาย 4'!M142+'สาย 5'!M142+'สาย 6'!M142+'สาย 7'!M142+'สาย 8'!M142+'สาย 9'!M142+'สาย 10'!M142+'สาย 11'!M142+'สาย 12'!M142</f>
        <v>0</v>
      </c>
      <c r="N142" s="343">
        <f>'สาย 1'!N142+'สาย 2'!N142+'สาย 3'!N142+'สาย 4'!N142+'สาย 5'!N142+'สาย 6'!N142+'สาย 7'!N142+'สาย 8'!N142+'สาย 9'!N142+'สาย 10'!N142+'สาย 11'!N142+'สาย 12'!N142</f>
        <v>0</v>
      </c>
      <c r="O142" s="343">
        <f>'สาย 1'!O142+'สาย 2'!O142+'สาย 3'!O142+'สาย 4'!O142+'สาย 5'!O142+'สาย 6'!O142+'สาย 7'!O142+'สาย 8'!O142+'สาย 9'!O142+'สาย 10'!O142+'สาย 11'!O142+'สาย 12'!O142</f>
        <v>0</v>
      </c>
      <c r="P142" s="343">
        <f>'สาย 1'!P142+'สาย 2'!P142+'สาย 3'!P142+'สาย 4'!P142+'สาย 5'!P142+'สาย 6'!P142+'สาย 7'!P142+'สาย 8'!P142+'สาย 9'!P142+'สาย 10'!P142+'สาย 11'!P142+'สาย 12'!P142</f>
        <v>0</v>
      </c>
      <c r="Q142" s="343">
        <f>'สาย 1'!Q142+'สาย 2'!Q142+'สาย 3'!Q142+'สาย 4'!Q142+'สาย 5'!Q142+'สาย 6'!Q142+'สาย 7'!Q142+'สาย 8'!Q142+'สาย 9'!Q142+'สาย 10'!Q142+'สาย 11'!Q142+'สาย 12'!Q142</f>
        <v>0</v>
      </c>
      <c r="R142" s="343">
        <f>'สาย 1'!R142+'สาย 2'!R142+'สาย 3'!R142+'สาย 4'!R142+'สาย 5'!R142+'สาย 6'!R142+'สาย 7'!R142+'สาย 8'!R142+'สาย 9'!R142+'สาย 10'!R142+'สาย 11'!R142+'สาย 12'!R142</f>
        <v>0</v>
      </c>
      <c r="S142" s="343">
        <f>'สาย 1'!S142+'สาย 2'!S142+'สาย 3'!S142+'สาย 4'!S142+'สาย 5'!S142+'สาย 6'!S142+'สาย 7'!S142+'สาย 8'!S142+'สาย 9'!S142+'สาย 10'!S142+'สาย 11'!S142+'สาย 12'!S142</f>
        <v>0</v>
      </c>
      <c r="T142" s="343">
        <f>'สาย 1'!T142+'สาย 2'!T142+'สาย 3'!T142+'สาย 4'!T142+'สาย 5'!T142+'สาย 6'!T142+'สาย 7'!T142+'สาย 8'!T142+'สาย 9'!T142+'สาย 10'!T142+'สาย 11'!T142+'สาย 12'!T142</f>
        <v>0</v>
      </c>
      <c r="U142" s="343">
        <f>'สาย 1'!U142+'สาย 2'!U142+'สาย 3'!U142+'สาย 4'!U142+'สาย 5'!U142+'สาย 6'!U142+'สาย 7'!U142+'สาย 8'!U142+'สาย 9'!U142+'สาย 10'!U142+'สาย 11'!U142+'สาย 12'!U142</f>
        <v>0</v>
      </c>
      <c r="V142" s="343">
        <f>'สาย 1'!V142+'สาย 2'!V142+'สาย 3'!V142+'สาย 4'!V142+'สาย 5'!V142+'สาย 6'!V142+'สาย 7'!V142+'สาย 8'!V142+'สาย 9'!V142+'สาย 10'!V142+'สาย 11'!V142+'สาย 12'!V142</f>
        <v>0</v>
      </c>
      <c r="W142" s="343">
        <f>'สาย 1'!W142+'สาย 2'!W142+'สาย 3'!W142+'สาย 4'!W142+'สาย 5'!W142+'สาย 6'!W142+'สาย 7'!W142+'สาย 8'!W142+'สาย 9'!W142+'สาย 10'!W142+'สาย 11'!W142+'สาย 12'!W142</f>
        <v>0</v>
      </c>
      <c r="X142" s="343">
        <f>'สาย 1'!X142+'สาย 2'!X142+'สาย 3'!X142+'สาย 4'!X142+'สาย 5'!X142+'สาย 6'!X142+'สาย 7'!X142+'สาย 8'!X142+'สาย 9'!X142+'สาย 10'!X142+'สาย 11'!X142+'สาย 12'!X142</f>
        <v>0</v>
      </c>
      <c r="Y142" s="343">
        <f>'สาย 1'!Y142+'สาย 2'!Y142+'สาย 3'!Y142+'สาย 4'!Y142+'สาย 5'!Y142+'สาย 6'!Y142+'สาย 7'!Y142+'สาย 8'!Y142+'สาย 9'!Y142+'สาย 10'!Y142+'สาย 11'!Y142+'สาย 12'!Y142</f>
        <v>0</v>
      </c>
      <c r="Z142" s="343">
        <f>'สาย 1'!Z142+'สาย 2'!Z142+'สาย 3'!Z142+'สาย 4'!Z142+'สาย 5'!Z142+'สาย 6'!Z142+'สาย 7'!Z142+'สาย 8'!Z142+'สาย 9'!Z142+'สาย 10'!Z142+'สาย 11'!Z142+'สาย 12'!Z142</f>
        <v>0</v>
      </c>
      <c r="AA142" s="343">
        <f>'สาย 1'!AA142+'สาย 2'!AA142+'สาย 3'!AA142+'สาย 4'!AA142+'สาย 5'!AA142+'สาย 6'!AA142+'สาย 7'!AA142+'สาย 8'!AA142+'สาย 9'!AA142+'สาย 10'!AA142+'สาย 11'!AA142+'สาย 12'!AA142</f>
        <v>0</v>
      </c>
      <c r="AB142" s="343">
        <f>'สาย 1'!AB142+'สาย 2'!AB142+'สาย 3'!AB142+'สาย 4'!AB142+'สาย 5'!AB142+'สาย 6'!AB142+'สาย 7'!AB142+'สาย 8'!AB142+'สาย 9'!AB142+'สาย 10'!AB142+'สาย 11'!AB142+'สาย 12'!AB142</f>
        <v>0</v>
      </c>
      <c r="AC142" s="343">
        <f>'สาย 1'!AC142+'สาย 2'!AC142+'สาย 3'!AC142+'สาย 4'!AC142+'สาย 5'!AC142+'สาย 6'!AC142+'สาย 7'!AC142+'สาย 8'!AC142+'สาย 9'!AC142+'สาย 10'!AC142+'สาย 11'!AC142+'สาย 12'!AC142</f>
        <v>0</v>
      </c>
      <c r="AD142" s="343">
        <f>'สาย 1'!AD142+'สาย 2'!AD142+'สาย 3'!AD142+'สาย 4'!AD142+'สาย 5'!AD142+'สาย 6'!AD142+'สาย 7'!AD142+'สาย 8'!AD142+'สาย 9'!AD142+'สาย 10'!AD142+'สาย 11'!AD142+'สาย 12'!AD142</f>
        <v>0</v>
      </c>
      <c r="AE142" s="343">
        <f>'สาย 1'!AE142+'สาย 2'!AE142+'สาย 3'!AE142+'สาย 4'!AE142+'สาย 5'!AE142+'สาย 6'!AE142+'สาย 7'!AE142+'สาย 8'!AE142+'สาย 9'!AE142+'สาย 10'!AE142+'สาย 11'!AE142+'สาย 12'!AE142</f>
        <v>0</v>
      </c>
      <c r="AF142" s="343">
        <f>'สาย 1'!AF142+'สาย 2'!AF142+'สาย 3'!AF142+'สาย 4'!AF142+'สาย 5'!AF142+'สาย 6'!AF142+'สาย 7'!AF142+'สาย 8'!AF142+'สาย 9'!AF142+'สาย 10'!AF142+'สาย 11'!AF142+'สาย 12'!AF142</f>
        <v>0</v>
      </c>
      <c r="AG142" s="343">
        <f>'สาย 1'!AG142+'สาย 2'!AG142+'สาย 3'!AG142+'สาย 4'!AG142+'สาย 5'!AG142+'สาย 6'!AG142+'สาย 7'!AG142+'สาย 8'!AG142+'สาย 9'!AG142+'สาย 10'!AG142+'สาย 11'!AG142+'สาย 12'!AG142</f>
        <v>0</v>
      </c>
      <c r="AH142" s="343">
        <f>'สาย 1'!AH142+'สาย 2'!AH142+'สาย 3'!AH142+'สาย 4'!AH142+'สาย 5'!AH142+'สาย 6'!AH142+'สาย 7'!AH142+'สาย 8'!AH142+'สาย 9'!AH142+'สาย 10'!AH142+'สาย 11'!AH142+'สาย 12'!AH142</f>
        <v>0</v>
      </c>
      <c r="AI142" s="343">
        <f>SUM(D142:AH142)</f>
        <v>0</v>
      </c>
      <c r="AJ142" s="566" t="e">
        <f>AI145</f>
        <v>#DIV/0!</v>
      </c>
    </row>
    <row r="143" spans="1:36" ht="20.399999999999999">
      <c r="A143" s="529"/>
      <c r="B143" s="550"/>
      <c r="C143" s="159" t="s">
        <v>89</v>
      </c>
      <c r="D143" s="174">
        <f>'สาย 1'!D143+'สาย 2'!D143+'สาย 3'!D143+'สาย 4'!D143+'สาย 5'!D143+'สาย 6'!D143+'สาย 7'!D143+'สาย 8'!D143+'สาย 9'!D143+'สาย 10'!D143+'สาย 11'!D143+'สาย 12'!D143</f>
        <v>0</v>
      </c>
      <c r="E143" s="174">
        <f>'สาย 1'!E143+'สาย 2'!E143+'สาย 3'!E143+'สาย 4'!E143+'สาย 5'!E143+'สาย 6'!E143+'สาย 7'!E143+'สาย 8'!E143+'สาย 9'!E143+'สาย 10'!E143+'สาย 11'!E143+'สาย 12'!E143</f>
        <v>0</v>
      </c>
      <c r="F143" s="174">
        <f>'สาย 1'!F143+'สาย 2'!F143+'สาย 3'!F143+'สาย 4'!F143+'สาย 5'!F143+'สาย 6'!F143+'สาย 7'!F143+'สาย 8'!F143+'สาย 9'!F143+'สาย 10'!F143+'สาย 11'!F143+'สาย 12'!F143</f>
        <v>0</v>
      </c>
      <c r="G143" s="174">
        <f>'สาย 1'!G143+'สาย 2'!G143+'สาย 3'!G143+'สาย 4'!G143+'สาย 5'!G143+'สาย 6'!G143+'สาย 7'!G143+'สาย 8'!G143+'สาย 9'!G143+'สาย 10'!G143+'สาย 11'!G143+'สาย 12'!G143</f>
        <v>0</v>
      </c>
      <c r="H143" s="174">
        <f>'สาย 1'!H143+'สาย 2'!H143+'สาย 3'!H143+'สาย 4'!H143+'สาย 5'!H143+'สาย 6'!H143+'สาย 7'!H143+'สาย 8'!H143+'สาย 9'!H143+'สาย 10'!H143+'สาย 11'!H143+'สาย 12'!H143</f>
        <v>0</v>
      </c>
      <c r="I143" s="174">
        <f>'สาย 1'!I143+'สาย 2'!I143+'สาย 3'!I143+'สาย 4'!I143+'สาย 5'!I143+'สาย 6'!I143+'สาย 7'!I143+'สาย 8'!I143+'สาย 9'!I143+'สาย 10'!I143+'สาย 11'!I143+'สาย 12'!I143</f>
        <v>0</v>
      </c>
      <c r="J143" s="174">
        <f>'สาย 1'!J143+'สาย 2'!J143+'สาย 3'!J143+'สาย 4'!J143+'สาย 5'!J143+'สาย 6'!J143+'สาย 7'!J143+'สาย 8'!J143+'สาย 9'!J143+'สาย 10'!J143+'สาย 11'!J143+'สาย 12'!J143</f>
        <v>0</v>
      </c>
      <c r="K143" s="174">
        <f>'สาย 1'!K143+'สาย 2'!K143+'สาย 3'!K143+'สาย 4'!K143+'สาย 5'!K143+'สาย 6'!K143+'สาย 7'!K143+'สาย 8'!K143+'สาย 9'!K143+'สาย 10'!K143+'สาย 11'!K143+'สาย 12'!K143</f>
        <v>0</v>
      </c>
      <c r="L143" s="174">
        <f>'สาย 1'!L143+'สาย 2'!L143+'สาย 3'!L143+'สาย 4'!L143+'สาย 5'!L143+'สาย 6'!L143+'สาย 7'!L143+'สาย 8'!L143+'สาย 9'!L143+'สาย 10'!L143+'สาย 11'!L143+'สาย 12'!L143</f>
        <v>0</v>
      </c>
      <c r="M143" s="174">
        <f>'สาย 1'!M143+'สาย 2'!M143+'สาย 3'!M143+'สาย 4'!M143+'สาย 5'!M143+'สาย 6'!M143+'สาย 7'!M143+'สาย 8'!M143+'สาย 9'!M143+'สาย 10'!M143+'สาย 11'!M143+'สาย 12'!M143</f>
        <v>0</v>
      </c>
      <c r="N143" s="174">
        <f>'สาย 1'!N143+'สาย 2'!N143+'สาย 3'!N143+'สาย 4'!N143+'สาย 5'!N143+'สาย 6'!N143+'สาย 7'!N143+'สาย 8'!N143+'สาย 9'!N143+'สาย 10'!N143+'สาย 11'!N143+'สาย 12'!N143</f>
        <v>0</v>
      </c>
      <c r="O143" s="174">
        <f>'สาย 1'!O143+'สาย 2'!O143+'สาย 3'!O143+'สาย 4'!O143+'สาย 5'!O143+'สาย 6'!O143+'สาย 7'!O143+'สาย 8'!O143+'สาย 9'!O143+'สาย 10'!O143+'สาย 11'!O143+'สาย 12'!O143</f>
        <v>0</v>
      </c>
      <c r="P143" s="174">
        <f>'สาย 1'!P143+'สาย 2'!P143+'สาย 3'!P143+'สาย 4'!P143+'สาย 5'!P143+'สาย 6'!P143+'สาย 7'!P143+'สาย 8'!P143+'สาย 9'!P143+'สาย 10'!P143+'สาย 11'!P143+'สาย 12'!P143</f>
        <v>0</v>
      </c>
      <c r="Q143" s="174">
        <f>'สาย 1'!Q143+'สาย 2'!Q143+'สาย 3'!Q143+'สาย 4'!Q143+'สาย 5'!Q143+'สาย 6'!Q143+'สาย 7'!Q143+'สาย 8'!Q143+'สาย 9'!Q143+'สาย 10'!Q143+'สาย 11'!Q143+'สาย 12'!Q143</f>
        <v>0</v>
      </c>
      <c r="R143" s="174">
        <f>'สาย 1'!R143+'สาย 2'!R143+'สาย 3'!R143+'สาย 4'!R143+'สาย 5'!R143+'สาย 6'!R143+'สาย 7'!R143+'สาย 8'!R143+'สาย 9'!R143+'สาย 10'!R143+'สาย 11'!R143+'สาย 12'!R143</f>
        <v>0</v>
      </c>
      <c r="S143" s="174">
        <f>'สาย 1'!S143+'สาย 2'!S143+'สาย 3'!S143+'สาย 4'!S143+'สาย 5'!S143+'สาย 6'!S143+'สาย 7'!S143+'สาย 8'!S143+'สาย 9'!S143+'สาย 10'!S143+'สาย 11'!S143+'สาย 12'!S143</f>
        <v>0</v>
      </c>
      <c r="T143" s="174">
        <f>'สาย 1'!T143+'สาย 2'!T143+'สาย 3'!T143+'สาย 4'!T143+'สาย 5'!T143+'สาย 6'!T143+'สาย 7'!T143+'สาย 8'!T143+'สาย 9'!T143+'สาย 10'!T143+'สาย 11'!T143+'สาย 12'!T143</f>
        <v>0</v>
      </c>
      <c r="U143" s="174">
        <f>'สาย 1'!U143+'สาย 2'!U143+'สาย 3'!U143+'สาย 4'!U143+'สาย 5'!U143+'สาย 6'!U143+'สาย 7'!U143+'สาย 8'!U143+'สาย 9'!U143+'สาย 10'!U143+'สาย 11'!U143+'สาย 12'!U143</f>
        <v>0</v>
      </c>
      <c r="V143" s="174">
        <f>'สาย 1'!V143+'สาย 2'!V143+'สาย 3'!V143+'สาย 4'!V143+'สาย 5'!V143+'สาย 6'!V143+'สาย 7'!V143+'สาย 8'!V143+'สาย 9'!V143+'สาย 10'!V143+'สาย 11'!V143+'สาย 12'!V143</f>
        <v>0</v>
      </c>
      <c r="W143" s="174">
        <f>'สาย 1'!W143+'สาย 2'!W143+'สาย 3'!W143+'สาย 4'!W143+'สาย 5'!W143+'สาย 6'!W143+'สาย 7'!W143+'สาย 8'!W143+'สาย 9'!W143+'สาย 10'!W143+'สาย 11'!W143+'สาย 12'!W143</f>
        <v>0</v>
      </c>
      <c r="X143" s="174">
        <f>'สาย 1'!X143+'สาย 2'!X143+'สาย 3'!X143+'สาย 4'!X143+'สาย 5'!X143+'สาย 6'!X143+'สาย 7'!X143+'สาย 8'!X143+'สาย 9'!X143+'สาย 10'!X143+'สาย 11'!X143+'สาย 12'!X143</f>
        <v>0</v>
      </c>
      <c r="Y143" s="174">
        <f>'สาย 1'!Y143+'สาย 2'!Y143+'สาย 3'!Y143+'สาย 4'!Y143+'สาย 5'!Y143+'สาย 6'!Y143+'สาย 7'!Y143+'สาย 8'!Y143+'สาย 9'!Y143+'สาย 10'!Y143+'สาย 11'!Y143+'สาย 12'!Y143</f>
        <v>0</v>
      </c>
      <c r="Z143" s="174">
        <f>'สาย 1'!Z143+'สาย 2'!Z143+'สาย 3'!Z143+'สาย 4'!Z143+'สาย 5'!Z143+'สาย 6'!Z143+'สาย 7'!Z143+'สาย 8'!Z143+'สาย 9'!Z143+'สาย 10'!Z143+'สาย 11'!Z143+'สาย 12'!Z143</f>
        <v>0</v>
      </c>
      <c r="AA143" s="174">
        <f>'สาย 1'!AA143+'สาย 2'!AA143+'สาย 3'!AA143+'สาย 4'!AA143+'สาย 5'!AA143+'สาย 6'!AA143+'สาย 7'!AA143+'สาย 8'!AA143+'สาย 9'!AA143+'สาย 10'!AA143+'สาย 11'!AA143+'สาย 12'!AA143</f>
        <v>0</v>
      </c>
      <c r="AB143" s="174">
        <f>'สาย 1'!AB143+'สาย 2'!AB143+'สาย 3'!AB143+'สาย 4'!AB143+'สาย 5'!AB143+'สาย 6'!AB143+'สาย 7'!AB143+'สาย 8'!AB143+'สาย 9'!AB143+'สาย 10'!AB143+'สาย 11'!AB143+'สาย 12'!AB143</f>
        <v>0</v>
      </c>
      <c r="AC143" s="174">
        <f>'สาย 1'!AC143+'สาย 2'!AC143+'สาย 3'!AC143+'สาย 4'!AC143+'สาย 5'!AC143+'สาย 6'!AC143+'สาย 7'!AC143+'สาย 8'!AC143+'สาย 9'!AC143+'สาย 10'!AC143+'สาย 11'!AC143+'สาย 12'!AC143</f>
        <v>0</v>
      </c>
      <c r="AD143" s="174">
        <f>'สาย 1'!AD143+'สาย 2'!AD143+'สาย 3'!AD143+'สาย 4'!AD143+'สาย 5'!AD143+'สาย 6'!AD143+'สาย 7'!AD143+'สาย 8'!AD143+'สาย 9'!AD143+'สาย 10'!AD143+'สาย 11'!AD143+'สาย 12'!AD143</f>
        <v>0</v>
      </c>
      <c r="AE143" s="174">
        <f>'สาย 1'!AE143+'สาย 2'!AE143+'สาย 3'!AE143+'สาย 4'!AE143+'สาย 5'!AE143+'สาย 6'!AE143+'สาย 7'!AE143+'สาย 8'!AE143+'สาย 9'!AE143+'สาย 10'!AE143+'สาย 11'!AE143+'สาย 12'!AE143</f>
        <v>0</v>
      </c>
      <c r="AF143" s="174">
        <f>'สาย 1'!AF143+'สาย 2'!AF143+'สาย 3'!AF143+'สาย 4'!AF143+'สาย 5'!AF143+'สาย 6'!AF143+'สาย 7'!AF143+'สาย 8'!AF143+'สาย 9'!AF143+'สาย 10'!AF143+'สาย 11'!AF143+'สาย 12'!AF143</f>
        <v>0</v>
      </c>
      <c r="AG143" s="174">
        <f>'สาย 1'!AG143+'สาย 2'!AG143+'สาย 3'!AG143+'สาย 4'!AG143+'สาย 5'!AG143+'สาย 6'!AG143+'สาย 7'!AG143+'สาย 8'!AG143+'สาย 9'!AG143+'สาย 10'!AG143+'สาย 11'!AG143+'สาย 12'!AG143</f>
        <v>0</v>
      </c>
      <c r="AH143" s="174">
        <f>'สาย 1'!AH143+'สาย 2'!AH143+'สาย 3'!AH143+'สาย 4'!AH143+'สาย 5'!AH143+'สาย 6'!AH143+'สาย 7'!AH143+'สาย 8'!AH143+'สาย 9'!AH143+'สาย 10'!AH143+'สาย 11'!AH143+'สาย 12'!AH143</f>
        <v>0</v>
      </c>
      <c r="AI143" s="174">
        <f t="shared" ref="AI143:AI144" si="1000">SUM(D143:AH143)</f>
        <v>0</v>
      </c>
      <c r="AJ143" s="541"/>
    </row>
    <row r="144" spans="1:36" ht="20.399999999999999">
      <c r="A144" s="529"/>
      <c r="B144" s="550"/>
      <c r="C144" s="160" t="s">
        <v>90</v>
      </c>
      <c r="D144" s="142">
        <f>'สาย 1'!D144+'สาย 2'!D144+'สาย 3'!D144+'สาย 4'!D144+'สาย 5'!D144+'สาย 6'!D144+'สาย 7'!D144+'สาย 8'!D144+'สาย 9'!D144+'สาย 10'!D144+'สาย 11'!D144+'สาย 12'!D144</f>
        <v>0</v>
      </c>
      <c r="E144" s="142">
        <f>'สาย 1'!E144+'สาย 2'!E144+'สาย 3'!E144+'สาย 4'!E144+'สาย 5'!E144+'สาย 6'!E144+'สาย 7'!E144+'สาย 8'!E144+'สาย 9'!E144+'สาย 10'!E144+'สาย 11'!E144+'สาย 12'!E144</f>
        <v>0</v>
      </c>
      <c r="F144" s="142">
        <f>'สาย 1'!F144+'สาย 2'!F144+'สาย 3'!F144+'สาย 4'!F144+'สาย 5'!F144+'สาย 6'!F144+'สาย 7'!F144+'สาย 8'!F144+'สาย 9'!F144+'สาย 10'!F144+'สาย 11'!F144+'สาย 12'!F144</f>
        <v>0</v>
      </c>
      <c r="G144" s="142">
        <f>'สาย 1'!G144+'สาย 2'!G144+'สาย 3'!G144+'สาย 4'!G144+'สาย 5'!G144+'สาย 6'!G144+'สาย 7'!G144+'สาย 8'!G144+'สาย 9'!G144+'สาย 10'!G144+'สาย 11'!G144+'สาย 12'!G144</f>
        <v>0</v>
      </c>
      <c r="H144" s="142">
        <f>'สาย 1'!H144+'สาย 2'!H144+'สาย 3'!H144+'สาย 4'!H144+'สาย 5'!H144+'สาย 6'!H144+'สาย 7'!H144+'สาย 8'!H144+'สาย 9'!H144+'สาย 10'!H144+'สาย 11'!H144+'สาย 12'!H144</f>
        <v>0</v>
      </c>
      <c r="I144" s="142">
        <f>'สาย 1'!I144+'สาย 2'!I144+'สาย 3'!I144+'สาย 4'!I144+'สาย 5'!I144+'สาย 6'!I144+'สาย 7'!I144+'สาย 8'!I144+'สาย 9'!I144+'สาย 10'!I144+'สาย 11'!I144+'สาย 12'!I144</f>
        <v>0</v>
      </c>
      <c r="J144" s="142">
        <f>'สาย 1'!J144+'สาย 2'!J144+'สาย 3'!J144+'สาย 4'!J144+'สาย 5'!J144+'สาย 6'!J144+'สาย 7'!J144+'สาย 8'!J144+'สาย 9'!J144+'สาย 10'!J144+'สาย 11'!J144+'สาย 12'!J144</f>
        <v>0</v>
      </c>
      <c r="K144" s="142">
        <f>'สาย 1'!K144+'สาย 2'!K144+'สาย 3'!K144+'สาย 4'!K144+'สาย 5'!K144+'สาย 6'!K144+'สาย 7'!K144+'สาย 8'!K144+'สาย 9'!K144+'สาย 10'!K144+'สาย 11'!K144+'สาย 12'!K144</f>
        <v>0</v>
      </c>
      <c r="L144" s="142">
        <f>'สาย 1'!L144+'สาย 2'!L144+'สาย 3'!L144+'สาย 4'!L144+'สาย 5'!L144+'สาย 6'!L144+'สาย 7'!L144+'สาย 8'!L144+'สาย 9'!L144+'สาย 10'!L144+'สาย 11'!L144+'สาย 12'!L144</f>
        <v>0</v>
      </c>
      <c r="M144" s="142">
        <f>'สาย 1'!M144+'สาย 2'!M144+'สาย 3'!M144+'สาย 4'!M144+'สาย 5'!M144+'สาย 6'!M144+'สาย 7'!M144+'สาย 8'!M144+'สาย 9'!M144+'สาย 10'!M144+'สาย 11'!M144+'สาย 12'!M144</f>
        <v>0</v>
      </c>
      <c r="N144" s="142">
        <f>'สาย 1'!N144+'สาย 2'!N144+'สาย 3'!N144+'สาย 4'!N144+'สาย 5'!N144+'สาย 6'!N144+'สาย 7'!N144+'สาย 8'!N144+'สาย 9'!N144+'สาย 10'!N144+'สาย 11'!N144+'สาย 12'!N144</f>
        <v>0</v>
      </c>
      <c r="O144" s="142">
        <f>'สาย 1'!O144+'สาย 2'!O144+'สาย 3'!O144+'สาย 4'!O144+'สาย 5'!O144+'สาย 6'!O144+'สาย 7'!O144+'สาย 8'!O144+'สาย 9'!O144+'สาย 10'!O144+'สาย 11'!O144+'สาย 12'!O144</f>
        <v>0</v>
      </c>
      <c r="P144" s="142">
        <f>'สาย 1'!P144+'สาย 2'!P144+'สาย 3'!P144+'สาย 4'!P144+'สาย 5'!P144+'สาย 6'!P144+'สาย 7'!P144+'สาย 8'!P144+'สาย 9'!P144+'สาย 10'!P144+'สาย 11'!P144+'สาย 12'!P144</f>
        <v>0</v>
      </c>
      <c r="Q144" s="142">
        <f>'สาย 1'!Q144+'สาย 2'!Q144+'สาย 3'!Q144+'สาย 4'!Q144+'สาย 5'!Q144+'สาย 6'!Q144+'สาย 7'!Q144+'สาย 8'!Q144+'สาย 9'!Q144+'สาย 10'!Q144+'สาย 11'!Q144+'สาย 12'!Q144</f>
        <v>0</v>
      </c>
      <c r="R144" s="142">
        <f>'สาย 1'!R144+'สาย 2'!R144+'สาย 3'!R144+'สาย 4'!R144+'สาย 5'!R144+'สาย 6'!R144+'สาย 7'!R144+'สาย 8'!R144+'สาย 9'!R144+'สาย 10'!R144+'สาย 11'!R144+'สาย 12'!R144</f>
        <v>0</v>
      </c>
      <c r="S144" s="142">
        <f>'สาย 1'!S144+'สาย 2'!S144+'สาย 3'!S144+'สาย 4'!S144+'สาย 5'!S144+'สาย 6'!S144+'สาย 7'!S144+'สาย 8'!S144+'สาย 9'!S144+'สาย 10'!S144+'สาย 11'!S144+'สาย 12'!S144</f>
        <v>0</v>
      </c>
      <c r="T144" s="142">
        <f>'สาย 1'!T144+'สาย 2'!T144+'สาย 3'!T144+'สาย 4'!T144+'สาย 5'!T144+'สาย 6'!T144+'สาย 7'!T144+'สาย 8'!T144+'สาย 9'!T144+'สาย 10'!T144+'สาย 11'!T144+'สาย 12'!T144</f>
        <v>0</v>
      </c>
      <c r="U144" s="142">
        <f>'สาย 1'!U144+'สาย 2'!U144+'สาย 3'!U144+'สาย 4'!U144+'สาย 5'!U144+'สาย 6'!U144+'สาย 7'!U144+'สาย 8'!U144+'สาย 9'!U144+'สาย 10'!U144+'สาย 11'!U144+'สาย 12'!U144</f>
        <v>0</v>
      </c>
      <c r="V144" s="142">
        <f>'สาย 1'!V144+'สาย 2'!V144+'สาย 3'!V144+'สาย 4'!V144+'สาย 5'!V144+'สาย 6'!V144+'สาย 7'!V144+'สาย 8'!V144+'สาย 9'!V144+'สาย 10'!V144+'สาย 11'!V144+'สาย 12'!V144</f>
        <v>0</v>
      </c>
      <c r="W144" s="142">
        <f>'สาย 1'!W144+'สาย 2'!W144+'สาย 3'!W144+'สาย 4'!W144+'สาย 5'!W144+'สาย 6'!W144+'สาย 7'!W144+'สาย 8'!W144+'สาย 9'!W144+'สาย 10'!W144+'สาย 11'!W144+'สาย 12'!W144</f>
        <v>0</v>
      </c>
      <c r="X144" s="142">
        <f>'สาย 1'!X144+'สาย 2'!X144+'สาย 3'!X144+'สาย 4'!X144+'สาย 5'!X144+'สาย 6'!X144+'สาย 7'!X144+'สาย 8'!X144+'สาย 9'!X144+'สาย 10'!X144+'สาย 11'!X144+'สาย 12'!X144</f>
        <v>0</v>
      </c>
      <c r="Y144" s="142">
        <f>'สาย 1'!Y144+'สาย 2'!Y144+'สาย 3'!Y144+'สาย 4'!Y144+'สาย 5'!Y144+'สาย 6'!Y144+'สาย 7'!Y144+'สาย 8'!Y144+'สาย 9'!Y144+'สาย 10'!Y144+'สาย 11'!Y144+'สาย 12'!Y144</f>
        <v>0</v>
      </c>
      <c r="Z144" s="142">
        <f>'สาย 1'!Z144+'สาย 2'!Z144+'สาย 3'!Z144+'สาย 4'!Z144+'สาย 5'!Z144+'สาย 6'!Z144+'สาย 7'!Z144+'สาย 8'!Z144+'สาย 9'!Z144+'สาย 10'!Z144+'สาย 11'!Z144+'สาย 12'!Z144</f>
        <v>0</v>
      </c>
      <c r="AA144" s="142">
        <f>'สาย 1'!AA144+'สาย 2'!AA144+'สาย 3'!AA144+'สาย 4'!AA144+'สาย 5'!AA144+'สาย 6'!AA144+'สาย 7'!AA144+'สาย 8'!AA144+'สาย 9'!AA144+'สาย 10'!AA144+'สาย 11'!AA144+'สาย 12'!AA144</f>
        <v>0</v>
      </c>
      <c r="AB144" s="142">
        <f>'สาย 1'!AB144+'สาย 2'!AB144+'สาย 3'!AB144+'สาย 4'!AB144+'สาย 5'!AB144+'สาย 6'!AB144+'สาย 7'!AB144+'สาย 8'!AB144+'สาย 9'!AB144+'สาย 10'!AB144+'สาย 11'!AB144+'สาย 12'!AB144</f>
        <v>0</v>
      </c>
      <c r="AC144" s="142">
        <f>'สาย 1'!AC144+'สาย 2'!AC144+'สาย 3'!AC144+'สาย 4'!AC144+'สาย 5'!AC144+'สาย 6'!AC144+'สาย 7'!AC144+'สาย 8'!AC144+'สาย 9'!AC144+'สาย 10'!AC144+'สาย 11'!AC144+'สาย 12'!AC144</f>
        <v>0</v>
      </c>
      <c r="AD144" s="142">
        <f>'สาย 1'!AD144+'สาย 2'!AD144+'สาย 3'!AD144+'สาย 4'!AD144+'สาย 5'!AD144+'สาย 6'!AD144+'สาย 7'!AD144+'สาย 8'!AD144+'สาย 9'!AD144+'สาย 10'!AD144+'สาย 11'!AD144+'สาย 12'!AD144</f>
        <v>0</v>
      </c>
      <c r="AE144" s="142">
        <f>'สาย 1'!AE144+'สาย 2'!AE144+'สาย 3'!AE144+'สาย 4'!AE144+'สาย 5'!AE144+'สาย 6'!AE144+'สาย 7'!AE144+'สาย 8'!AE144+'สาย 9'!AE144+'สาย 10'!AE144+'สาย 11'!AE144+'สาย 12'!AE144</f>
        <v>0</v>
      </c>
      <c r="AF144" s="142">
        <f>'สาย 1'!AF144+'สาย 2'!AF144+'สาย 3'!AF144+'สาย 4'!AF144+'สาย 5'!AF144+'สาย 6'!AF144+'สาย 7'!AF144+'สาย 8'!AF144+'สาย 9'!AF144+'สาย 10'!AF144+'สาย 11'!AF144+'สาย 12'!AF144</f>
        <v>0</v>
      </c>
      <c r="AG144" s="142">
        <f>'สาย 1'!AG144+'สาย 2'!AG144+'สาย 3'!AG144+'สาย 4'!AG144+'สาย 5'!AG144+'สาย 6'!AG144+'สาย 7'!AG144+'สาย 8'!AG144+'สาย 9'!AG144+'สาย 10'!AG144+'สาย 11'!AG144+'สาย 12'!AG144</f>
        <v>0</v>
      </c>
      <c r="AH144" s="142">
        <f>'สาย 1'!AH144+'สาย 2'!AH144+'สาย 3'!AH144+'สาย 4'!AH144+'สาย 5'!AH144+'สาย 6'!AH144+'สาย 7'!AH144+'สาย 8'!AH144+'สาย 9'!AH144+'สาย 10'!AH144+'สาย 11'!AH144+'สาย 12'!AH144</f>
        <v>0</v>
      </c>
      <c r="AI144" s="142">
        <f t="shared" si="1000"/>
        <v>0</v>
      </c>
      <c r="AJ144" s="541"/>
    </row>
    <row r="145" spans="1:36" ht="21" thickBot="1">
      <c r="A145" s="530"/>
      <c r="B145" s="551"/>
      <c r="C145" s="154" t="s">
        <v>91</v>
      </c>
      <c r="D145" s="155" t="e">
        <f t="shared" ref="D145:AI145" si="1001">(D143+D144)/D142</f>
        <v>#DIV/0!</v>
      </c>
      <c r="E145" s="155" t="e">
        <f t="shared" si="1001"/>
        <v>#DIV/0!</v>
      </c>
      <c r="F145" s="155" t="e">
        <f t="shared" si="1001"/>
        <v>#DIV/0!</v>
      </c>
      <c r="G145" s="155" t="e">
        <f t="shared" si="1001"/>
        <v>#DIV/0!</v>
      </c>
      <c r="H145" s="155" t="e">
        <f t="shared" si="1001"/>
        <v>#DIV/0!</v>
      </c>
      <c r="I145" s="155" t="e">
        <f t="shared" si="1001"/>
        <v>#DIV/0!</v>
      </c>
      <c r="J145" s="155" t="e">
        <f t="shared" si="1001"/>
        <v>#DIV/0!</v>
      </c>
      <c r="K145" s="155" t="e">
        <f t="shared" si="1001"/>
        <v>#DIV/0!</v>
      </c>
      <c r="L145" s="155" t="e">
        <f t="shared" si="1001"/>
        <v>#DIV/0!</v>
      </c>
      <c r="M145" s="155" t="e">
        <f t="shared" si="1001"/>
        <v>#DIV/0!</v>
      </c>
      <c r="N145" s="155" t="e">
        <f t="shared" si="1001"/>
        <v>#DIV/0!</v>
      </c>
      <c r="O145" s="155" t="e">
        <f t="shared" si="1001"/>
        <v>#DIV/0!</v>
      </c>
      <c r="P145" s="155" t="e">
        <f t="shared" si="1001"/>
        <v>#DIV/0!</v>
      </c>
      <c r="Q145" s="155" t="e">
        <f t="shared" si="1001"/>
        <v>#DIV/0!</v>
      </c>
      <c r="R145" s="155" t="e">
        <f t="shared" si="1001"/>
        <v>#DIV/0!</v>
      </c>
      <c r="S145" s="155" t="e">
        <f t="shared" si="1001"/>
        <v>#DIV/0!</v>
      </c>
      <c r="T145" s="155" t="e">
        <f t="shared" si="1001"/>
        <v>#DIV/0!</v>
      </c>
      <c r="U145" s="155" t="e">
        <f t="shared" si="1001"/>
        <v>#DIV/0!</v>
      </c>
      <c r="V145" s="155" t="e">
        <f t="shared" si="1001"/>
        <v>#DIV/0!</v>
      </c>
      <c r="W145" s="155" t="e">
        <f t="shared" si="1001"/>
        <v>#DIV/0!</v>
      </c>
      <c r="X145" s="155" t="e">
        <f t="shared" si="1001"/>
        <v>#DIV/0!</v>
      </c>
      <c r="Y145" s="155" t="e">
        <f t="shared" si="1001"/>
        <v>#DIV/0!</v>
      </c>
      <c r="Z145" s="155" t="e">
        <f t="shared" si="1001"/>
        <v>#DIV/0!</v>
      </c>
      <c r="AA145" s="155" t="e">
        <f t="shared" si="1001"/>
        <v>#DIV/0!</v>
      </c>
      <c r="AB145" s="155" t="e">
        <f t="shared" si="1001"/>
        <v>#DIV/0!</v>
      </c>
      <c r="AC145" s="155" t="e">
        <f t="shared" si="1001"/>
        <v>#DIV/0!</v>
      </c>
      <c r="AD145" s="155" t="e">
        <f t="shared" si="1001"/>
        <v>#DIV/0!</v>
      </c>
      <c r="AE145" s="155" t="e">
        <f t="shared" si="1001"/>
        <v>#DIV/0!</v>
      </c>
      <c r="AF145" s="155" t="e">
        <f t="shared" si="1001"/>
        <v>#DIV/0!</v>
      </c>
      <c r="AG145" s="155" t="e">
        <f t="shared" si="1001"/>
        <v>#DIV/0!</v>
      </c>
      <c r="AH145" s="155" t="e">
        <f t="shared" si="1001"/>
        <v>#DIV/0!</v>
      </c>
      <c r="AI145" s="155" t="e">
        <f t="shared" si="1001"/>
        <v>#DIV/0!</v>
      </c>
      <c r="AJ145" s="542"/>
    </row>
    <row r="146" spans="1:36" ht="20.399999999999999">
      <c r="A146" s="528" t="s">
        <v>102</v>
      </c>
      <c r="B146" s="549" t="s">
        <v>52</v>
      </c>
      <c r="C146" s="157" t="s">
        <v>42</v>
      </c>
      <c r="D146" s="343">
        <f>'สาย 1'!D146+'สาย 2'!D146+'สาย 3'!D146+'สาย 4'!D146+'สาย 5'!D146+'สาย 6'!D146+'สาย 7'!D146+'สาย 8'!D146+'สาย 9'!D146+'สาย 10'!D146+'สาย 11'!D146+'สาย 12'!D146</f>
        <v>0</v>
      </c>
      <c r="E146" s="343">
        <f>'สาย 1'!E146+'สาย 2'!E146+'สาย 3'!E146+'สาย 4'!E146+'สาย 5'!E146+'สาย 6'!E146+'สาย 7'!E146+'สาย 8'!E146+'สาย 9'!E146+'สาย 10'!E146+'สาย 11'!E146+'สาย 12'!E146</f>
        <v>0</v>
      </c>
      <c r="F146" s="343">
        <f>'สาย 1'!F146+'สาย 2'!F146+'สาย 3'!F146+'สาย 4'!F146+'สาย 5'!F146+'สาย 6'!F146+'สาย 7'!F146+'สาย 8'!F146+'สาย 9'!F146+'สาย 10'!F146+'สาย 11'!F146+'สาย 12'!F146</f>
        <v>0</v>
      </c>
      <c r="G146" s="343">
        <f>'สาย 1'!G146+'สาย 2'!G146+'สาย 3'!G146+'สาย 4'!G146+'สาย 5'!G146+'สาย 6'!G146+'สาย 7'!G146+'สาย 8'!G146+'สาย 9'!G146+'สาย 10'!G146+'สาย 11'!G146+'สาย 12'!G146</f>
        <v>0</v>
      </c>
      <c r="H146" s="343">
        <f>'สาย 1'!H146+'สาย 2'!H146+'สาย 3'!H146+'สาย 4'!H146+'สาย 5'!H146+'สาย 6'!H146+'สาย 7'!H146+'สาย 8'!H146+'สาย 9'!H146+'สาย 10'!H146+'สาย 11'!H146+'สาย 12'!H146</f>
        <v>0</v>
      </c>
      <c r="I146" s="343">
        <f>'สาย 1'!I146+'สาย 2'!I146+'สาย 3'!I146+'สาย 4'!I146+'สาย 5'!I146+'สาย 6'!I146+'สาย 7'!I146+'สาย 8'!I146+'สาย 9'!I146+'สาย 10'!I146+'สาย 11'!I146+'สาย 12'!I146</f>
        <v>0</v>
      </c>
      <c r="J146" s="343">
        <f>'สาย 1'!J146+'สาย 2'!J146+'สาย 3'!J146+'สาย 4'!J146+'สาย 5'!J146+'สาย 6'!J146+'สาย 7'!J146+'สาย 8'!J146+'สาย 9'!J146+'สาย 10'!J146+'สาย 11'!J146+'สาย 12'!J146</f>
        <v>0</v>
      </c>
      <c r="K146" s="343">
        <f>'สาย 1'!K146+'สาย 2'!K146+'สาย 3'!K146+'สาย 4'!K146+'สาย 5'!K146+'สาย 6'!K146+'สาย 7'!K146+'สาย 8'!K146+'สาย 9'!K146+'สาย 10'!K146+'สาย 11'!K146+'สาย 12'!K146</f>
        <v>0</v>
      </c>
      <c r="L146" s="343">
        <f>'สาย 1'!L146+'สาย 2'!L146+'สาย 3'!L146+'สาย 4'!L146+'สาย 5'!L146+'สาย 6'!L146+'สาย 7'!L146+'สาย 8'!L146+'สาย 9'!L146+'สาย 10'!L146+'สาย 11'!L146+'สาย 12'!L146</f>
        <v>0</v>
      </c>
      <c r="M146" s="343">
        <f>'สาย 1'!M146+'สาย 2'!M146+'สาย 3'!M146+'สาย 4'!M146+'สาย 5'!M146+'สาย 6'!M146+'สาย 7'!M146+'สาย 8'!M146+'สาย 9'!M146+'สาย 10'!M146+'สาย 11'!M146+'สาย 12'!M146</f>
        <v>0</v>
      </c>
      <c r="N146" s="343">
        <f>'สาย 1'!N146+'สาย 2'!N146+'สาย 3'!N146+'สาย 4'!N146+'สาย 5'!N146+'สาย 6'!N146+'สาย 7'!N146+'สาย 8'!N146+'สาย 9'!N146+'สาย 10'!N146+'สาย 11'!N146+'สาย 12'!N146</f>
        <v>0</v>
      </c>
      <c r="O146" s="343">
        <f>'สาย 1'!O146+'สาย 2'!O146+'สาย 3'!O146+'สาย 4'!O146+'สาย 5'!O146+'สาย 6'!O146+'สาย 7'!O146+'สาย 8'!O146+'สาย 9'!O146+'สาย 10'!O146+'สาย 11'!O146+'สาย 12'!O146</f>
        <v>0</v>
      </c>
      <c r="P146" s="343">
        <f>'สาย 1'!P146+'สาย 2'!P146+'สาย 3'!P146+'สาย 4'!P146+'สาย 5'!P146+'สาย 6'!P146+'สาย 7'!P146+'สาย 8'!P146+'สาย 9'!P146+'สาย 10'!P146+'สาย 11'!P146+'สาย 12'!P146</f>
        <v>0</v>
      </c>
      <c r="Q146" s="343">
        <f>'สาย 1'!Q146+'สาย 2'!Q146+'สาย 3'!Q146+'สาย 4'!Q146+'สาย 5'!Q146+'สาย 6'!Q146+'สาย 7'!Q146+'สาย 8'!Q146+'สาย 9'!Q146+'สาย 10'!Q146+'สาย 11'!Q146+'สาย 12'!Q146</f>
        <v>0</v>
      </c>
      <c r="R146" s="343">
        <f>'สาย 1'!R146+'สาย 2'!R146+'สาย 3'!R146+'สาย 4'!R146+'สาย 5'!R146+'สาย 6'!R146+'สาย 7'!R146+'สาย 8'!R146+'สาย 9'!R146+'สาย 10'!R146+'สาย 11'!R146+'สาย 12'!R146</f>
        <v>0</v>
      </c>
      <c r="S146" s="343">
        <f>'สาย 1'!S146+'สาย 2'!S146+'สาย 3'!S146+'สาย 4'!S146+'สาย 5'!S146+'สาย 6'!S146+'สาย 7'!S146+'สาย 8'!S146+'สาย 9'!S146+'สาย 10'!S146+'สาย 11'!S146+'สาย 12'!S146</f>
        <v>0</v>
      </c>
      <c r="T146" s="343">
        <f>'สาย 1'!T146+'สาย 2'!T146+'สาย 3'!T146+'สาย 4'!T146+'สาย 5'!T146+'สาย 6'!T146+'สาย 7'!T146+'สาย 8'!T146+'สาย 9'!T146+'สาย 10'!T146+'สาย 11'!T146+'สาย 12'!T146</f>
        <v>0</v>
      </c>
      <c r="U146" s="343">
        <f>'สาย 1'!U146+'สาย 2'!U146+'สาย 3'!U146+'สาย 4'!U146+'สาย 5'!U146+'สาย 6'!U146+'สาย 7'!U146+'สาย 8'!U146+'สาย 9'!U146+'สาย 10'!U146+'สาย 11'!U146+'สาย 12'!U146</f>
        <v>0</v>
      </c>
      <c r="V146" s="343">
        <f>'สาย 1'!V146+'สาย 2'!V146+'สาย 3'!V146+'สาย 4'!V146+'สาย 5'!V146+'สาย 6'!V146+'สาย 7'!V146+'สาย 8'!V146+'สาย 9'!V146+'สาย 10'!V146+'สาย 11'!V146+'สาย 12'!V146</f>
        <v>0</v>
      </c>
      <c r="W146" s="343">
        <f>'สาย 1'!W146+'สาย 2'!W146+'สาย 3'!W146+'สาย 4'!W146+'สาย 5'!W146+'สาย 6'!W146+'สาย 7'!W146+'สาย 8'!W146+'สาย 9'!W146+'สาย 10'!W146+'สาย 11'!W146+'สาย 12'!W146</f>
        <v>0</v>
      </c>
      <c r="X146" s="343">
        <f>'สาย 1'!X146+'สาย 2'!X146+'สาย 3'!X146+'สาย 4'!X146+'สาย 5'!X146+'สาย 6'!X146+'สาย 7'!X146+'สาย 8'!X146+'สาย 9'!X146+'สาย 10'!X146+'สาย 11'!X146+'สาย 12'!X146</f>
        <v>0</v>
      </c>
      <c r="Y146" s="343">
        <f>'สาย 1'!Y146+'สาย 2'!Y146+'สาย 3'!Y146+'สาย 4'!Y146+'สาย 5'!Y146+'สาย 6'!Y146+'สาย 7'!Y146+'สาย 8'!Y146+'สาย 9'!Y146+'สาย 10'!Y146+'สาย 11'!Y146+'สาย 12'!Y146</f>
        <v>0</v>
      </c>
      <c r="Z146" s="343">
        <f>'สาย 1'!Z146+'สาย 2'!Z146+'สาย 3'!Z146+'สาย 4'!Z146+'สาย 5'!Z146+'สาย 6'!Z146+'สาย 7'!Z146+'สาย 8'!Z146+'สาย 9'!Z146+'สาย 10'!Z146+'สาย 11'!Z146+'สาย 12'!Z146</f>
        <v>0</v>
      </c>
      <c r="AA146" s="343">
        <f>'สาย 1'!AA146+'สาย 2'!AA146+'สาย 3'!AA146+'สาย 4'!AA146+'สาย 5'!AA146+'สาย 6'!AA146+'สาย 7'!AA146+'สาย 8'!AA146+'สาย 9'!AA146+'สาย 10'!AA146+'สาย 11'!AA146+'สาย 12'!AA146</f>
        <v>0</v>
      </c>
      <c r="AB146" s="343">
        <f>'สาย 1'!AB146+'สาย 2'!AB146+'สาย 3'!AB146+'สาย 4'!AB146+'สาย 5'!AB146+'สาย 6'!AB146+'สาย 7'!AB146+'สาย 8'!AB146+'สาย 9'!AB146+'สาย 10'!AB146+'สาย 11'!AB146+'สาย 12'!AB146</f>
        <v>0</v>
      </c>
      <c r="AC146" s="343">
        <f>'สาย 1'!AC146+'สาย 2'!AC146+'สาย 3'!AC146+'สาย 4'!AC146+'สาย 5'!AC146+'สาย 6'!AC146+'สาย 7'!AC146+'สาย 8'!AC146+'สาย 9'!AC146+'สาย 10'!AC146+'สาย 11'!AC146+'สาย 12'!AC146</f>
        <v>0</v>
      </c>
      <c r="AD146" s="343">
        <f>'สาย 1'!AD146+'สาย 2'!AD146+'สาย 3'!AD146+'สาย 4'!AD146+'สาย 5'!AD146+'สาย 6'!AD146+'สาย 7'!AD146+'สาย 8'!AD146+'สาย 9'!AD146+'สาย 10'!AD146+'สาย 11'!AD146+'สาย 12'!AD146</f>
        <v>0</v>
      </c>
      <c r="AE146" s="343">
        <f>'สาย 1'!AE146+'สาย 2'!AE146+'สาย 3'!AE146+'สาย 4'!AE146+'สาย 5'!AE146+'สาย 6'!AE146+'สาย 7'!AE146+'สาย 8'!AE146+'สาย 9'!AE146+'สาย 10'!AE146+'สาย 11'!AE146+'สาย 12'!AE146</f>
        <v>0</v>
      </c>
      <c r="AF146" s="343">
        <f>'สาย 1'!AF146+'สาย 2'!AF146+'สาย 3'!AF146+'สาย 4'!AF146+'สาย 5'!AF146+'สาย 6'!AF146+'สาย 7'!AF146+'สาย 8'!AF146+'สาย 9'!AF146+'สาย 10'!AF146+'สาย 11'!AF146+'สาย 12'!AF146</f>
        <v>0</v>
      </c>
      <c r="AG146" s="343">
        <f>'สาย 1'!AG146+'สาย 2'!AG146+'สาย 3'!AG146+'สาย 4'!AG146+'สาย 5'!AG146+'สาย 6'!AG146+'สาย 7'!AG146+'สาย 8'!AG146+'สาย 9'!AG146+'สาย 10'!AG146+'สาย 11'!AG146+'สาย 12'!AG146</f>
        <v>0</v>
      </c>
      <c r="AH146" s="343">
        <f>'สาย 1'!AH146+'สาย 2'!AH146+'สาย 3'!AH146+'สาย 4'!AH146+'สาย 5'!AH146+'สาย 6'!AH146+'สาย 7'!AH146+'สาย 8'!AH146+'สาย 9'!AH146+'สาย 10'!AH146+'สาย 11'!AH146+'สาย 12'!AH146</f>
        <v>0</v>
      </c>
      <c r="AI146" s="343">
        <f>SUM(D146:AH146)</f>
        <v>0</v>
      </c>
      <c r="AJ146" s="566" t="e">
        <f>AI149</f>
        <v>#DIV/0!</v>
      </c>
    </row>
    <row r="147" spans="1:36" ht="20.399999999999999">
      <c r="A147" s="529"/>
      <c r="B147" s="550"/>
      <c r="C147" s="159" t="s">
        <v>89</v>
      </c>
      <c r="D147" s="174">
        <f>'สาย 1'!D147+'สาย 2'!D147+'สาย 3'!D147+'สาย 4'!D147+'สาย 5'!D147+'สาย 6'!D147+'สาย 7'!D147+'สาย 8'!D147+'สาย 9'!D147+'สาย 10'!D147+'สาย 11'!D147+'สาย 12'!D147</f>
        <v>0</v>
      </c>
      <c r="E147" s="174">
        <f>'สาย 1'!E147+'สาย 2'!E147+'สาย 3'!E147+'สาย 4'!E147+'สาย 5'!E147+'สาย 6'!E147+'สาย 7'!E147+'สาย 8'!E147+'สาย 9'!E147+'สาย 10'!E147+'สาย 11'!E147+'สาย 12'!E147</f>
        <v>0</v>
      </c>
      <c r="F147" s="174">
        <f>'สาย 1'!F147+'สาย 2'!F147+'สาย 3'!F147+'สาย 4'!F147+'สาย 5'!F147+'สาย 6'!F147+'สาย 7'!F147+'สาย 8'!F147+'สาย 9'!F147+'สาย 10'!F147+'สาย 11'!F147+'สาย 12'!F147</f>
        <v>0</v>
      </c>
      <c r="G147" s="174">
        <f>'สาย 1'!G147+'สาย 2'!G147+'สาย 3'!G147+'สาย 4'!G147+'สาย 5'!G147+'สาย 6'!G147+'สาย 7'!G147+'สาย 8'!G147+'สาย 9'!G147+'สาย 10'!G147+'สาย 11'!G147+'สาย 12'!G147</f>
        <v>0</v>
      </c>
      <c r="H147" s="174">
        <f>'สาย 1'!H147+'สาย 2'!H147+'สาย 3'!H147+'สาย 4'!H147+'สาย 5'!H147+'สาย 6'!H147+'สาย 7'!H147+'สาย 8'!H147+'สาย 9'!H147+'สาย 10'!H147+'สาย 11'!H147+'สาย 12'!H147</f>
        <v>0</v>
      </c>
      <c r="I147" s="174">
        <f>'สาย 1'!I147+'สาย 2'!I147+'สาย 3'!I147+'สาย 4'!I147+'สาย 5'!I147+'สาย 6'!I147+'สาย 7'!I147+'สาย 8'!I147+'สาย 9'!I147+'สาย 10'!I147+'สาย 11'!I147+'สาย 12'!I147</f>
        <v>0</v>
      </c>
      <c r="J147" s="174">
        <f>'สาย 1'!J147+'สาย 2'!J147+'สาย 3'!J147+'สาย 4'!J147+'สาย 5'!J147+'สาย 6'!J147+'สาย 7'!J147+'สาย 8'!J147+'สาย 9'!J147+'สาย 10'!J147+'สาย 11'!J147+'สาย 12'!J147</f>
        <v>0</v>
      </c>
      <c r="K147" s="174">
        <f>'สาย 1'!K147+'สาย 2'!K147+'สาย 3'!K147+'สาย 4'!K147+'สาย 5'!K147+'สาย 6'!K147+'สาย 7'!K147+'สาย 8'!K147+'สาย 9'!K147+'สาย 10'!K147+'สาย 11'!K147+'สาย 12'!K147</f>
        <v>0</v>
      </c>
      <c r="L147" s="174">
        <f>'สาย 1'!L147+'สาย 2'!L147+'สาย 3'!L147+'สาย 4'!L147+'สาย 5'!L147+'สาย 6'!L147+'สาย 7'!L147+'สาย 8'!L147+'สาย 9'!L147+'สาย 10'!L147+'สาย 11'!L147+'สาย 12'!L147</f>
        <v>0</v>
      </c>
      <c r="M147" s="174">
        <f>'สาย 1'!M147+'สาย 2'!M147+'สาย 3'!M147+'สาย 4'!M147+'สาย 5'!M147+'สาย 6'!M147+'สาย 7'!M147+'สาย 8'!M147+'สาย 9'!M147+'สาย 10'!M147+'สาย 11'!M147+'สาย 12'!M147</f>
        <v>0</v>
      </c>
      <c r="N147" s="174">
        <f>'สาย 1'!N147+'สาย 2'!N147+'สาย 3'!N147+'สาย 4'!N147+'สาย 5'!N147+'สาย 6'!N147+'สาย 7'!N147+'สาย 8'!N147+'สาย 9'!N147+'สาย 10'!N147+'สาย 11'!N147+'สาย 12'!N147</f>
        <v>0</v>
      </c>
      <c r="O147" s="174">
        <f>'สาย 1'!O147+'สาย 2'!O147+'สาย 3'!O147+'สาย 4'!O147+'สาย 5'!O147+'สาย 6'!O147+'สาย 7'!O147+'สาย 8'!O147+'สาย 9'!O147+'สาย 10'!O147+'สาย 11'!O147+'สาย 12'!O147</f>
        <v>0</v>
      </c>
      <c r="P147" s="174">
        <f>'สาย 1'!P147+'สาย 2'!P147+'สาย 3'!P147+'สาย 4'!P147+'สาย 5'!P147+'สาย 6'!P147+'สาย 7'!P147+'สาย 8'!P147+'สาย 9'!P147+'สาย 10'!P147+'สาย 11'!P147+'สาย 12'!P147</f>
        <v>0</v>
      </c>
      <c r="Q147" s="174">
        <f>'สาย 1'!Q147+'สาย 2'!Q147+'สาย 3'!Q147+'สาย 4'!Q147+'สาย 5'!Q147+'สาย 6'!Q147+'สาย 7'!Q147+'สาย 8'!Q147+'สาย 9'!Q147+'สาย 10'!Q147+'สาย 11'!Q147+'สาย 12'!Q147</f>
        <v>0</v>
      </c>
      <c r="R147" s="174">
        <f>'สาย 1'!R147+'สาย 2'!R147+'สาย 3'!R147+'สาย 4'!R147+'สาย 5'!R147+'สาย 6'!R147+'สาย 7'!R147+'สาย 8'!R147+'สาย 9'!R147+'สาย 10'!R147+'สาย 11'!R147+'สาย 12'!R147</f>
        <v>0</v>
      </c>
      <c r="S147" s="174">
        <f>'สาย 1'!S147+'สาย 2'!S147+'สาย 3'!S147+'สาย 4'!S147+'สาย 5'!S147+'สาย 6'!S147+'สาย 7'!S147+'สาย 8'!S147+'สาย 9'!S147+'สาย 10'!S147+'สาย 11'!S147+'สาย 12'!S147</f>
        <v>0</v>
      </c>
      <c r="T147" s="174">
        <f>'สาย 1'!T147+'สาย 2'!T147+'สาย 3'!T147+'สาย 4'!T147+'สาย 5'!T147+'สาย 6'!T147+'สาย 7'!T147+'สาย 8'!T147+'สาย 9'!T147+'สาย 10'!T147+'สาย 11'!T147+'สาย 12'!T147</f>
        <v>0</v>
      </c>
      <c r="U147" s="174">
        <f>'สาย 1'!U147+'สาย 2'!U147+'สาย 3'!U147+'สาย 4'!U147+'สาย 5'!U147+'สาย 6'!U147+'สาย 7'!U147+'สาย 8'!U147+'สาย 9'!U147+'สาย 10'!U147+'สาย 11'!U147+'สาย 12'!U147</f>
        <v>0</v>
      </c>
      <c r="V147" s="174">
        <f>'สาย 1'!V147+'สาย 2'!V147+'สาย 3'!V147+'สาย 4'!V147+'สาย 5'!V147+'สาย 6'!V147+'สาย 7'!V147+'สาย 8'!V147+'สาย 9'!V147+'สาย 10'!V147+'สาย 11'!V147+'สาย 12'!V147</f>
        <v>0</v>
      </c>
      <c r="W147" s="174">
        <f>'สาย 1'!W147+'สาย 2'!W147+'สาย 3'!W147+'สาย 4'!W147+'สาย 5'!W147+'สาย 6'!W147+'สาย 7'!W147+'สาย 8'!W147+'สาย 9'!W147+'สาย 10'!W147+'สาย 11'!W147+'สาย 12'!W147</f>
        <v>0</v>
      </c>
      <c r="X147" s="174">
        <f>'สาย 1'!X147+'สาย 2'!X147+'สาย 3'!X147+'สาย 4'!X147+'สาย 5'!X147+'สาย 6'!X147+'สาย 7'!X147+'สาย 8'!X147+'สาย 9'!X147+'สาย 10'!X147+'สาย 11'!X147+'สาย 12'!X147</f>
        <v>0</v>
      </c>
      <c r="Y147" s="174">
        <f>'สาย 1'!Y147+'สาย 2'!Y147+'สาย 3'!Y147+'สาย 4'!Y147+'สาย 5'!Y147+'สาย 6'!Y147+'สาย 7'!Y147+'สาย 8'!Y147+'สาย 9'!Y147+'สาย 10'!Y147+'สาย 11'!Y147+'สาย 12'!Y147</f>
        <v>0</v>
      </c>
      <c r="Z147" s="174">
        <f>'สาย 1'!Z147+'สาย 2'!Z147+'สาย 3'!Z147+'สาย 4'!Z147+'สาย 5'!Z147+'สาย 6'!Z147+'สาย 7'!Z147+'สาย 8'!Z147+'สาย 9'!Z147+'สาย 10'!Z147+'สาย 11'!Z147+'สาย 12'!Z147</f>
        <v>0</v>
      </c>
      <c r="AA147" s="174">
        <f>'สาย 1'!AA147+'สาย 2'!AA147+'สาย 3'!AA147+'สาย 4'!AA147+'สาย 5'!AA147+'สาย 6'!AA147+'สาย 7'!AA147+'สาย 8'!AA147+'สาย 9'!AA147+'สาย 10'!AA147+'สาย 11'!AA147+'สาย 12'!AA147</f>
        <v>0</v>
      </c>
      <c r="AB147" s="174">
        <f>'สาย 1'!AB147+'สาย 2'!AB147+'สาย 3'!AB147+'สาย 4'!AB147+'สาย 5'!AB147+'สาย 6'!AB147+'สาย 7'!AB147+'สาย 8'!AB147+'สาย 9'!AB147+'สาย 10'!AB147+'สาย 11'!AB147+'สาย 12'!AB147</f>
        <v>0</v>
      </c>
      <c r="AC147" s="174">
        <f>'สาย 1'!AC147+'สาย 2'!AC147+'สาย 3'!AC147+'สาย 4'!AC147+'สาย 5'!AC147+'สาย 6'!AC147+'สาย 7'!AC147+'สาย 8'!AC147+'สาย 9'!AC147+'สาย 10'!AC147+'สาย 11'!AC147+'สาย 12'!AC147</f>
        <v>0</v>
      </c>
      <c r="AD147" s="174">
        <f>'สาย 1'!AD147+'สาย 2'!AD147+'สาย 3'!AD147+'สาย 4'!AD147+'สาย 5'!AD147+'สาย 6'!AD147+'สาย 7'!AD147+'สาย 8'!AD147+'สาย 9'!AD147+'สาย 10'!AD147+'สาย 11'!AD147+'สาย 12'!AD147</f>
        <v>0</v>
      </c>
      <c r="AE147" s="174">
        <f>'สาย 1'!AE147+'สาย 2'!AE147+'สาย 3'!AE147+'สาย 4'!AE147+'สาย 5'!AE147+'สาย 6'!AE147+'สาย 7'!AE147+'สาย 8'!AE147+'สาย 9'!AE147+'สาย 10'!AE147+'สาย 11'!AE147+'สาย 12'!AE147</f>
        <v>0</v>
      </c>
      <c r="AF147" s="174">
        <f>'สาย 1'!AF147+'สาย 2'!AF147+'สาย 3'!AF147+'สาย 4'!AF147+'สาย 5'!AF147+'สาย 6'!AF147+'สาย 7'!AF147+'สาย 8'!AF147+'สาย 9'!AF147+'สาย 10'!AF147+'สาย 11'!AF147+'สาย 12'!AF147</f>
        <v>0</v>
      </c>
      <c r="AG147" s="174">
        <f>'สาย 1'!AG147+'สาย 2'!AG147+'สาย 3'!AG147+'สาย 4'!AG147+'สาย 5'!AG147+'สาย 6'!AG147+'สาย 7'!AG147+'สาย 8'!AG147+'สาย 9'!AG147+'สาย 10'!AG147+'สาย 11'!AG147+'สาย 12'!AG147</f>
        <v>0</v>
      </c>
      <c r="AH147" s="174">
        <f>'สาย 1'!AH147+'สาย 2'!AH147+'สาย 3'!AH147+'สาย 4'!AH147+'สาย 5'!AH147+'สาย 6'!AH147+'สาย 7'!AH147+'สาย 8'!AH147+'สาย 9'!AH147+'สาย 10'!AH147+'สาย 11'!AH147+'สาย 12'!AH147</f>
        <v>0</v>
      </c>
      <c r="AI147" s="174">
        <f t="shared" ref="AI147:AI148" si="1002">SUM(D147:AH147)</f>
        <v>0</v>
      </c>
      <c r="AJ147" s="541"/>
    </row>
    <row r="148" spans="1:36" ht="20.399999999999999">
      <c r="A148" s="529"/>
      <c r="B148" s="550"/>
      <c r="C148" s="160" t="s">
        <v>90</v>
      </c>
      <c r="D148" s="142">
        <f>'สาย 1'!D148+'สาย 2'!D148+'สาย 3'!D148+'สาย 4'!D148+'สาย 5'!D148+'สาย 6'!D148+'สาย 7'!D148+'สาย 8'!D148+'สาย 9'!D148+'สาย 10'!D148+'สาย 11'!D148+'สาย 12'!D148</f>
        <v>0</v>
      </c>
      <c r="E148" s="142">
        <f>'สาย 1'!E148+'สาย 2'!E148+'สาย 3'!E148+'สาย 4'!E148+'สาย 5'!E148+'สาย 6'!E148+'สาย 7'!E148+'สาย 8'!E148+'สาย 9'!E148+'สาย 10'!E148+'สาย 11'!E148+'สาย 12'!E148</f>
        <v>0</v>
      </c>
      <c r="F148" s="142">
        <f>'สาย 1'!F148+'สาย 2'!F148+'สาย 3'!F148+'สาย 4'!F148+'สาย 5'!F148+'สาย 6'!F148+'สาย 7'!F148+'สาย 8'!F148+'สาย 9'!F148+'สาย 10'!F148+'สาย 11'!F148+'สาย 12'!F148</f>
        <v>0</v>
      </c>
      <c r="G148" s="142">
        <f>'สาย 1'!G148+'สาย 2'!G148+'สาย 3'!G148+'สาย 4'!G148+'สาย 5'!G148+'สาย 6'!G148+'สาย 7'!G148+'สาย 8'!G148+'สาย 9'!G148+'สาย 10'!G148+'สาย 11'!G148+'สาย 12'!G148</f>
        <v>0</v>
      </c>
      <c r="H148" s="142">
        <f>'สาย 1'!H148+'สาย 2'!H148+'สาย 3'!H148+'สาย 4'!H148+'สาย 5'!H148+'สาย 6'!H148+'สาย 7'!H148+'สาย 8'!H148+'สาย 9'!H148+'สาย 10'!H148+'สาย 11'!H148+'สาย 12'!H148</f>
        <v>0</v>
      </c>
      <c r="I148" s="142">
        <f>'สาย 1'!I148+'สาย 2'!I148+'สาย 3'!I148+'สาย 4'!I148+'สาย 5'!I148+'สาย 6'!I148+'สาย 7'!I148+'สาย 8'!I148+'สาย 9'!I148+'สาย 10'!I148+'สาย 11'!I148+'สาย 12'!I148</f>
        <v>0</v>
      </c>
      <c r="J148" s="142">
        <f>'สาย 1'!J148+'สาย 2'!J148+'สาย 3'!J148+'สาย 4'!J148+'สาย 5'!J148+'สาย 6'!J148+'สาย 7'!J148+'สาย 8'!J148+'สาย 9'!J148+'สาย 10'!J148+'สาย 11'!J148+'สาย 12'!J148</f>
        <v>0</v>
      </c>
      <c r="K148" s="142">
        <f>'สาย 1'!K148+'สาย 2'!K148+'สาย 3'!K148+'สาย 4'!K148+'สาย 5'!K148+'สาย 6'!K148+'สาย 7'!K148+'สาย 8'!K148+'สาย 9'!K148+'สาย 10'!K148+'สาย 11'!K148+'สาย 12'!K148</f>
        <v>0</v>
      </c>
      <c r="L148" s="142">
        <f>'สาย 1'!L148+'สาย 2'!L148+'สาย 3'!L148+'สาย 4'!L148+'สาย 5'!L148+'สาย 6'!L148+'สาย 7'!L148+'สาย 8'!L148+'สาย 9'!L148+'สาย 10'!L148+'สาย 11'!L148+'สาย 12'!L148</f>
        <v>0</v>
      </c>
      <c r="M148" s="142">
        <f>'สาย 1'!M148+'สาย 2'!M148+'สาย 3'!M148+'สาย 4'!M148+'สาย 5'!M148+'สาย 6'!M148+'สาย 7'!M148+'สาย 8'!M148+'สาย 9'!M148+'สาย 10'!M148+'สาย 11'!M148+'สาย 12'!M148</f>
        <v>0</v>
      </c>
      <c r="N148" s="142">
        <f>'สาย 1'!N148+'สาย 2'!N148+'สาย 3'!N148+'สาย 4'!N148+'สาย 5'!N148+'สาย 6'!N148+'สาย 7'!N148+'สาย 8'!N148+'สาย 9'!N148+'สาย 10'!N148+'สาย 11'!N148+'สาย 12'!N148</f>
        <v>0</v>
      </c>
      <c r="O148" s="142">
        <f>'สาย 1'!O148+'สาย 2'!O148+'สาย 3'!O148+'สาย 4'!O148+'สาย 5'!O148+'สาย 6'!O148+'สาย 7'!O148+'สาย 8'!O148+'สาย 9'!O148+'สาย 10'!O148+'สาย 11'!O148+'สาย 12'!O148</f>
        <v>0</v>
      </c>
      <c r="P148" s="142">
        <f>'สาย 1'!P148+'สาย 2'!P148+'สาย 3'!P148+'สาย 4'!P148+'สาย 5'!P148+'สาย 6'!P148+'สาย 7'!P148+'สาย 8'!P148+'สาย 9'!P148+'สาย 10'!P148+'สาย 11'!P148+'สาย 12'!P148</f>
        <v>0</v>
      </c>
      <c r="Q148" s="142">
        <f>'สาย 1'!Q148+'สาย 2'!Q148+'สาย 3'!Q148+'สาย 4'!Q148+'สาย 5'!Q148+'สาย 6'!Q148+'สาย 7'!Q148+'สาย 8'!Q148+'สาย 9'!Q148+'สาย 10'!Q148+'สาย 11'!Q148+'สาย 12'!Q148</f>
        <v>0</v>
      </c>
      <c r="R148" s="142">
        <f>'สาย 1'!R148+'สาย 2'!R148+'สาย 3'!R148+'สาย 4'!R148+'สาย 5'!R148+'สาย 6'!R148+'สาย 7'!R148+'สาย 8'!R148+'สาย 9'!R148+'สาย 10'!R148+'สาย 11'!R148+'สาย 12'!R148</f>
        <v>0</v>
      </c>
      <c r="S148" s="142">
        <f>'สาย 1'!S148+'สาย 2'!S148+'สาย 3'!S148+'สาย 4'!S148+'สาย 5'!S148+'สาย 6'!S148+'สาย 7'!S148+'สาย 8'!S148+'สาย 9'!S148+'สาย 10'!S148+'สาย 11'!S148+'สาย 12'!S148</f>
        <v>0</v>
      </c>
      <c r="T148" s="142">
        <f>'สาย 1'!T148+'สาย 2'!T148+'สาย 3'!T148+'สาย 4'!T148+'สาย 5'!T148+'สาย 6'!T148+'สาย 7'!T148+'สาย 8'!T148+'สาย 9'!T148+'สาย 10'!T148+'สาย 11'!T148+'สาย 12'!T148</f>
        <v>0</v>
      </c>
      <c r="U148" s="142">
        <f>'สาย 1'!U148+'สาย 2'!U148+'สาย 3'!U148+'สาย 4'!U148+'สาย 5'!U148+'สาย 6'!U148+'สาย 7'!U148+'สาย 8'!U148+'สาย 9'!U148+'สาย 10'!U148+'สาย 11'!U148+'สาย 12'!U148</f>
        <v>0</v>
      </c>
      <c r="V148" s="142">
        <f>'สาย 1'!V148+'สาย 2'!V148+'สาย 3'!V148+'สาย 4'!V148+'สาย 5'!V148+'สาย 6'!V148+'สาย 7'!V148+'สาย 8'!V148+'สาย 9'!V148+'สาย 10'!V148+'สาย 11'!V148+'สาย 12'!V148</f>
        <v>0</v>
      </c>
      <c r="W148" s="142">
        <f>'สาย 1'!W148+'สาย 2'!W148+'สาย 3'!W148+'สาย 4'!W148+'สาย 5'!W148+'สาย 6'!W148+'สาย 7'!W148+'สาย 8'!W148+'สาย 9'!W148+'สาย 10'!W148+'สาย 11'!W148+'สาย 12'!W148</f>
        <v>0</v>
      </c>
      <c r="X148" s="142">
        <f>'สาย 1'!X148+'สาย 2'!X148+'สาย 3'!X148+'สาย 4'!X148+'สาย 5'!X148+'สาย 6'!X148+'สาย 7'!X148+'สาย 8'!X148+'สาย 9'!X148+'สาย 10'!X148+'สาย 11'!X148+'สาย 12'!X148</f>
        <v>0</v>
      </c>
      <c r="Y148" s="142">
        <f>'สาย 1'!Y148+'สาย 2'!Y148+'สาย 3'!Y148+'สาย 4'!Y148+'สาย 5'!Y148+'สาย 6'!Y148+'สาย 7'!Y148+'สาย 8'!Y148+'สาย 9'!Y148+'สาย 10'!Y148+'สาย 11'!Y148+'สาย 12'!Y148</f>
        <v>0</v>
      </c>
      <c r="Z148" s="142">
        <f>'สาย 1'!Z148+'สาย 2'!Z148+'สาย 3'!Z148+'สาย 4'!Z148+'สาย 5'!Z148+'สาย 6'!Z148+'สาย 7'!Z148+'สาย 8'!Z148+'สาย 9'!Z148+'สาย 10'!Z148+'สาย 11'!Z148+'สาย 12'!Z148</f>
        <v>0</v>
      </c>
      <c r="AA148" s="142">
        <f>'สาย 1'!AA148+'สาย 2'!AA148+'สาย 3'!AA148+'สาย 4'!AA148+'สาย 5'!AA148+'สาย 6'!AA148+'สาย 7'!AA148+'สาย 8'!AA148+'สาย 9'!AA148+'สาย 10'!AA148+'สาย 11'!AA148+'สาย 12'!AA148</f>
        <v>0</v>
      </c>
      <c r="AB148" s="142">
        <f>'สาย 1'!AB148+'สาย 2'!AB148+'สาย 3'!AB148+'สาย 4'!AB148+'สาย 5'!AB148+'สาย 6'!AB148+'สาย 7'!AB148+'สาย 8'!AB148+'สาย 9'!AB148+'สาย 10'!AB148+'สาย 11'!AB148+'สาย 12'!AB148</f>
        <v>0</v>
      </c>
      <c r="AC148" s="142">
        <f>'สาย 1'!AC148+'สาย 2'!AC148+'สาย 3'!AC148+'สาย 4'!AC148+'สาย 5'!AC148+'สาย 6'!AC148+'สาย 7'!AC148+'สาย 8'!AC148+'สาย 9'!AC148+'สาย 10'!AC148+'สาย 11'!AC148+'สาย 12'!AC148</f>
        <v>0</v>
      </c>
      <c r="AD148" s="142">
        <f>'สาย 1'!AD148+'สาย 2'!AD148+'สาย 3'!AD148+'สาย 4'!AD148+'สาย 5'!AD148+'สาย 6'!AD148+'สาย 7'!AD148+'สาย 8'!AD148+'สาย 9'!AD148+'สาย 10'!AD148+'สาย 11'!AD148+'สาย 12'!AD148</f>
        <v>0</v>
      </c>
      <c r="AE148" s="142">
        <f>'สาย 1'!AE148+'สาย 2'!AE148+'สาย 3'!AE148+'สาย 4'!AE148+'สาย 5'!AE148+'สาย 6'!AE148+'สาย 7'!AE148+'สาย 8'!AE148+'สาย 9'!AE148+'สาย 10'!AE148+'สาย 11'!AE148+'สาย 12'!AE148</f>
        <v>0</v>
      </c>
      <c r="AF148" s="142">
        <f>'สาย 1'!AF148+'สาย 2'!AF148+'สาย 3'!AF148+'สาย 4'!AF148+'สาย 5'!AF148+'สาย 6'!AF148+'สาย 7'!AF148+'สาย 8'!AF148+'สาย 9'!AF148+'สาย 10'!AF148+'สาย 11'!AF148+'สาย 12'!AF148</f>
        <v>0</v>
      </c>
      <c r="AG148" s="142">
        <f>'สาย 1'!AG148+'สาย 2'!AG148+'สาย 3'!AG148+'สาย 4'!AG148+'สาย 5'!AG148+'สาย 6'!AG148+'สาย 7'!AG148+'สาย 8'!AG148+'สาย 9'!AG148+'สาย 10'!AG148+'สาย 11'!AG148+'สาย 12'!AG148</f>
        <v>0</v>
      </c>
      <c r="AH148" s="142">
        <f>'สาย 1'!AH148+'สาย 2'!AH148+'สาย 3'!AH148+'สาย 4'!AH148+'สาย 5'!AH148+'สาย 6'!AH148+'สาย 7'!AH148+'สาย 8'!AH148+'สาย 9'!AH148+'สาย 10'!AH148+'สาย 11'!AH148+'สาย 12'!AH148</f>
        <v>0</v>
      </c>
      <c r="AI148" s="142">
        <f t="shared" si="1002"/>
        <v>0</v>
      </c>
      <c r="AJ148" s="541"/>
    </row>
    <row r="149" spans="1:36" ht="21" thickBot="1">
      <c r="A149" s="530"/>
      <c r="B149" s="551"/>
      <c r="C149" s="154" t="s">
        <v>91</v>
      </c>
      <c r="D149" s="155" t="e">
        <f t="shared" ref="D149:AI149" si="1003">(D147+D148)/D146</f>
        <v>#DIV/0!</v>
      </c>
      <c r="E149" s="155" t="e">
        <f t="shared" si="1003"/>
        <v>#DIV/0!</v>
      </c>
      <c r="F149" s="155" t="e">
        <f t="shared" si="1003"/>
        <v>#DIV/0!</v>
      </c>
      <c r="G149" s="155" t="e">
        <f t="shared" si="1003"/>
        <v>#DIV/0!</v>
      </c>
      <c r="H149" s="155" t="e">
        <f t="shared" si="1003"/>
        <v>#DIV/0!</v>
      </c>
      <c r="I149" s="155" t="e">
        <f t="shared" si="1003"/>
        <v>#DIV/0!</v>
      </c>
      <c r="J149" s="155" t="e">
        <f t="shared" si="1003"/>
        <v>#DIV/0!</v>
      </c>
      <c r="K149" s="155" t="e">
        <f t="shared" si="1003"/>
        <v>#DIV/0!</v>
      </c>
      <c r="L149" s="155" t="e">
        <f t="shared" si="1003"/>
        <v>#DIV/0!</v>
      </c>
      <c r="M149" s="155" t="e">
        <f t="shared" si="1003"/>
        <v>#DIV/0!</v>
      </c>
      <c r="N149" s="155" t="e">
        <f t="shared" si="1003"/>
        <v>#DIV/0!</v>
      </c>
      <c r="O149" s="155" t="e">
        <f t="shared" si="1003"/>
        <v>#DIV/0!</v>
      </c>
      <c r="P149" s="155" t="e">
        <f t="shared" si="1003"/>
        <v>#DIV/0!</v>
      </c>
      <c r="Q149" s="155" t="e">
        <f t="shared" si="1003"/>
        <v>#DIV/0!</v>
      </c>
      <c r="R149" s="155" t="e">
        <f t="shared" si="1003"/>
        <v>#DIV/0!</v>
      </c>
      <c r="S149" s="155" t="e">
        <f t="shared" si="1003"/>
        <v>#DIV/0!</v>
      </c>
      <c r="T149" s="155" t="e">
        <f t="shared" si="1003"/>
        <v>#DIV/0!</v>
      </c>
      <c r="U149" s="155" t="e">
        <f t="shared" si="1003"/>
        <v>#DIV/0!</v>
      </c>
      <c r="V149" s="155" t="e">
        <f t="shared" si="1003"/>
        <v>#DIV/0!</v>
      </c>
      <c r="W149" s="155" t="e">
        <f t="shared" si="1003"/>
        <v>#DIV/0!</v>
      </c>
      <c r="X149" s="155" t="e">
        <f t="shared" si="1003"/>
        <v>#DIV/0!</v>
      </c>
      <c r="Y149" s="155" t="e">
        <f t="shared" si="1003"/>
        <v>#DIV/0!</v>
      </c>
      <c r="Z149" s="155" t="e">
        <f t="shared" si="1003"/>
        <v>#DIV/0!</v>
      </c>
      <c r="AA149" s="155" t="e">
        <f t="shared" si="1003"/>
        <v>#DIV/0!</v>
      </c>
      <c r="AB149" s="155" t="e">
        <f t="shared" si="1003"/>
        <v>#DIV/0!</v>
      </c>
      <c r="AC149" s="155" t="e">
        <f t="shared" si="1003"/>
        <v>#DIV/0!</v>
      </c>
      <c r="AD149" s="155" t="e">
        <f t="shared" si="1003"/>
        <v>#DIV/0!</v>
      </c>
      <c r="AE149" s="155" t="e">
        <f t="shared" si="1003"/>
        <v>#DIV/0!</v>
      </c>
      <c r="AF149" s="155" t="e">
        <f t="shared" si="1003"/>
        <v>#DIV/0!</v>
      </c>
      <c r="AG149" s="155" t="e">
        <f t="shared" si="1003"/>
        <v>#DIV/0!</v>
      </c>
      <c r="AH149" s="155" t="e">
        <f t="shared" si="1003"/>
        <v>#DIV/0!</v>
      </c>
      <c r="AI149" s="155" t="e">
        <f t="shared" si="1003"/>
        <v>#DIV/0!</v>
      </c>
      <c r="AJ149" s="542"/>
    </row>
    <row r="150" spans="1:36" ht="20.399999999999999">
      <c r="A150" s="528" t="s">
        <v>102</v>
      </c>
      <c r="B150" s="549" t="s">
        <v>52</v>
      </c>
      <c r="C150" s="157" t="s">
        <v>42</v>
      </c>
      <c r="D150" s="343">
        <f>'สาย 1'!D150+'สาย 2'!D150+'สาย 3'!D150+'สาย 4'!D150+'สาย 5'!D150+'สาย 6'!D150+'สาย 7'!D150+'สาย 8'!D150+'สาย 9'!D150+'สาย 10'!D150+'สาย 11'!D150+'สาย 12'!D150</f>
        <v>0</v>
      </c>
      <c r="E150" s="343">
        <f>'สาย 1'!E150+'สาย 2'!E150+'สาย 3'!E150+'สาย 4'!E150+'สาย 5'!E150+'สาย 6'!E150+'สาย 7'!E150+'สาย 8'!E150+'สาย 9'!E150+'สาย 10'!E150+'สาย 11'!E150+'สาย 12'!E150</f>
        <v>0</v>
      </c>
      <c r="F150" s="343">
        <f>'สาย 1'!F150+'สาย 2'!F150+'สาย 3'!F150+'สาย 4'!F150+'สาย 5'!F150+'สาย 6'!F150+'สาย 7'!F150+'สาย 8'!F150+'สาย 9'!F150+'สาย 10'!F150+'สาย 11'!F150+'สาย 12'!F150</f>
        <v>0</v>
      </c>
      <c r="G150" s="343">
        <f>'สาย 1'!G150+'สาย 2'!G150+'สาย 3'!G150+'สาย 4'!G150+'สาย 5'!G150+'สาย 6'!G150+'สาย 7'!G150+'สาย 8'!G150+'สาย 9'!G150+'สาย 10'!G150+'สาย 11'!G150+'สาย 12'!G150</f>
        <v>0</v>
      </c>
      <c r="H150" s="343">
        <f>'สาย 1'!H150+'สาย 2'!H150+'สาย 3'!H150+'สาย 4'!H150+'สาย 5'!H150+'สาย 6'!H150+'สาย 7'!H150+'สาย 8'!H150+'สาย 9'!H150+'สาย 10'!H150+'สาย 11'!H150+'สาย 12'!H150</f>
        <v>0</v>
      </c>
      <c r="I150" s="343">
        <f>'สาย 1'!I150+'สาย 2'!I150+'สาย 3'!I150+'สาย 4'!I150+'สาย 5'!I150+'สาย 6'!I150+'สาย 7'!I150+'สาย 8'!I150+'สาย 9'!I150+'สาย 10'!I150+'สาย 11'!I150+'สาย 12'!I150</f>
        <v>0</v>
      </c>
      <c r="J150" s="343">
        <f>'สาย 1'!J150+'สาย 2'!J150+'สาย 3'!J150+'สาย 4'!J150+'สาย 5'!J150+'สาย 6'!J150+'สาย 7'!J150+'สาย 8'!J150+'สาย 9'!J150+'สาย 10'!J150+'สาย 11'!J150+'สาย 12'!J150</f>
        <v>0</v>
      </c>
      <c r="K150" s="343">
        <f>'สาย 1'!K150+'สาย 2'!K150+'สาย 3'!K150+'สาย 4'!K150+'สาย 5'!K150+'สาย 6'!K150+'สาย 7'!K150+'สาย 8'!K150+'สาย 9'!K150+'สาย 10'!K150+'สาย 11'!K150+'สาย 12'!K150</f>
        <v>0</v>
      </c>
      <c r="L150" s="343">
        <f>'สาย 1'!L150+'สาย 2'!L150+'สาย 3'!L150+'สาย 4'!L150+'สาย 5'!L150+'สาย 6'!L150+'สาย 7'!L150+'สาย 8'!L150+'สาย 9'!L150+'สาย 10'!L150+'สาย 11'!L150+'สาย 12'!L150</f>
        <v>0</v>
      </c>
      <c r="M150" s="343">
        <f>'สาย 1'!M150+'สาย 2'!M150+'สาย 3'!M150+'สาย 4'!M150+'สาย 5'!M150+'สาย 6'!M150+'สาย 7'!M150+'สาย 8'!M150+'สาย 9'!M150+'สาย 10'!M150+'สาย 11'!M150+'สาย 12'!M150</f>
        <v>0</v>
      </c>
      <c r="N150" s="343">
        <f>'สาย 1'!N150+'สาย 2'!N150+'สาย 3'!N150+'สาย 4'!N150+'สาย 5'!N150+'สาย 6'!N150+'สาย 7'!N150+'สาย 8'!N150+'สาย 9'!N150+'สาย 10'!N150+'สาย 11'!N150+'สาย 12'!N150</f>
        <v>0</v>
      </c>
      <c r="O150" s="343">
        <f>'สาย 1'!O150+'สาย 2'!O150+'สาย 3'!O150+'สาย 4'!O150+'สาย 5'!O150+'สาย 6'!O150+'สาย 7'!O150+'สาย 8'!O150+'สาย 9'!O150+'สาย 10'!O150+'สาย 11'!O150+'สาย 12'!O150</f>
        <v>0</v>
      </c>
      <c r="P150" s="343">
        <f>'สาย 1'!P150+'สาย 2'!P150+'สาย 3'!P150+'สาย 4'!P150+'สาย 5'!P150+'สาย 6'!P150+'สาย 7'!P150+'สาย 8'!P150+'สาย 9'!P150+'สาย 10'!P150+'สาย 11'!P150+'สาย 12'!P150</f>
        <v>0</v>
      </c>
      <c r="Q150" s="343">
        <f>'สาย 1'!Q150+'สาย 2'!Q150+'สาย 3'!Q150+'สาย 4'!Q150+'สาย 5'!Q150+'สาย 6'!Q150+'สาย 7'!Q150+'สาย 8'!Q150+'สาย 9'!Q150+'สาย 10'!Q150+'สาย 11'!Q150+'สาย 12'!Q150</f>
        <v>0</v>
      </c>
      <c r="R150" s="343">
        <f>'สาย 1'!R150+'สาย 2'!R150+'สาย 3'!R150+'สาย 4'!R150+'สาย 5'!R150+'สาย 6'!R150+'สาย 7'!R150+'สาย 8'!R150+'สาย 9'!R150+'สาย 10'!R150+'สาย 11'!R150+'สาย 12'!R150</f>
        <v>0</v>
      </c>
      <c r="S150" s="343">
        <f>'สาย 1'!S150+'สาย 2'!S150+'สาย 3'!S150+'สาย 4'!S150+'สาย 5'!S150+'สาย 6'!S150+'สาย 7'!S150+'สาย 8'!S150+'สาย 9'!S150+'สาย 10'!S150+'สาย 11'!S150+'สาย 12'!S150</f>
        <v>0</v>
      </c>
      <c r="T150" s="343">
        <f>'สาย 1'!T150+'สาย 2'!T150+'สาย 3'!T150+'สาย 4'!T150+'สาย 5'!T150+'สาย 6'!T150+'สาย 7'!T150+'สาย 8'!T150+'สาย 9'!T150+'สาย 10'!T150+'สาย 11'!T150+'สาย 12'!T150</f>
        <v>0</v>
      </c>
      <c r="U150" s="343">
        <f>'สาย 1'!U150+'สาย 2'!U150+'สาย 3'!U150+'สาย 4'!U150+'สาย 5'!U150+'สาย 6'!U150+'สาย 7'!U150+'สาย 8'!U150+'สาย 9'!U150+'สาย 10'!U150+'สาย 11'!U150+'สาย 12'!U150</f>
        <v>0</v>
      </c>
      <c r="V150" s="343">
        <f>'สาย 1'!V150+'สาย 2'!V150+'สาย 3'!V150+'สาย 4'!V150+'สาย 5'!V150+'สาย 6'!V150+'สาย 7'!V150+'สาย 8'!V150+'สาย 9'!V150+'สาย 10'!V150+'สาย 11'!V150+'สาย 12'!V150</f>
        <v>0</v>
      </c>
      <c r="W150" s="343">
        <f>'สาย 1'!W150+'สาย 2'!W150+'สาย 3'!W150+'สาย 4'!W150+'สาย 5'!W150+'สาย 6'!W150+'สาย 7'!W150+'สาย 8'!W150+'สาย 9'!W150+'สาย 10'!W150+'สาย 11'!W150+'สาย 12'!W150</f>
        <v>0</v>
      </c>
      <c r="X150" s="343">
        <f>'สาย 1'!X150+'สาย 2'!X150+'สาย 3'!X150+'สาย 4'!X150+'สาย 5'!X150+'สาย 6'!X150+'สาย 7'!X150+'สาย 8'!X150+'สาย 9'!X150+'สาย 10'!X150+'สาย 11'!X150+'สาย 12'!X150</f>
        <v>0</v>
      </c>
      <c r="Y150" s="343">
        <f>'สาย 1'!Y150+'สาย 2'!Y150+'สาย 3'!Y150+'สาย 4'!Y150+'สาย 5'!Y150+'สาย 6'!Y150+'สาย 7'!Y150+'สาย 8'!Y150+'สาย 9'!Y150+'สาย 10'!Y150+'สาย 11'!Y150+'สาย 12'!Y150</f>
        <v>0</v>
      </c>
      <c r="Z150" s="343">
        <f>'สาย 1'!Z150+'สาย 2'!Z150+'สาย 3'!Z150+'สาย 4'!Z150+'สาย 5'!Z150+'สาย 6'!Z150+'สาย 7'!Z150+'สาย 8'!Z150+'สาย 9'!Z150+'สาย 10'!Z150+'สาย 11'!Z150+'สาย 12'!Z150</f>
        <v>0</v>
      </c>
      <c r="AA150" s="343">
        <f>'สาย 1'!AA150+'สาย 2'!AA150+'สาย 3'!AA150+'สาย 4'!AA150+'สาย 5'!AA150+'สาย 6'!AA150+'สาย 7'!AA150+'สาย 8'!AA150+'สาย 9'!AA150+'สาย 10'!AA150+'สาย 11'!AA150+'สาย 12'!AA150</f>
        <v>0</v>
      </c>
      <c r="AB150" s="343">
        <f>'สาย 1'!AB150+'สาย 2'!AB150+'สาย 3'!AB150+'สาย 4'!AB150+'สาย 5'!AB150+'สาย 6'!AB150+'สาย 7'!AB150+'สาย 8'!AB150+'สาย 9'!AB150+'สาย 10'!AB150+'สาย 11'!AB150+'สาย 12'!AB150</f>
        <v>0</v>
      </c>
      <c r="AC150" s="343">
        <f>'สาย 1'!AC150+'สาย 2'!AC150+'สาย 3'!AC150+'สาย 4'!AC150+'สาย 5'!AC150+'สาย 6'!AC150+'สาย 7'!AC150+'สาย 8'!AC150+'สาย 9'!AC150+'สาย 10'!AC150+'สาย 11'!AC150+'สาย 12'!AC150</f>
        <v>0</v>
      </c>
      <c r="AD150" s="343">
        <f>'สาย 1'!AD150+'สาย 2'!AD150+'สาย 3'!AD150+'สาย 4'!AD150+'สาย 5'!AD150+'สาย 6'!AD150+'สาย 7'!AD150+'สาย 8'!AD150+'สาย 9'!AD150+'สาย 10'!AD150+'สาย 11'!AD150+'สาย 12'!AD150</f>
        <v>0</v>
      </c>
      <c r="AE150" s="343">
        <f>'สาย 1'!AE150+'สาย 2'!AE150+'สาย 3'!AE150+'สาย 4'!AE150+'สาย 5'!AE150+'สาย 6'!AE150+'สาย 7'!AE150+'สาย 8'!AE150+'สาย 9'!AE150+'สาย 10'!AE150+'สาย 11'!AE150+'สาย 12'!AE150</f>
        <v>0</v>
      </c>
      <c r="AF150" s="343">
        <f>'สาย 1'!AF150+'สาย 2'!AF150+'สาย 3'!AF150+'สาย 4'!AF150+'สาย 5'!AF150+'สาย 6'!AF150+'สาย 7'!AF150+'สาย 8'!AF150+'สาย 9'!AF150+'สาย 10'!AF150+'สาย 11'!AF150+'สาย 12'!AF150</f>
        <v>0</v>
      </c>
      <c r="AG150" s="343">
        <f>'สาย 1'!AG150+'สาย 2'!AG150+'สาย 3'!AG150+'สาย 4'!AG150+'สาย 5'!AG150+'สาย 6'!AG150+'สาย 7'!AG150+'สาย 8'!AG150+'สาย 9'!AG150+'สาย 10'!AG150+'สาย 11'!AG150+'สาย 12'!AG150</f>
        <v>0</v>
      </c>
      <c r="AH150" s="343">
        <f>'สาย 1'!AH150+'สาย 2'!AH150+'สาย 3'!AH150+'สาย 4'!AH150+'สาย 5'!AH150+'สาย 6'!AH150+'สาย 7'!AH150+'สาย 8'!AH150+'สาย 9'!AH150+'สาย 10'!AH150+'สาย 11'!AH150+'สาย 12'!AH150</f>
        <v>0</v>
      </c>
      <c r="AI150" s="343">
        <f>SUM(D150:AH150)</f>
        <v>0</v>
      </c>
      <c r="AJ150" s="566" t="e">
        <f>AI153</f>
        <v>#DIV/0!</v>
      </c>
    </row>
    <row r="151" spans="1:36" ht="20.399999999999999">
      <c r="A151" s="529"/>
      <c r="B151" s="550"/>
      <c r="C151" s="159" t="s">
        <v>89</v>
      </c>
      <c r="D151" s="174">
        <f>'สาย 1'!D151+'สาย 2'!D151+'สาย 3'!D151+'สาย 4'!D151+'สาย 5'!D151+'สาย 6'!D151+'สาย 7'!D151+'สาย 8'!D151+'สาย 9'!D151+'สาย 10'!D151+'สาย 11'!D151+'สาย 12'!D151</f>
        <v>0</v>
      </c>
      <c r="E151" s="174">
        <f>'สาย 1'!E151+'สาย 2'!E151+'สาย 3'!E151+'สาย 4'!E151+'สาย 5'!E151+'สาย 6'!E151+'สาย 7'!E151+'สาย 8'!E151+'สาย 9'!E151+'สาย 10'!E151+'สาย 11'!E151+'สาย 12'!E151</f>
        <v>0</v>
      </c>
      <c r="F151" s="174">
        <f>'สาย 1'!F151+'สาย 2'!F151+'สาย 3'!F151+'สาย 4'!F151+'สาย 5'!F151+'สาย 6'!F151+'สาย 7'!F151+'สาย 8'!F151+'สาย 9'!F151+'สาย 10'!F151+'สาย 11'!F151+'สาย 12'!F151</f>
        <v>0</v>
      </c>
      <c r="G151" s="174">
        <f>'สาย 1'!G151+'สาย 2'!G151+'สาย 3'!G151+'สาย 4'!G151+'สาย 5'!G151+'สาย 6'!G151+'สาย 7'!G151+'สาย 8'!G151+'สาย 9'!G151+'สาย 10'!G151+'สาย 11'!G151+'สาย 12'!G151</f>
        <v>0</v>
      </c>
      <c r="H151" s="174">
        <f>'สาย 1'!H151+'สาย 2'!H151+'สาย 3'!H151+'สาย 4'!H151+'สาย 5'!H151+'สาย 6'!H151+'สาย 7'!H151+'สาย 8'!H151+'สาย 9'!H151+'สาย 10'!H151+'สาย 11'!H151+'สาย 12'!H151</f>
        <v>0</v>
      </c>
      <c r="I151" s="174">
        <f>'สาย 1'!I151+'สาย 2'!I151+'สาย 3'!I151+'สาย 4'!I151+'สาย 5'!I151+'สาย 6'!I151+'สาย 7'!I151+'สาย 8'!I151+'สาย 9'!I151+'สาย 10'!I151+'สาย 11'!I151+'สาย 12'!I151</f>
        <v>0</v>
      </c>
      <c r="J151" s="174">
        <f>'สาย 1'!J151+'สาย 2'!J151+'สาย 3'!J151+'สาย 4'!J151+'สาย 5'!J151+'สาย 6'!J151+'สาย 7'!J151+'สาย 8'!J151+'สาย 9'!J151+'สาย 10'!J151+'สาย 11'!J151+'สาย 12'!J151</f>
        <v>0</v>
      </c>
      <c r="K151" s="174">
        <f>'สาย 1'!K151+'สาย 2'!K151+'สาย 3'!K151+'สาย 4'!K151+'สาย 5'!K151+'สาย 6'!K151+'สาย 7'!K151+'สาย 8'!K151+'สาย 9'!K151+'สาย 10'!K151+'สาย 11'!K151+'สาย 12'!K151</f>
        <v>0</v>
      </c>
      <c r="L151" s="174">
        <f>'สาย 1'!L151+'สาย 2'!L151+'สาย 3'!L151+'สาย 4'!L151+'สาย 5'!L151+'สาย 6'!L151+'สาย 7'!L151+'สาย 8'!L151+'สาย 9'!L151+'สาย 10'!L151+'สาย 11'!L151+'สาย 12'!L151</f>
        <v>0</v>
      </c>
      <c r="M151" s="174">
        <f>'สาย 1'!M151+'สาย 2'!M151+'สาย 3'!M151+'สาย 4'!M151+'สาย 5'!M151+'สาย 6'!M151+'สาย 7'!M151+'สาย 8'!M151+'สาย 9'!M151+'สาย 10'!M151+'สาย 11'!M151+'สาย 12'!M151</f>
        <v>0</v>
      </c>
      <c r="N151" s="174">
        <f>'สาย 1'!N151+'สาย 2'!N151+'สาย 3'!N151+'สาย 4'!N151+'สาย 5'!N151+'สาย 6'!N151+'สาย 7'!N151+'สาย 8'!N151+'สาย 9'!N151+'สาย 10'!N151+'สาย 11'!N151+'สาย 12'!N151</f>
        <v>0</v>
      </c>
      <c r="O151" s="174">
        <f>'สาย 1'!O151+'สาย 2'!O151+'สาย 3'!O151+'สาย 4'!O151+'สาย 5'!O151+'สาย 6'!O151+'สาย 7'!O151+'สาย 8'!O151+'สาย 9'!O151+'สาย 10'!O151+'สาย 11'!O151+'สาย 12'!O151</f>
        <v>0</v>
      </c>
      <c r="P151" s="174">
        <f>'สาย 1'!P151+'สาย 2'!P151+'สาย 3'!P151+'สาย 4'!P151+'สาย 5'!P151+'สาย 6'!P151+'สาย 7'!P151+'สาย 8'!P151+'สาย 9'!P151+'สาย 10'!P151+'สาย 11'!P151+'สาย 12'!P151</f>
        <v>0</v>
      </c>
      <c r="Q151" s="174">
        <f>'สาย 1'!Q151+'สาย 2'!Q151+'สาย 3'!Q151+'สาย 4'!Q151+'สาย 5'!Q151+'สาย 6'!Q151+'สาย 7'!Q151+'สาย 8'!Q151+'สาย 9'!Q151+'สาย 10'!Q151+'สาย 11'!Q151+'สาย 12'!Q151</f>
        <v>0</v>
      </c>
      <c r="R151" s="174">
        <f>'สาย 1'!R151+'สาย 2'!R151+'สาย 3'!R151+'สาย 4'!R151+'สาย 5'!R151+'สาย 6'!R151+'สาย 7'!R151+'สาย 8'!R151+'สาย 9'!R151+'สาย 10'!R151+'สาย 11'!R151+'สาย 12'!R151</f>
        <v>0</v>
      </c>
      <c r="S151" s="174">
        <f>'สาย 1'!S151+'สาย 2'!S151+'สาย 3'!S151+'สาย 4'!S151+'สาย 5'!S151+'สาย 6'!S151+'สาย 7'!S151+'สาย 8'!S151+'สาย 9'!S151+'สาย 10'!S151+'สาย 11'!S151+'สาย 12'!S151</f>
        <v>0</v>
      </c>
      <c r="T151" s="174">
        <f>'สาย 1'!T151+'สาย 2'!T151+'สาย 3'!T151+'สาย 4'!T151+'สาย 5'!T151+'สาย 6'!T151+'สาย 7'!T151+'สาย 8'!T151+'สาย 9'!T151+'สาย 10'!T151+'สาย 11'!T151+'สาย 12'!T151</f>
        <v>0</v>
      </c>
      <c r="U151" s="174">
        <f>'สาย 1'!U151+'สาย 2'!U151+'สาย 3'!U151+'สาย 4'!U151+'สาย 5'!U151+'สาย 6'!U151+'สาย 7'!U151+'สาย 8'!U151+'สาย 9'!U151+'สาย 10'!U151+'สาย 11'!U151+'สาย 12'!U151</f>
        <v>0</v>
      </c>
      <c r="V151" s="174">
        <f>'สาย 1'!V151+'สาย 2'!V151+'สาย 3'!V151+'สาย 4'!V151+'สาย 5'!V151+'สาย 6'!V151+'สาย 7'!V151+'สาย 8'!V151+'สาย 9'!V151+'สาย 10'!V151+'สาย 11'!V151+'สาย 12'!V151</f>
        <v>0</v>
      </c>
      <c r="W151" s="174">
        <f>'สาย 1'!W151+'สาย 2'!W151+'สาย 3'!W151+'สาย 4'!W151+'สาย 5'!W151+'สาย 6'!W151+'สาย 7'!W151+'สาย 8'!W151+'สาย 9'!W151+'สาย 10'!W151+'สาย 11'!W151+'สาย 12'!W151</f>
        <v>0</v>
      </c>
      <c r="X151" s="174">
        <f>'สาย 1'!X151+'สาย 2'!X151+'สาย 3'!X151+'สาย 4'!X151+'สาย 5'!X151+'สาย 6'!X151+'สาย 7'!X151+'สาย 8'!X151+'สาย 9'!X151+'สาย 10'!X151+'สาย 11'!X151+'สาย 12'!X151</f>
        <v>0</v>
      </c>
      <c r="Y151" s="174">
        <f>'สาย 1'!Y151+'สาย 2'!Y151+'สาย 3'!Y151+'สาย 4'!Y151+'สาย 5'!Y151+'สาย 6'!Y151+'สาย 7'!Y151+'สาย 8'!Y151+'สาย 9'!Y151+'สาย 10'!Y151+'สาย 11'!Y151+'สาย 12'!Y151</f>
        <v>0</v>
      </c>
      <c r="Z151" s="174">
        <f>'สาย 1'!Z151+'สาย 2'!Z151+'สาย 3'!Z151+'สาย 4'!Z151+'สาย 5'!Z151+'สาย 6'!Z151+'สาย 7'!Z151+'สาย 8'!Z151+'สาย 9'!Z151+'สาย 10'!Z151+'สาย 11'!Z151+'สาย 12'!Z151</f>
        <v>0</v>
      </c>
      <c r="AA151" s="174">
        <f>'สาย 1'!AA151+'สาย 2'!AA151+'สาย 3'!AA151+'สาย 4'!AA151+'สาย 5'!AA151+'สาย 6'!AA151+'สาย 7'!AA151+'สาย 8'!AA151+'สาย 9'!AA151+'สาย 10'!AA151+'สาย 11'!AA151+'สาย 12'!AA151</f>
        <v>0</v>
      </c>
      <c r="AB151" s="174">
        <f>'สาย 1'!AB151+'สาย 2'!AB151+'สาย 3'!AB151+'สาย 4'!AB151+'สาย 5'!AB151+'สาย 6'!AB151+'สาย 7'!AB151+'สาย 8'!AB151+'สาย 9'!AB151+'สาย 10'!AB151+'สาย 11'!AB151+'สาย 12'!AB151</f>
        <v>0</v>
      </c>
      <c r="AC151" s="174">
        <f>'สาย 1'!AC151+'สาย 2'!AC151+'สาย 3'!AC151+'สาย 4'!AC151+'สาย 5'!AC151+'สาย 6'!AC151+'สาย 7'!AC151+'สาย 8'!AC151+'สาย 9'!AC151+'สาย 10'!AC151+'สาย 11'!AC151+'สาย 12'!AC151</f>
        <v>0</v>
      </c>
      <c r="AD151" s="174">
        <f>'สาย 1'!AD151+'สาย 2'!AD151+'สาย 3'!AD151+'สาย 4'!AD151+'สาย 5'!AD151+'สาย 6'!AD151+'สาย 7'!AD151+'สาย 8'!AD151+'สาย 9'!AD151+'สาย 10'!AD151+'สาย 11'!AD151+'สาย 12'!AD151</f>
        <v>0</v>
      </c>
      <c r="AE151" s="174">
        <f>'สาย 1'!AE151+'สาย 2'!AE151+'สาย 3'!AE151+'สาย 4'!AE151+'สาย 5'!AE151+'สาย 6'!AE151+'สาย 7'!AE151+'สาย 8'!AE151+'สาย 9'!AE151+'สาย 10'!AE151+'สาย 11'!AE151+'สาย 12'!AE151</f>
        <v>0</v>
      </c>
      <c r="AF151" s="174">
        <f>'สาย 1'!AF151+'สาย 2'!AF151+'สาย 3'!AF151+'สาย 4'!AF151+'สาย 5'!AF151+'สาย 6'!AF151+'สาย 7'!AF151+'สาย 8'!AF151+'สาย 9'!AF151+'สาย 10'!AF151+'สาย 11'!AF151+'สาย 12'!AF151</f>
        <v>0</v>
      </c>
      <c r="AG151" s="174">
        <f>'สาย 1'!AG151+'สาย 2'!AG151+'สาย 3'!AG151+'สาย 4'!AG151+'สาย 5'!AG151+'สาย 6'!AG151+'สาย 7'!AG151+'สาย 8'!AG151+'สาย 9'!AG151+'สาย 10'!AG151+'สาย 11'!AG151+'สาย 12'!AG151</f>
        <v>0</v>
      </c>
      <c r="AH151" s="174">
        <f>'สาย 1'!AH151+'สาย 2'!AH151+'สาย 3'!AH151+'สาย 4'!AH151+'สาย 5'!AH151+'สาย 6'!AH151+'สาย 7'!AH151+'สาย 8'!AH151+'สาย 9'!AH151+'สาย 10'!AH151+'สาย 11'!AH151+'สาย 12'!AH151</f>
        <v>0</v>
      </c>
      <c r="AI151" s="174">
        <f t="shared" ref="AI151:AI152" si="1004">SUM(D151:AH151)</f>
        <v>0</v>
      </c>
      <c r="AJ151" s="541"/>
    </row>
    <row r="152" spans="1:36" ht="20.399999999999999">
      <c r="A152" s="529"/>
      <c r="B152" s="550"/>
      <c r="C152" s="160" t="s">
        <v>90</v>
      </c>
      <c r="D152" s="142">
        <f>'สาย 1'!D152+'สาย 2'!D152+'สาย 3'!D152+'สาย 4'!D152+'สาย 5'!D152+'สาย 6'!D152+'สาย 7'!D152+'สาย 8'!D152+'สาย 9'!D152+'สาย 10'!D152+'สาย 11'!D152+'สาย 12'!D152</f>
        <v>0</v>
      </c>
      <c r="E152" s="142">
        <f>'สาย 1'!E152+'สาย 2'!E152+'สาย 3'!E152+'สาย 4'!E152+'สาย 5'!E152+'สาย 6'!E152+'สาย 7'!E152+'สาย 8'!E152+'สาย 9'!E152+'สาย 10'!E152+'สาย 11'!E152+'สาย 12'!E152</f>
        <v>0</v>
      </c>
      <c r="F152" s="142">
        <f>'สาย 1'!F152+'สาย 2'!F152+'สาย 3'!F152+'สาย 4'!F152+'สาย 5'!F152+'สาย 6'!F152+'สาย 7'!F152+'สาย 8'!F152+'สาย 9'!F152+'สาย 10'!F152+'สาย 11'!F152+'สาย 12'!F152</f>
        <v>0</v>
      </c>
      <c r="G152" s="142">
        <f>'สาย 1'!G152+'สาย 2'!G152+'สาย 3'!G152+'สาย 4'!G152+'สาย 5'!G152+'สาย 6'!G152+'สาย 7'!G152+'สาย 8'!G152+'สาย 9'!G152+'สาย 10'!G152+'สาย 11'!G152+'สาย 12'!G152</f>
        <v>0</v>
      </c>
      <c r="H152" s="142">
        <f>'สาย 1'!H152+'สาย 2'!H152+'สาย 3'!H152+'สาย 4'!H152+'สาย 5'!H152+'สาย 6'!H152+'สาย 7'!H152+'สาย 8'!H152+'สาย 9'!H152+'สาย 10'!H152+'สาย 11'!H152+'สาย 12'!H152</f>
        <v>0</v>
      </c>
      <c r="I152" s="142">
        <f>'สาย 1'!I152+'สาย 2'!I152+'สาย 3'!I152+'สาย 4'!I152+'สาย 5'!I152+'สาย 6'!I152+'สาย 7'!I152+'สาย 8'!I152+'สาย 9'!I152+'สาย 10'!I152+'สาย 11'!I152+'สาย 12'!I152</f>
        <v>0</v>
      </c>
      <c r="J152" s="142">
        <f>'สาย 1'!J152+'สาย 2'!J152+'สาย 3'!J152+'สาย 4'!J152+'สาย 5'!J152+'สาย 6'!J152+'สาย 7'!J152+'สาย 8'!J152+'สาย 9'!J152+'สาย 10'!J152+'สาย 11'!J152+'สาย 12'!J152</f>
        <v>0</v>
      </c>
      <c r="K152" s="142">
        <f>'สาย 1'!K152+'สาย 2'!K152+'สาย 3'!K152+'สาย 4'!K152+'สาย 5'!K152+'สาย 6'!K152+'สาย 7'!K152+'สาย 8'!K152+'สาย 9'!K152+'สาย 10'!K152+'สาย 11'!K152+'สาย 12'!K152</f>
        <v>0</v>
      </c>
      <c r="L152" s="142">
        <f>'สาย 1'!L152+'สาย 2'!L152+'สาย 3'!L152+'สาย 4'!L152+'สาย 5'!L152+'สาย 6'!L152+'สาย 7'!L152+'สาย 8'!L152+'สาย 9'!L152+'สาย 10'!L152+'สาย 11'!L152+'สาย 12'!L152</f>
        <v>0</v>
      </c>
      <c r="M152" s="142">
        <f>'สาย 1'!M152+'สาย 2'!M152+'สาย 3'!M152+'สาย 4'!M152+'สาย 5'!M152+'สาย 6'!M152+'สาย 7'!M152+'สาย 8'!M152+'สาย 9'!M152+'สาย 10'!M152+'สาย 11'!M152+'สาย 12'!M152</f>
        <v>0</v>
      </c>
      <c r="N152" s="142">
        <f>'สาย 1'!N152+'สาย 2'!N152+'สาย 3'!N152+'สาย 4'!N152+'สาย 5'!N152+'สาย 6'!N152+'สาย 7'!N152+'สาย 8'!N152+'สาย 9'!N152+'สาย 10'!N152+'สาย 11'!N152+'สาย 12'!N152</f>
        <v>0</v>
      </c>
      <c r="O152" s="142">
        <f>'สาย 1'!O152+'สาย 2'!O152+'สาย 3'!O152+'สาย 4'!O152+'สาย 5'!O152+'สาย 6'!O152+'สาย 7'!O152+'สาย 8'!O152+'สาย 9'!O152+'สาย 10'!O152+'สาย 11'!O152+'สาย 12'!O152</f>
        <v>0</v>
      </c>
      <c r="P152" s="142">
        <f>'สาย 1'!P152+'สาย 2'!P152+'สาย 3'!P152+'สาย 4'!P152+'สาย 5'!P152+'สาย 6'!P152+'สาย 7'!P152+'สาย 8'!P152+'สาย 9'!P152+'สาย 10'!P152+'สาย 11'!P152+'สาย 12'!P152</f>
        <v>0</v>
      </c>
      <c r="Q152" s="142">
        <f>'สาย 1'!Q152+'สาย 2'!Q152+'สาย 3'!Q152+'สาย 4'!Q152+'สาย 5'!Q152+'สาย 6'!Q152+'สาย 7'!Q152+'สาย 8'!Q152+'สาย 9'!Q152+'สาย 10'!Q152+'สาย 11'!Q152+'สาย 12'!Q152</f>
        <v>0</v>
      </c>
      <c r="R152" s="142">
        <f>'สาย 1'!R152+'สาย 2'!R152+'สาย 3'!R152+'สาย 4'!R152+'สาย 5'!R152+'สาย 6'!R152+'สาย 7'!R152+'สาย 8'!R152+'สาย 9'!R152+'สาย 10'!R152+'สาย 11'!R152+'สาย 12'!R152</f>
        <v>0</v>
      </c>
      <c r="S152" s="142">
        <f>'สาย 1'!S152+'สาย 2'!S152+'สาย 3'!S152+'สาย 4'!S152+'สาย 5'!S152+'สาย 6'!S152+'สาย 7'!S152+'สาย 8'!S152+'สาย 9'!S152+'สาย 10'!S152+'สาย 11'!S152+'สาย 12'!S152</f>
        <v>0</v>
      </c>
      <c r="T152" s="142">
        <f>'สาย 1'!T152+'สาย 2'!T152+'สาย 3'!T152+'สาย 4'!T152+'สาย 5'!T152+'สาย 6'!T152+'สาย 7'!T152+'สาย 8'!T152+'สาย 9'!T152+'สาย 10'!T152+'สาย 11'!T152+'สาย 12'!T152</f>
        <v>0</v>
      </c>
      <c r="U152" s="142">
        <f>'สาย 1'!U152+'สาย 2'!U152+'สาย 3'!U152+'สาย 4'!U152+'สาย 5'!U152+'สาย 6'!U152+'สาย 7'!U152+'สาย 8'!U152+'สาย 9'!U152+'สาย 10'!U152+'สาย 11'!U152+'สาย 12'!U152</f>
        <v>0</v>
      </c>
      <c r="V152" s="142">
        <f>'สาย 1'!V152+'สาย 2'!V152+'สาย 3'!V152+'สาย 4'!V152+'สาย 5'!V152+'สาย 6'!V152+'สาย 7'!V152+'สาย 8'!V152+'สาย 9'!V152+'สาย 10'!V152+'สาย 11'!V152+'สาย 12'!V152</f>
        <v>0</v>
      </c>
      <c r="W152" s="142">
        <f>'สาย 1'!W152+'สาย 2'!W152+'สาย 3'!W152+'สาย 4'!W152+'สาย 5'!W152+'สาย 6'!W152+'สาย 7'!W152+'สาย 8'!W152+'สาย 9'!W152+'สาย 10'!W152+'สาย 11'!W152+'สาย 12'!W152</f>
        <v>0</v>
      </c>
      <c r="X152" s="142">
        <f>'สาย 1'!X152+'สาย 2'!X152+'สาย 3'!X152+'สาย 4'!X152+'สาย 5'!X152+'สาย 6'!X152+'สาย 7'!X152+'สาย 8'!X152+'สาย 9'!X152+'สาย 10'!X152+'สาย 11'!X152+'สาย 12'!X152</f>
        <v>0</v>
      </c>
      <c r="Y152" s="142">
        <f>'สาย 1'!Y152+'สาย 2'!Y152+'สาย 3'!Y152+'สาย 4'!Y152+'สาย 5'!Y152+'สาย 6'!Y152+'สาย 7'!Y152+'สาย 8'!Y152+'สาย 9'!Y152+'สาย 10'!Y152+'สาย 11'!Y152+'สาย 12'!Y152</f>
        <v>0</v>
      </c>
      <c r="Z152" s="142">
        <f>'สาย 1'!Z152+'สาย 2'!Z152+'สาย 3'!Z152+'สาย 4'!Z152+'สาย 5'!Z152+'สาย 6'!Z152+'สาย 7'!Z152+'สาย 8'!Z152+'สาย 9'!Z152+'สาย 10'!Z152+'สาย 11'!Z152+'สาย 12'!Z152</f>
        <v>0</v>
      </c>
      <c r="AA152" s="142">
        <f>'สาย 1'!AA152+'สาย 2'!AA152+'สาย 3'!AA152+'สาย 4'!AA152+'สาย 5'!AA152+'สาย 6'!AA152+'สาย 7'!AA152+'สาย 8'!AA152+'สาย 9'!AA152+'สาย 10'!AA152+'สาย 11'!AA152+'สาย 12'!AA152</f>
        <v>0</v>
      </c>
      <c r="AB152" s="142">
        <f>'สาย 1'!AB152+'สาย 2'!AB152+'สาย 3'!AB152+'สาย 4'!AB152+'สาย 5'!AB152+'สาย 6'!AB152+'สาย 7'!AB152+'สาย 8'!AB152+'สาย 9'!AB152+'สาย 10'!AB152+'สาย 11'!AB152+'สาย 12'!AB152</f>
        <v>0</v>
      </c>
      <c r="AC152" s="142">
        <f>'สาย 1'!AC152+'สาย 2'!AC152+'สาย 3'!AC152+'สาย 4'!AC152+'สาย 5'!AC152+'สาย 6'!AC152+'สาย 7'!AC152+'สาย 8'!AC152+'สาย 9'!AC152+'สาย 10'!AC152+'สาย 11'!AC152+'สาย 12'!AC152</f>
        <v>0</v>
      </c>
      <c r="AD152" s="142">
        <f>'สาย 1'!AD152+'สาย 2'!AD152+'สาย 3'!AD152+'สาย 4'!AD152+'สาย 5'!AD152+'สาย 6'!AD152+'สาย 7'!AD152+'สาย 8'!AD152+'สาย 9'!AD152+'สาย 10'!AD152+'สาย 11'!AD152+'สาย 12'!AD152</f>
        <v>0</v>
      </c>
      <c r="AE152" s="142">
        <f>'สาย 1'!AE152+'สาย 2'!AE152+'สาย 3'!AE152+'สาย 4'!AE152+'สาย 5'!AE152+'สาย 6'!AE152+'สาย 7'!AE152+'สาย 8'!AE152+'สาย 9'!AE152+'สาย 10'!AE152+'สาย 11'!AE152+'สาย 12'!AE152</f>
        <v>0</v>
      </c>
      <c r="AF152" s="142">
        <f>'สาย 1'!AF152+'สาย 2'!AF152+'สาย 3'!AF152+'สาย 4'!AF152+'สาย 5'!AF152+'สาย 6'!AF152+'สาย 7'!AF152+'สาย 8'!AF152+'สาย 9'!AF152+'สาย 10'!AF152+'สาย 11'!AF152+'สาย 12'!AF152</f>
        <v>0</v>
      </c>
      <c r="AG152" s="142">
        <f>'สาย 1'!AG152+'สาย 2'!AG152+'สาย 3'!AG152+'สาย 4'!AG152+'สาย 5'!AG152+'สาย 6'!AG152+'สาย 7'!AG152+'สาย 8'!AG152+'สาย 9'!AG152+'สาย 10'!AG152+'สาย 11'!AG152+'สาย 12'!AG152</f>
        <v>0</v>
      </c>
      <c r="AH152" s="142">
        <f>'สาย 1'!AH152+'สาย 2'!AH152+'สาย 3'!AH152+'สาย 4'!AH152+'สาย 5'!AH152+'สาย 6'!AH152+'สาย 7'!AH152+'สาย 8'!AH152+'สาย 9'!AH152+'สาย 10'!AH152+'สาย 11'!AH152+'สาย 12'!AH152</f>
        <v>0</v>
      </c>
      <c r="AI152" s="142">
        <f t="shared" si="1004"/>
        <v>0</v>
      </c>
      <c r="AJ152" s="541"/>
    </row>
    <row r="153" spans="1:36" ht="21" thickBot="1">
      <c r="A153" s="530"/>
      <c r="B153" s="551"/>
      <c r="C153" s="154" t="s">
        <v>91</v>
      </c>
      <c r="D153" s="155" t="e">
        <f t="shared" ref="D153:AI153" si="1005">(D151+D152)/D150</f>
        <v>#DIV/0!</v>
      </c>
      <c r="E153" s="155" t="e">
        <f t="shared" si="1005"/>
        <v>#DIV/0!</v>
      </c>
      <c r="F153" s="155" t="e">
        <f t="shared" si="1005"/>
        <v>#DIV/0!</v>
      </c>
      <c r="G153" s="155" t="e">
        <f t="shared" si="1005"/>
        <v>#DIV/0!</v>
      </c>
      <c r="H153" s="155" t="e">
        <f t="shared" si="1005"/>
        <v>#DIV/0!</v>
      </c>
      <c r="I153" s="155" t="e">
        <f t="shared" si="1005"/>
        <v>#DIV/0!</v>
      </c>
      <c r="J153" s="155" t="e">
        <f t="shared" si="1005"/>
        <v>#DIV/0!</v>
      </c>
      <c r="K153" s="155" t="e">
        <f t="shared" si="1005"/>
        <v>#DIV/0!</v>
      </c>
      <c r="L153" s="155" t="e">
        <f t="shared" si="1005"/>
        <v>#DIV/0!</v>
      </c>
      <c r="M153" s="155" t="e">
        <f t="shared" si="1005"/>
        <v>#DIV/0!</v>
      </c>
      <c r="N153" s="155" t="e">
        <f t="shared" si="1005"/>
        <v>#DIV/0!</v>
      </c>
      <c r="O153" s="155" t="e">
        <f t="shared" si="1005"/>
        <v>#DIV/0!</v>
      </c>
      <c r="P153" s="155" t="e">
        <f t="shared" si="1005"/>
        <v>#DIV/0!</v>
      </c>
      <c r="Q153" s="155" t="e">
        <f t="shared" si="1005"/>
        <v>#DIV/0!</v>
      </c>
      <c r="R153" s="155" t="e">
        <f t="shared" si="1005"/>
        <v>#DIV/0!</v>
      </c>
      <c r="S153" s="155" t="e">
        <f t="shared" si="1005"/>
        <v>#DIV/0!</v>
      </c>
      <c r="T153" s="155" t="e">
        <f t="shared" si="1005"/>
        <v>#DIV/0!</v>
      </c>
      <c r="U153" s="155" t="e">
        <f t="shared" si="1005"/>
        <v>#DIV/0!</v>
      </c>
      <c r="V153" s="155" t="e">
        <f t="shared" si="1005"/>
        <v>#DIV/0!</v>
      </c>
      <c r="W153" s="155" t="e">
        <f t="shared" si="1005"/>
        <v>#DIV/0!</v>
      </c>
      <c r="X153" s="155" t="e">
        <f t="shared" si="1005"/>
        <v>#DIV/0!</v>
      </c>
      <c r="Y153" s="155" t="e">
        <f t="shared" si="1005"/>
        <v>#DIV/0!</v>
      </c>
      <c r="Z153" s="155" t="e">
        <f t="shared" si="1005"/>
        <v>#DIV/0!</v>
      </c>
      <c r="AA153" s="155" t="e">
        <f t="shared" si="1005"/>
        <v>#DIV/0!</v>
      </c>
      <c r="AB153" s="155" t="e">
        <f t="shared" si="1005"/>
        <v>#DIV/0!</v>
      </c>
      <c r="AC153" s="155" t="e">
        <f t="shared" si="1005"/>
        <v>#DIV/0!</v>
      </c>
      <c r="AD153" s="155" t="e">
        <f t="shared" si="1005"/>
        <v>#DIV/0!</v>
      </c>
      <c r="AE153" s="155" t="e">
        <f t="shared" si="1005"/>
        <v>#DIV/0!</v>
      </c>
      <c r="AF153" s="155" t="e">
        <f t="shared" si="1005"/>
        <v>#DIV/0!</v>
      </c>
      <c r="AG153" s="155" t="e">
        <f t="shared" si="1005"/>
        <v>#DIV/0!</v>
      </c>
      <c r="AH153" s="155" t="e">
        <f t="shared" si="1005"/>
        <v>#DIV/0!</v>
      </c>
      <c r="AI153" s="155" t="e">
        <f t="shared" si="1005"/>
        <v>#DIV/0!</v>
      </c>
      <c r="AJ153" s="542"/>
    </row>
    <row r="154" spans="1:36" ht="20.399999999999999">
      <c r="A154" s="528" t="s">
        <v>102</v>
      </c>
      <c r="B154" s="549" t="s">
        <v>52</v>
      </c>
      <c r="C154" s="157" t="s">
        <v>42</v>
      </c>
      <c r="D154" s="343">
        <f>'สาย 1'!D154+'สาย 2'!D154+'สาย 3'!D154+'สาย 4'!D154+'สาย 5'!D154+'สาย 6'!D154+'สาย 7'!D154+'สาย 8'!D154+'สาย 9'!D154+'สาย 10'!D154+'สาย 11'!D154+'สาย 12'!D154</f>
        <v>0</v>
      </c>
      <c r="E154" s="343">
        <f>'สาย 1'!E154+'สาย 2'!E154+'สาย 3'!E154+'สาย 4'!E154+'สาย 5'!E154+'สาย 6'!E154+'สาย 7'!E154+'สาย 8'!E154+'สาย 9'!E154+'สาย 10'!E154+'สาย 11'!E154+'สาย 12'!E154</f>
        <v>0</v>
      </c>
      <c r="F154" s="343">
        <f>'สาย 1'!F154+'สาย 2'!F154+'สาย 3'!F154+'สาย 4'!F154+'สาย 5'!F154+'สาย 6'!F154+'สาย 7'!F154+'สาย 8'!F154+'สาย 9'!F154+'สาย 10'!F154+'สาย 11'!F154+'สาย 12'!F154</f>
        <v>0</v>
      </c>
      <c r="G154" s="343">
        <f>'สาย 1'!G154+'สาย 2'!G154+'สาย 3'!G154+'สาย 4'!G154+'สาย 5'!G154+'สาย 6'!G154+'สาย 7'!G154+'สาย 8'!G154+'สาย 9'!G154+'สาย 10'!G154+'สาย 11'!G154+'สาย 12'!G154</f>
        <v>0</v>
      </c>
      <c r="H154" s="343">
        <f>'สาย 1'!H154+'สาย 2'!H154+'สาย 3'!H154+'สาย 4'!H154+'สาย 5'!H154+'สาย 6'!H154+'สาย 7'!H154+'สาย 8'!H154+'สาย 9'!H154+'สาย 10'!H154+'สาย 11'!H154+'สาย 12'!H154</f>
        <v>0</v>
      </c>
      <c r="I154" s="343">
        <f>'สาย 1'!I154+'สาย 2'!I154+'สาย 3'!I154+'สาย 4'!I154+'สาย 5'!I154+'สาย 6'!I154+'สาย 7'!I154+'สาย 8'!I154+'สาย 9'!I154+'สาย 10'!I154+'สาย 11'!I154+'สาย 12'!I154</f>
        <v>0</v>
      </c>
      <c r="J154" s="343">
        <f>'สาย 1'!J154+'สาย 2'!J154+'สาย 3'!J154+'สาย 4'!J154+'สาย 5'!J154+'สาย 6'!J154+'สาย 7'!J154+'สาย 8'!J154+'สาย 9'!J154+'สาย 10'!J154+'สาย 11'!J154+'สาย 12'!J154</f>
        <v>0</v>
      </c>
      <c r="K154" s="343">
        <f>'สาย 1'!K154+'สาย 2'!K154+'สาย 3'!K154+'สาย 4'!K154+'สาย 5'!K154+'สาย 6'!K154+'สาย 7'!K154+'สาย 8'!K154+'สาย 9'!K154+'สาย 10'!K154+'สาย 11'!K154+'สาย 12'!K154</f>
        <v>0</v>
      </c>
      <c r="L154" s="343">
        <f>'สาย 1'!L154+'สาย 2'!L154+'สาย 3'!L154+'สาย 4'!L154+'สาย 5'!L154+'สาย 6'!L154+'สาย 7'!L154+'สาย 8'!L154+'สาย 9'!L154+'สาย 10'!L154+'สาย 11'!L154+'สาย 12'!L154</f>
        <v>0</v>
      </c>
      <c r="M154" s="343">
        <f>'สาย 1'!M154+'สาย 2'!M154+'สาย 3'!M154+'สาย 4'!M154+'สาย 5'!M154+'สาย 6'!M154+'สาย 7'!M154+'สาย 8'!M154+'สาย 9'!M154+'สาย 10'!M154+'สาย 11'!M154+'สาย 12'!M154</f>
        <v>0</v>
      </c>
      <c r="N154" s="343">
        <f>'สาย 1'!N154+'สาย 2'!N154+'สาย 3'!N154+'สาย 4'!N154+'สาย 5'!N154+'สาย 6'!N154+'สาย 7'!N154+'สาย 8'!N154+'สาย 9'!N154+'สาย 10'!N154+'สาย 11'!N154+'สาย 12'!N154</f>
        <v>0</v>
      </c>
      <c r="O154" s="343">
        <f>'สาย 1'!O154+'สาย 2'!O154+'สาย 3'!O154+'สาย 4'!O154+'สาย 5'!O154+'สาย 6'!O154+'สาย 7'!O154+'สาย 8'!O154+'สาย 9'!O154+'สาย 10'!O154+'สาย 11'!O154+'สาย 12'!O154</f>
        <v>0</v>
      </c>
      <c r="P154" s="343">
        <f>'สาย 1'!P154+'สาย 2'!P154+'สาย 3'!P154+'สาย 4'!P154+'สาย 5'!P154+'สาย 6'!P154+'สาย 7'!P154+'สาย 8'!P154+'สาย 9'!P154+'สาย 10'!P154+'สาย 11'!P154+'สาย 12'!P154</f>
        <v>0</v>
      </c>
      <c r="Q154" s="343">
        <f>'สาย 1'!Q154+'สาย 2'!Q154+'สาย 3'!Q154+'สาย 4'!Q154+'สาย 5'!Q154+'สาย 6'!Q154+'สาย 7'!Q154+'สาย 8'!Q154+'สาย 9'!Q154+'สาย 10'!Q154+'สาย 11'!Q154+'สาย 12'!Q154</f>
        <v>0</v>
      </c>
      <c r="R154" s="343">
        <f>'สาย 1'!R154+'สาย 2'!R154+'สาย 3'!R154+'สาย 4'!R154+'สาย 5'!R154+'สาย 6'!R154+'สาย 7'!R154+'สาย 8'!R154+'สาย 9'!R154+'สาย 10'!R154+'สาย 11'!R154+'สาย 12'!R154</f>
        <v>0</v>
      </c>
      <c r="S154" s="343">
        <f>'สาย 1'!S154+'สาย 2'!S154+'สาย 3'!S154+'สาย 4'!S154+'สาย 5'!S154+'สาย 6'!S154+'สาย 7'!S154+'สาย 8'!S154+'สาย 9'!S154+'สาย 10'!S154+'สาย 11'!S154+'สาย 12'!S154</f>
        <v>0</v>
      </c>
      <c r="T154" s="343">
        <f>'สาย 1'!T154+'สาย 2'!T154+'สาย 3'!T154+'สาย 4'!T154+'สาย 5'!T154+'สาย 6'!T154+'สาย 7'!T154+'สาย 8'!T154+'สาย 9'!T154+'สาย 10'!T154+'สาย 11'!T154+'สาย 12'!T154</f>
        <v>0</v>
      </c>
      <c r="U154" s="343">
        <f>'สาย 1'!U154+'สาย 2'!U154+'สาย 3'!U154+'สาย 4'!U154+'สาย 5'!U154+'สาย 6'!U154+'สาย 7'!U154+'สาย 8'!U154+'สาย 9'!U154+'สาย 10'!U154+'สาย 11'!U154+'สาย 12'!U154</f>
        <v>0</v>
      </c>
      <c r="V154" s="343">
        <f>'สาย 1'!V154+'สาย 2'!V154+'สาย 3'!V154+'สาย 4'!V154+'สาย 5'!V154+'สาย 6'!V154+'สาย 7'!V154+'สาย 8'!V154+'สาย 9'!V154+'สาย 10'!V154+'สาย 11'!V154+'สาย 12'!V154</f>
        <v>0</v>
      </c>
      <c r="W154" s="343">
        <f>'สาย 1'!W154+'สาย 2'!W154+'สาย 3'!W154+'สาย 4'!W154+'สาย 5'!W154+'สาย 6'!W154+'สาย 7'!W154+'สาย 8'!W154+'สาย 9'!W154+'สาย 10'!W154+'สาย 11'!W154+'สาย 12'!W154</f>
        <v>0</v>
      </c>
      <c r="X154" s="343">
        <f>'สาย 1'!X154+'สาย 2'!X154+'สาย 3'!X154+'สาย 4'!X154+'สาย 5'!X154+'สาย 6'!X154+'สาย 7'!X154+'สาย 8'!X154+'สาย 9'!X154+'สาย 10'!X154+'สาย 11'!X154+'สาย 12'!X154</f>
        <v>0</v>
      </c>
      <c r="Y154" s="343">
        <f>'สาย 1'!Y154+'สาย 2'!Y154+'สาย 3'!Y154+'สาย 4'!Y154+'สาย 5'!Y154+'สาย 6'!Y154+'สาย 7'!Y154+'สาย 8'!Y154+'สาย 9'!Y154+'สาย 10'!Y154+'สาย 11'!Y154+'สาย 12'!Y154</f>
        <v>0</v>
      </c>
      <c r="Z154" s="343">
        <f>'สาย 1'!Z154+'สาย 2'!Z154+'สาย 3'!Z154+'สาย 4'!Z154+'สาย 5'!Z154+'สาย 6'!Z154+'สาย 7'!Z154+'สาย 8'!Z154+'สาย 9'!Z154+'สาย 10'!Z154+'สาย 11'!Z154+'สาย 12'!Z154</f>
        <v>0</v>
      </c>
      <c r="AA154" s="343">
        <f>'สาย 1'!AA154+'สาย 2'!AA154+'สาย 3'!AA154+'สาย 4'!AA154+'สาย 5'!AA154+'สาย 6'!AA154+'สาย 7'!AA154+'สาย 8'!AA154+'สาย 9'!AA154+'สาย 10'!AA154+'สาย 11'!AA154+'สาย 12'!AA154</f>
        <v>0</v>
      </c>
      <c r="AB154" s="343">
        <f>'สาย 1'!AB154+'สาย 2'!AB154+'สาย 3'!AB154+'สาย 4'!AB154+'สาย 5'!AB154+'สาย 6'!AB154+'สาย 7'!AB154+'สาย 8'!AB154+'สาย 9'!AB154+'สาย 10'!AB154+'สาย 11'!AB154+'สาย 12'!AB154</f>
        <v>0</v>
      </c>
      <c r="AC154" s="343">
        <f>'สาย 1'!AC154+'สาย 2'!AC154+'สาย 3'!AC154+'สาย 4'!AC154+'สาย 5'!AC154+'สาย 6'!AC154+'สาย 7'!AC154+'สาย 8'!AC154+'สาย 9'!AC154+'สาย 10'!AC154+'สาย 11'!AC154+'สาย 12'!AC154</f>
        <v>0</v>
      </c>
      <c r="AD154" s="343">
        <f>'สาย 1'!AD154+'สาย 2'!AD154+'สาย 3'!AD154+'สาย 4'!AD154+'สาย 5'!AD154+'สาย 6'!AD154+'สาย 7'!AD154+'สาย 8'!AD154+'สาย 9'!AD154+'สาย 10'!AD154+'สาย 11'!AD154+'สาย 12'!AD154</f>
        <v>0</v>
      </c>
      <c r="AE154" s="343">
        <f>'สาย 1'!AE154+'สาย 2'!AE154+'สาย 3'!AE154+'สาย 4'!AE154+'สาย 5'!AE154+'สาย 6'!AE154+'สาย 7'!AE154+'สาย 8'!AE154+'สาย 9'!AE154+'สาย 10'!AE154+'สาย 11'!AE154+'สาย 12'!AE154</f>
        <v>0</v>
      </c>
      <c r="AF154" s="343">
        <f>'สาย 1'!AF154+'สาย 2'!AF154+'สาย 3'!AF154+'สาย 4'!AF154+'สาย 5'!AF154+'สาย 6'!AF154+'สาย 7'!AF154+'สาย 8'!AF154+'สาย 9'!AF154+'สาย 10'!AF154+'สาย 11'!AF154+'สาย 12'!AF154</f>
        <v>0</v>
      </c>
      <c r="AG154" s="343">
        <f>'สาย 1'!AG154+'สาย 2'!AG154+'สาย 3'!AG154+'สาย 4'!AG154+'สาย 5'!AG154+'สาย 6'!AG154+'สาย 7'!AG154+'สาย 8'!AG154+'สาย 9'!AG154+'สาย 10'!AG154+'สาย 11'!AG154+'สาย 12'!AG154</f>
        <v>0</v>
      </c>
      <c r="AH154" s="343">
        <f>'สาย 1'!AH154+'สาย 2'!AH154+'สาย 3'!AH154+'สาย 4'!AH154+'สาย 5'!AH154+'สาย 6'!AH154+'สาย 7'!AH154+'สาย 8'!AH154+'สาย 9'!AH154+'สาย 10'!AH154+'สาย 11'!AH154+'สาย 12'!AH154</f>
        <v>0</v>
      </c>
      <c r="AI154" s="343">
        <f>SUM(D154:AH154)</f>
        <v>0</v>
      </c>
      <c r="AJ154" s="566" t="e">
        <f>AI157</f>
        <v>#DIV/0!</v>
      </c>
    </row>
    <row r="155" spans="1:36" ht="20.399999999999999">
      <c r="A155" s="529"/>
      <c r="B155" s="550"/>
      <c r="C155" s="159" t="s">
        <v>89</v>
      </c>
      <c r="D155" s="174">
        <f>'สาย 1'!D155+'สาย 2'!D155+'สาย 3'!D155+'สาย 4'!D155+'สาย 5'!D155+'สาย 6'!D155+'สาย 7'!D155+'สาย 8'!D155+'สาย 9'!D155+'สาย 10'!D155+'สาย 11'!D155+'สาย 12'!D155</f>
        <v>0</v>
      </c>
      <c r="E155" s="174">
        <f>'สาย 1'!E155+'สาย 2'!E155+'สาย 3'!E155+'สาย 4'!E155+'สาย 5'!E155+'สาย 6'!E155+'สาย 7'!E155+'สาย 8'!E155+'สาย 9'!E155+'สาย 10'!E155+'สาย 11'!E155+'สาย 12'!E155</f>
        <v>0</v>
      </c>
      <c r="F155" s="174">
        <f>'สาย 1'!F155+'สาย 2'!F155+'สาย 3'!F155+'สาย 4'!F155+'สาย 5'!F155+'สาย 6'!F155+'สาย 7'!F155+'สาย 8'!F155+'สาย 9'!F155+'สาย 10'!F155+'สาย 11'!F155+'สาย 12'!F155</f>
        <v>0</v>
      </c>
      <c r="G155" s="174">
        <f>'สาย 1'!G155+'สาย 2'!G155+'สาย 3'!G155+'สาย 4'!G155+'สาย 5'!G155+'สาย 6'!G155+'สาย 7'!G155+'สาย 8'!G155+'สาย 9'!G155+'สาย 10'!G155+'สาย 11'!G155+'สาย 12'!G155</f>
        <v>0</v>
      </c>
      <c r="H155" s="174">
        <f>'สาย 1'!H155+'สาย 2'!H155+'สาย 3'!H155+'สาย 4'!H155+'สาย 5'!H155+'สาย 6'!H155+'สาย 7'!H155+'สาย 8'!H155+'สาย 9'!H155+'สาย 10'!H155+'สาย 11'!H155+'สาย 12'!H155</f>
        <v>0</v>
      </c>
      <c r="I155" s="174">
        <f>'สาย 1'!I155+'สาย 2'!I155+'สาย 3'!I155+'สาย 4'!I155+'สาย 5'!I155+'สาย 6'!I155+'สาย 7'!I155+'สาย 8'!I155+'สาย 9'!I155+'สาย 10'!I155+'สาย 11'!I155+'สาย 12'!I155</f>
        <v>0</v>
      </c>
      <c r="J155" s="174">
        <f>'สาย 1'!J155+'สาย 2'!J155+'สาย 3'!J155+'สาย 4'!J155+'สาย 5'!J155+'สาย 6'!J155+'สาย 7'!J155+'สาย 8'!J155+'สาย 9'!J155+'สาย 10'!J155+'สาย 11'!J155+'สาย 12'!J155</f>
        <v>0</v>
      </c>
      <c r="K155" s="174">
        <f>'สาย 1'!K155+'สาย 2'!K155+'สาย 3'!K155+'สาย 4'!K155+'สาย 5'!K155+'สาย 6'!K155+'สาย 7'!K155+'สาย 8'!K155+'สาย 9'!K155+'สาย 10'!K155+'สาย 11'!K155+'สาย 12'!K155</f>
        <v>0</v>
      </c>
      <c r="L155" s="174">
        <f>'สาย 1'!L155+'สาย 2'!L155+'สาย 3'!L155+'สาย 4'!L155+'สาย 5'!L155+'สาย 6'!L155+'สาย 7'!L155+'สาย 8'!L155+'สาย 9'!L155+'สาย 10'!L155+'สาย 11'!L155+'สาย 12'!L155</f>
        <v>0</v>
      </c>
      <c r="M155" s="174">
        <f>'สาย 1'!M155+'สาย 2'!M155+'สาย 3'!M155+'สาย 4'!M155+'สาย 5'!M155+'สาย 6'!M155+'สาย 7'!M155+'สาย 8'!M155+'สาย 9'!M155+'สาย 10'!M155+'สาย 11'!M155+'สาย 12'!M155</f>
        <v>0</v>
      </c>
      <c r="N155" s="174">
        <f>'สาย 1'!N155+'สาย 2'!N155+'สาย 3'!N155+'สาย 4'!N155+'สาย 5'!N155+'สาย 6'!N155+'สาย 7'!N155+'สาย 8'!N155+'สาย 9'!N155+'สาย 10'!N155+'สาย 11'!N155+'สาย 12'!N155</f>
        <v>0</v>
      </c>
      <c r="O155" s="174">
        <f>'สาย 1'!O155+'สาย 2'!O155+'สาย 3'!O155+'สาย 4'!O155+'สาย 5'!O155+'สาย 6'!O155+'สาย 7'!O155+'สาย 8'!O155+'สาย 9'!O155+'สาย 10'!O155+'สาย 11'!O155+'สาย 12'!O155</f>
        <v>0</v>
      </c>
      <c r="P155" s="174">
        <f>'สาย 1'!P155+'สาย 2'!P155+'สาย 3'!P155+'สาย 4'!P155+'สาย 5'!P155+'สาย 6'!P155+'สาย 7'!P155+'สาย 8'!P155+'สาย 9'!P155+'สาย 10'!P155+'สาย 11'!P155+'สาย 12'!P155</f>
        <v>0</v>
      </c>
      <c r="Q155" s="174">
        <f>'สาย 1'!Q155+'สาย 2'!Q155+'สาย 3'!Q155+'สาย 4'!Q155+'สาย 5'!Q155+'สาย 6'!Q155+'สาย 7'!Q155+'สาย 8'!Q155+'สาย 9'!Q155+'สาย 10'!Q155+'สาย 11'!Q155+'สาย 12'!Q155</f>
        <v>0</v>
      </c>
      <c r="R155" s="174">
        <f>'สาย 1'!R155+'สาย 2'!R155+'สาย 3'!R155+'สาย 4'!R155+'สาย 5'!R155+'สาย 6'!R155+'สาย 7'!R155+'สาย 8'!R155+'สาย 9'!R155+'สาย 10'!R155+'สาย 11'!R155+'สาย 12'!R155</f>
        <v>0</v>
      </c>
      <c r="S155" s="174">
        <f>'สาย 1'!S155+'สาย 2'!S155+'สาย 3'!S155+'สาย 4'!S155+'สาย 5'!S155+'สาย 6'!S155+'สาย 7'!S155+'สาย 8'!S155+'สาย 9'!S155+'สาย 10'!S155+'สาย 11'!S155+'สาย 12'!S155</f>
        <v>0</v>
      </c>
      <c r="T155" s="174">
        <f>'สาย 1'!T155+'สาย 2'!T155+'สาย 3'!T155+'สาย 4'!T155+'สาย 5'!T155+'สาย 6'!T155+'สาย 7'!T155+'สาย 8'!T155+'สาย 9'!T155+'สาย 10'!T155+'สาย 11'!T155+'สาย 12'!T155</f>
        <v>0</v>
      </c>
      <c r="U155" s="174">
        <f>'สาย 1'!U155+'สาย 2'!U155+'สาย 3'!U155+'สาย 4'!U155+'สาย 5'!U155+'สาย 6'!U155+'สาย 7'!U155+'สาย 8'!U155+'สาย 9'!U155+'สาย 10'!U155+'สาย 11'!U155+'สาย 12'!U155</f>
        <v>0</v>
      </c>
      <c r="V155" s="174">
        <f>'สาย 1'!V155+'สาย 2'!V155+'สาย 3'!V155+'สาย 4'!V155+'สาย 5'!V155+'สาย 6'!V155+'สาย 7'!V155+'สาย 8'!V155+'สาย 9'!V155+'สาย 10'!V155+'สาย 11'!V155+'สาย 12'!V155</f>
        <v>0</v>
      </c>
      <c r="W155" s="174">
        <f>'สาย 1'!W155+'สาย 2'!W155+'สาย 3'!W155+'สาย 4'!W155+'สาย 5'!W155+'สาย 6'!W155+'สาย 7'!W155+'สาย 8'!W155+'สาย 9'!W155+'สาย 10'!W155+'สาย 11'!W155+'สาย 12'!W155</f>
        <v>0</v>
      </c>
      <c r="X155" s="174">
        <f>'สาย 1'!X155+'สาย 2'!X155+'สาย 3'!X155+'สาย 4'!X155+'สาย 5'!X155+'สาย 6'!X155+'สาย 7'!X155+'สาย 8'!X155+'สาย 9'!X155+'สาย 10'!X155+'สาย 11'!X155+'สาย 12'!X155</f>
        <v>0</v>
      </c>
      <c r="Y155" s="174">
        <f>'สาย 1'!Y155+'สาย 2'!Y155+'สาย 3'!Y155+'สาย 4'!Y155+'สาย 5'!Y155+'สาย 6'!Y155+'สาย 7'!Y155+'สาย 8'!Y155+'สาย 9'!Y155+'สาย 10'!Y155+'สาย 11'!Y155+'สาย 12'!Y155</f>
        <v>0</v>
      </c>
      <c r="Z155" s="174">
        <f>'สาย 1'!Z155+'สาย 2'!Z155+'สาย 3'!Z155+'สาย 4'!Z155+'สาย 5'!Z155+'สาย 6'!Z155+'สาย 7'!Z155+'สาย 8'!Z155+'สาย 9'!Z155+'สาย 10'!Z155+'สาย 11'!Z155+'สาย 12'!Z155</f>
        <v>0</v>
      </c>
      <c r="AA155" s="174">
        <f>'สาย 1'!AA155+'สาย 2'!AA155+'สาย 3'!AA155+'สาย 4'!AA155+'สาย 5'!AA155+'สาย 6'!AA155+'สาย 7'!AA155+'สาย 8'!AA155+'สาย 9'!AA155+'สาย 10'!AA155+'สาย 11'!AA155+'สาย 12'!AA155</f>
        <v>0</v>
      </c>
      <c r="AB155" s="174">
        <f>'สาย 1'!AB155+'สาย 2'!AB155+'สาย 3'!AB155+'สาย 4'!AB155+'สาย 5'!AB155+'สาย 6'!AB155+'สาย 7'!AB155+'สาย 8'!AB155+'สาย 9'!AB155+'สาย 10'!AB155+'สาย 11'!AB155+'สาย 12'!AB155</f>
        <v>0</v>
      </c>
      <c r="AC155" s="174">
        <f>'สาย 1'!AC155+'สาย 2'!AC155+'สาย 3'!AC155+'สาย 4'!AC155+'สาย 5'!AC155+'สาย 6'!AC155+'สาย 7'!AC155+'สาย 8'!AC155+'สาย 9'!AC155+'สาย 10'!AC155+'สาย 11'!AC155+'สาย 12'!AC155</f>
        <v>0</v>
      </c>
      <c r="AD155" s="174">
        <f>'สาย 1'!AD155+'สาย 2'!AD155+'สาย 3'!AD155+'สาย 4'!AD155+'สาย 5'!AD155+'สาย 6'!AD155+'สาย 7'!AD155+'สาย 8'!AD155+'สาย 9'!AD155+'สาย 10'!AD155+'สาย 11'!AD155+'สาย 12'!AD155</f>
        <v>0</v>
      </c>
      <c r="AE155" s="174">
        <f>'สาย 1'!AE155+'สาย 2'!AE155+'สาย 3'!AE155+'สาย 4'!AE155+'สาย 5'!AE155+'สาย 6'!AE155+'สาย 7'!AE155+'สาย 8'!AE155+'สาย 9'!AE155+'สาย 10'!AE155+'สาย 11'!AE155+'สาย 12'!AE155</f>
        <v>0</v>
      </c>
      <c r="AF155" s="174">
        <f>'สาย 1'!AF155+'สาย 2'!AF155+'สาย 3'!AF155+'สาย 4'!AF155+'สาย 5'!AF155+'สาย 6'!AF155+'สาย 7'!AF155+'สาย 8'!AF155+'สาย 9'!AF155+'สาย 10'!AF155+'สาย 11'!AF155+'สาย 12'!AF155</f>
        <v>0</v>
      </c>
      <c r="AG155" s="174">
        <f>'สาย 1'!AG155+'สาย 2'!AG155+'สาย 3'!AG155+'สาย 4'!AG155+'สาย 5'!AG155+'สาย 6'!AG155+'สาย 7'!AG155+'สาย 8'!AG155+'สาย 9'!AG155+'สาย 10'!AG155+'สาย 11'!AG155+'สาย 12'!AG155</f>
        <v>0</v>
      </c>
      <c r="AH155" s="174">
        <f>'สาย 1'!AH155+'สาย 2'!AH155+'สาย 3'!AH155+'สาย 4'!AH155+'สาย 5'!AH155+'สาย 6'!AH155+'สาย 7'!AH155+'สาย 8'!AH155+'สาย 9'!AH155+'สาย 10'!AH155+'สาย 11'!AH155+'สาย 12'!AH155</f>
        <v>0</v>
      </c>
      <c r="AI155" s="174">
        <f t="shared" ref="AI155:AI156" si="1006">SUM(D155:AH155)</f>
        <v>0</v>
      </c>
      <c r="AJ155" s="541"/>
    </row>
    <row r="156" spans="1:36" ht="20.399999999999999">
      <c r="A156" s="529"/>
      <c r="B156" s="550"/>
      <c r="C156" s="160" t="s">
        <v>90</v>
      </c>
      <c r="D156" s="142">
        <f>'สาย 1'!D156+'สาย 2'!D156+'สาย 3'!D156+'สาย 4'!D156+'สาย 5'!D156+'สาย 6'!D156+'สาย 7'!D156+'สาย 8'!D156+'สาย 9'!D156+'สาย 10'!D156+'สาย 11'!D156+'สาย 12'!D156</f>
        <v>0</v>
      </c>
      <c r="E156" s="142">
        <f>'สาย 1'!E156+'สาย 2'!E156+'สาย 3'!E156+'สาย 4'!E156+'สาย 5'!E156+'สาย 6'!E156+'สาย 7'!E156+'สาย 8'!E156+'สาย 9'!E156+'สาย 10'!E156+'สาย 11'!E156+'สาย 12'!E156</f>
        <v>0</v>
      </c>
      <c r="F156" s="142">
        <f>'สาย 1'!F156+'สาย 2'!F156+'สาย 3'!F156+'สาย 4'!F156+'สาย 5'!F156+'สาย 6'!F156+'สาย 7'!F156+'สาย 8'!F156+'สาย 9'!F156+'สาย 10'!F156+'สาย 11'!F156+'สาย 12'!F156</f>
        <v>0</v>
      </c>
      <c r="G156" s="142">
        <f>'สาย 1'!G156+'สาย 2'!G156+'สาย 3'!G156+'สาย 4'!G156+'สาย 5'!G156+'สาย 6'!G156+'สาย 7'!G156+'สาย 8'!G156+'สาย 9'!G156+'สาย 10'!G156+'สาย 11'!G156+'สาย 12'!G156</f>
        <v>0</v>
      </c>
      <c r="H156" s="142">
        <f>'สาย 1'!H156+'สาย 2'!H156+'สาย 3'!H156+'สาย 4'!H156+'สาย 5'!H156+'สาย 6'!H156+'สาย 7'!H156+'สาย 8'!H156+'สาย 9'!H156+'สาย 10'!H156+'สาย 11'!H156+'สาย 12'!H156</f>
        <v>0</v>
      </c>
      <c r="I156" s="142">
        <f>'สาย 1'!I156+'สาย 2'!I156+'สาย 3'!I156+'สาย 4'!I156+'สาย 5'!I156+'สาย 6'!I156+'สาย 7'!I156+'สาย 8'!I156+'สาย 9'!I156+'สาย 10'!I156+'สาย 11'!I156+'สาย 12'!I156</f>
        <v>0</v>
      </c>
      <c r="J156" s="142">
        <f>'สาย 1'!J156+'สาย 2'!J156+'สาย 3'!J156+'สาย 4'!J156+'สาย 5'!J156+'สาย 6'!J156+'สาย 7'!J156+'สาย 8'!J156+'สาย 9'!J156+'สาย 10'!J156+'สาย 11'!J156+'สาย 12'!J156</f>
        <v>0</v>
      </c>
      <c r="K156" s="142">
        <f>'สาย 1'!K156+'สาย 2'!K156+'สาย 3'!K156+'สาย 4'!K156+'สาย 5'!K156+'สาย 6'!K156+'สาย 7'!K156+'สาย 8'!K156+'สาย 9'!K156+'สาย 10'!K156+'สาย 11'!K156+'สาย 12'!K156</f>
        <v>0</v>
      </c>
      <c r="L156" s="142">
        <f>'สาย 1'!L156+'สาย 2'!L156+'สาย 3'!L156+'สาย 4'!L156+'สาย 5'!L156+'สาย 6'!L156+'สาย 7'!L156+'สาย 8'!L156+'สาย 9'!L156+'สาย 10'!L156+'สาย 11'!L156+'สาย 12'!L156</f>
        <v>0</v>
      </c>
      <c r="M156" s="142">
        <f>'สาย 1'!M156+'สาย 2'!M156+'สาย 3'!M156+'สาย 4'!M156+'สาย 5'!M156+'สาย 6'!M156+'สาย 7'!M156+'สาย 8'!M156+'สาย 9'!M156+'สาย 10'!M156+'สาย 11'!M156+'สาย 12'!M156</f>
        <v>0</v>
      </c>
      <c r="N156" s="142">
        <f>'สาย 1'!N156+'สาย 2'!N156+'สาย 3'!N156+'สาย 4'!N156+'สาย 5'!N156+'สาย 6'!N156+'สาย 7'!N156+'สาย 8'!N156+'สาย 9'!N156+'สาย 10'!N156+'สาย 11'!N156+'สาย 12'!N156</f>
        <v>0</v>
      </c>
      <c r="O156" s="142">
        <f>'สาย 1'!O156+'สาย 2'!O156+'สาย 3'!O156+'สาย 4'!O156+'สาย 5'!O156+'สาย 6'!O156+'สาย 7'!O156+'สาย 8'!O156+'สาย 9'!O156+'สาย 10'!O156+'สาย 11'!O156+'สาย 12'!O156</f>
        <v>0</v>
      </c>
      <c r="P156" s="142">
        <f>'สาย 1'!P156+'สาย 2'!P156+'สาย 3'!P156+'สาย 4'!P156+'สาย 5'!P156+'สาย 6'!P156+'สาย 7'!P156+'สาย 8'!P156+'สาย 9'!P156+'สาย 10'!P156+'สาย 11'!P156+'สาย 12'!P156</f>
        <v>0</v>
      </c>
      <c r="Q156" s="142">
        <f>'สาย 1'!Q156+'สาย 2'!Q156+'สาย 3'!Q156+'สาย 4'!Q156+'สาย 5'!Q156+'สาย 6'!Q156+'สาย 7'!Q156+'สาย 8'!Q156+'สาย 9'!Q156+'สาย 10'!Q156+'สาย 11'!Q156+'สาย 12'!Q156</f>
        <v>0</v>
      </c>
      <c r="R156" s="142">
        <f>'สาย 1'!R156+'สาย 2'!R156+'สาย 3'!R156+'สาย 4'!R156+'สาย 5'!R156+'สาย 6'!R156+'สาย 7'!R156+'สาย 8'!R156+'สาย 9'!R156+'สาย 10'!R156+'สาย 11'!R156+'สาย 12'!R156</f>
        <v>0</v>
      </c>
      <c r="S156" s="142">
        <f>'สาย 1'!S156+'สาย 2'!S156+'สาย 3'!S156+'สาย 4'!S156+'สาย 5'!S156+'สาย 6'!S156+'สาย 7'!S156+'สาย 8'!S156+'สาย 9'!S156+'สาย 10'!S156+'สาย 11'!S156+'สาย 12'!S156</f>
        <v>0</v>
      </c>
      <c r="T156" s="142">
        <f>'สาย 1'!T156+'สาย 2'!T156+'สาย 3'!T156+'สาย 4'!T156+'สาย 5'!T156+'สาย 6'!T156+'สาย 7'!T156+'สาย 8'!T156+'สาย 9'!T156+'สาย 10'!T156+'สาย 11'!T156+'สาย 12'!T156</f>
        <v>0</v>
      </c>
      <c r="U156" s="142">
        <f>'สาย 1'!U156+'สาย 2'!U156+'สาย 3'!U156+'สาย 4'!U156+'สาย 5'!U156+'สาย 6'!U156+'สาย 7'!U156+'สาย 8'!U156+'สาย 9'!U156+'สาย 10'!U156+'สาย 11'!U156+'สาย 12'!U156</f>
        <v>0</v>
      </c>
      <c r="V156" s="142">
        <f>'สาย 1'!V156+'สาย 2'!V156+'สาย 3'!V156+'สาย 4'!V156+'สาย 5'!V156+'สาย 6'!V156+'สาย 7'!V156+'สาย 8'!V156+'สาย 9'!V156+'สาย 10'!V156+'สาย 11'!V156+'สาย 12'!V156</f>
        <v>0</v>
      </c>
      <c r="W156" s="142">
        <f>'สาย 1'!W156+'สาย 2'!W156+'สาย 3'!W156+'สาย 4'!W156+'สาย 5'!W156+'สาย 6'!W156+'สาย 7'!W156+'สาย 8'!W156+'สาย 9'!W156+'สาย 10'!W156+'สาย 11'!W156+'สาย 12'!W156</f>
        <v>0</v>
      </c>
      <c r="X156" s="142">
        <f>'สาย 1'!X156+'สาย 2'!X156+'สาย 3'!X156+'สาย 4'!X156+'สาย 5'!X156+'สาย 6'!X156+'สาย 7'!X156+'สาย 8'!X156+'สาย 9'!X156+'สาย 10'!X156+'สาย 11'!X156+'สาย 12'!X156</f>
        <v>0</v>
      </c>
      <c r="Y156" s="142">
        <f>'สาย 1'!Y156+'สาย 2'!Y156+'สาย 3'!Y156+'สาย 4'!Y156+'สาย 5'!Y156+'สาย 6'!Y156+'สาย 7'!Y156+'สาย 8'!Y156+'สาย 9'!Y156+'สาย 10'!Y156+'สาย 11'!Y156+'สาย 12'!Y156</f>
        <v>0</v>
      </c>
      <c r="Z156" s="142">
        <f>'สาย 1'!Z156+'สาย 2'!Z156+'สาย 3'!Z156+'สาย 4'!Z156+'สาย 5'!Z156+'สาย 6'!Z156+'สาย 7'!Z156+'สาย 8'!Z156+'สาย 9'!Z156+'สาย 10'!Z156+'สาย 11'!Z156+'สาย 12'!Z156</f>
        <v>0</v>
      </c>
      <c r="AA156" s="142">
        <f>'สาย 1'!AA156+'สาย 2'!AA156+'สาย 3'!AA156+'สาย 4'!AA156+'สาย 5'!AA156+'สาย 6'!AA156+'สาย 7'!AA156+'สาย 8'!AA156+'สาย 9'!AA156+'สาย 10'!AA156+'สาย 11'!AA156+'สาย 12'!AA156</f>
        <v>0</v>
      </c>
      <c r="AB156" s="142">
        <f>'สาย 1'!AB156+'สาย 2'!AB156+'สาย 3'!AB156+'สาย 4'!AB156+'สาย 5'!AB156+'สาย 6'!AB156+'สาย 7'!AB156+'สาย 8'!AB156+'สาย 9'!AB156+'สาย 10'!AB156+'สาย 11'!AB156+'สาย 12'!AB156</f>
        <v>0</v>
      </c>
      <c r="AC156" s="142">
        <f>'สาย 1'!AC156+'สาย 2'!AC156+'สาย 3'!AC156+'สาย 4'!AC156+'สาย 5'!AC156+'สาย 6'!AC156+'สาย 7'!AC156+'สาย 8'!AC156+'สาย 9'!AC156+'สาย 10'!AC156+'สาย 11'!AC156+'สาย 12'!AC156</f>
        <v>0</v>
      </c>
      <c r="AD156" s="142">
        <f>'สาย 1'!AD156+'สาย 2'!AD156+'สาย 3'!AD156+'สาย 4'!AD156+'สาย 5'!AD156+'สาย 6'!AD156+'สาย 7'!AD156+'สาย 8'!AD156+'สาย 9'!AD156+'สาย 10'!AD156+'สาย 11'!AD156+'สาย 12'!AD156</f>
        <v>0</v>
      </c>
      <c r="AE156" s="142">
        <f>'สาย 1'!AE156+'สาย 2'!AE156+'สาย 3'!AE156+'สาย 4'!AE156+'สาย 5'!AE156+'สาย 6'!AE156+'สาย 7'!AE156+'สาย 8'!AE156+'สาย 9'!AE156+'สาย 10'!AE156+'สาย 11'!AE156+'สาย 12'!AE156</f>
        <v>0</v>
      </c>
      <c r="AF156" s="142">
        <f>'สาย 1'!AF156+'สาย 2'!AF156+'สาย 3'!AF156+'สาย 4'!AF156+'สาย 5'!AF156+'สาย 6'!AF156+'สาย 7'!AF156+'สาย 8'!AF156+'สาย 9'!AF156+'สาย 10'!AF156+'สาย 11'!AF156+'สาย 12'!AF156</f>
        <v>0</v>
      </c>
      <c r="AG156" s="142">
        <f>'สาย 1'!AG156+'สาย 2'!AG156+'สาย 3'!AG156+'สาย 4'!AG156+'สาย 5'!AG156+'สาย 6'!AG156+'สาย 7'!AG156+'สาย 8'!AG156+'สาย 9'!AG156+'สาย 10'!AG156+'สาย 11'!AG156+'สาย 12'!AG156</f>
        <v>0</v>
      </c>
      <c r="AH156" s="142">
        <f>'สาย 1'!AH156+'สาย 2'!AH156+'สาย 3'!AH156+'สาย 4'!AH156+'สาย 5'!AH156+'สาย 6'!AH156+'สาย 7'!AH156+'สาย 8'!AH156+'สาย 9'!AH156+'สาย 10'!AH156+'สาย 11'!AH156+'สาย 12'!AH156</f>
        <v>0</v>
      </c>
      <c r="AI156" s="142">
        <f t="shared" si="1006"/>
        <v>0</v>
      </c>
      <c r="AJ156" s="541"/>
    </row>
    <row r="157" spans="1:36" ht="21" thickBot="1">
      <c r="A157" s="530"/>
      <c r="B157" s="551"/>
      <c r="C157" s="154" t="s">
        <v>91</v>
      </c>
      <c r="D157" s="155" t="e">
        <f t="shared" ref="D157:AI157" si="1007">(D155+D156)/D154</f>
        <v>#DIV/0!</v>
      </c>
      <c r="E157" s="155" t="e">
        <f t="shared" si="1007"/>
        <v>#DIV/0!</v>
      </c>
      <c r="F157" s="155" t="e">
        <f t="shared" si="1007"/>
        <v>#DIV/0!</v>
      </c>
      <c r="G157" s="155" t="e">
        <f t="shared" si="1007"/>
        <v>#DIV/0!</v>
      </c>
      <c r="H157" s="155" t="e">
        <f t="shared" si="1007"/>
        <v>#DIV/0!</v>
      </c>
      <c r="I157" s="155" t="e">
        <f t="shared" si="1007"/>
        <v>#DIV/0!</v>
      </c>
      <c r="J157" s="155" t="e">
        <f t="shared" si="1007"/>
        <v>#DIV/0!</v>
      </c>
      <c r="K157" s="155" t="e">
        <f t="shared" si="1007"/>
        <v>#DIV/0!</v>
      </c>
      <c r="L157" s="155" t="e">
        <f t="shared" si="1007"/>
        <v>#DIV/0!</v>
      </c>
      <c r="M157" s="155" t="e">
        <f t="shared" si="1007"/>
        <v>#DIV/0!</v>
      </c>
      <c r="N157" s="155" t="e">
        <f t="shared" si="1007"/>
        <v>#DIV/0!</v>
      </c>
      <c r="O157" s="155" t="e">
        <f t="shared" si="1007"/>
        <v>#DIV/0!</v>
      </c>
      <c r="P157" s="155" t="e">
        <f t="shared" si="1007"/>
        <v>#DIV/0!</v>
      </c>
      <c r="Q157" s="155" t="e">
        <f t="shared" si="1007"/>
        <v>#DIV/0!</v>
      </c>
      <c r="R157" s="155" t="e">
        <f t="shared" si="1007"/>
        <v>#DIV/0!</v>
      </c>
      <c r="S157" s="155" t="e">
        <f t="shared" si="1007"/>
        <v>#DIV/0!</v>
      </c>
      <c r="T157" s="155" t="e">
        <f t="shared" si="1007"/>
        <v>#DIV/0!</v>
      </c>
      <c r="U157" s="155" t="e">
        <f t="shared" si="1007"/>
        <v>#DIV/0!</v>
      </c>
      <c r="V157" s="155" t="e">
        <f t="shared" si="1007"/>
        <v>#DIV/0!</v>
      </c>
      <c r="W157" s="155" t="e">
        <f t="shared" si="1007"/>
        <v>#DIV/0!</v>
      </c>
      <c r="X157" s="155" t="e">
        <f t="shared" si="1007"/>
        <v>#DIV/0!</v>
      </c>
      <c r="Y157" s="155" t="e">
        <f t="shared" si="1007"/>
        <v>#DIV/0!</v>
      </c>
      <c r="Z157" s="155" t="e">
        <f t="shared" si="1007"/>
        <v>#DIV/0!</v>
      </c>
      <c r="AA157" s="155" t="e">
        <f t="shared" si="1007"/>
        <v>#DIV/0!</v>
      </c>
      <c r="AB157" s="155" t="e">
        <f t="shared" si="1007"/>
        <v>#DIV/0!</v>
      </c>
      <c r="AC157" s="155" t="e">
        <f t="shared" si="1007"/>
        <v>#DIV/0!</v>
      </c>
      <c r="AD157" s="155" t="e">
        <f t="shared" si="1007"/>
        <v>#DIV/0!</v>
      </c>
      <c r="AE157" s="155" t="e">
        <f t="shared" si="1007"/>
        <v>#DIV/0!</v>
      </c>
      <c r="AF157" s="155" t="e">
        <f t="shared" si="1007"/>
        <v>#DIV/0!</v>
      </c>
      <c r="AG157" s="155" t="e">
        <f t="shared" si="1007"/>
        <v>#DIV/0!</v>
      </c>
      <c r="AH157" s="155" t="e">
        <f t="shared" si="1007"/>
        <v>#DIV/0!</v>
      </c>
      <c r="AI157" s="155" t="e">
        <f t="shared" si="1007"/>
        <v>#DIV/0!</v>
      </c>
      <c r="AJ157" s="542"/>
    </row>
    <row r="158" spans="1:36" ht="20.399999999999999">
      <c r="A158" s="528" t="s">
        <v>102</v>
      </c>
      <c r="B158" s="549" t="s">
        <v>52</v>
      </c>
      <c r="C158" s="157" t="s">
        <v>42</v>
      </c>
      <c r="D158" s="343">
        <f>'สาย 1'!D158+'สาย 2'!D158+'สาย 3'!D158+'สาย 4'!D158+'สาย 5'!D158+'สาย 6'!D158+'สาย 7'!D158+'สาย 8'!D158+'สาย 9'!D158+'สาย 10'!D158+'สาย 11'!D158+'สาย 12'!D158</f>
        <v>0</v>
      </c>
      <c r="E158" s="343">
        <f>'สาย 1'!E158+'สาย 2'!E158+'สาย 3'!E158+'สาย 4'!E158+'สาย 5'!E158+'สาย 6'!E158+'สาย 7'!E158+'สาย 8'!E158+'สาย 9'!E158+'สาย 10'!E158+'สาย 11'!E158+'สาย 12'!E158</f>
        <v>0</v>
      </c>
      <c r="F158" s="343">
        <f>'สาย 1'!F158+'สาย 2'!F158+'สาย 3'!F158+'สาย 4'!F158+'สาย 5'!F158+'สาย 6'!F158+'สาย 7'!F158+'สาย 8'!F158+'สาย 9'!F158+'สาย 10'!F158+'สาย 11'!F158+'สาย 12'!F158</f>
        <v>0</v>
      </c>
      <c r="G158" s="343">
        <f>'สาย 1'!G158+'สาย 2'!G158+'สาย 3'!G158+'สาย 4'!G158+'สาย 5'!G158+'สาย 6'!G158+'สาย 7'!G158+'สาย 8'!G158+'สาย 9'!G158+'สาย 10'!G158+'สาย 11'!G158+'สาย 12'!G158</f>
        <v>0</v>
      </c>
      <c r="H158" s="343">
        <f>'สาย 1'!H158+'สาย 2'!H158+'สาย 3'!H158+'สาย 4'!H158+'สาย 5'!H158+'สาย 6'!H158+'สาย 7'!H158+'สาย 8'!H158+'สาย 9'!H158+'สาย 10'!H158+'สาย 11'!H158+'สาย 12'!H158</f>
        <v>0</v>
      </c>
      <c r="I158" s="343">
        <f>'สาย 1'!I158+'สาย 2'!I158+'สาย 3'!I158+'สาย 4'!I158+'สาย 5'!I158+'สาย 6'!I158+'สาย 7'!I158+'สาย 8'!I158+'สาย 9'!I158+'สาย 10'!I158+'สาย 11'!I158+'สาย 12'!I158</f>
        <v>0</v>
      </c>
      <c r="J158" s="343">
        <f>'สาย 1'!J158+'สาย 2'!J158+'สาย 3'!J158+'สาย 4'!J158+'สาย 5'!J158+'สาย 6'!J158+'สาย 7'!J158+'สาย 8'!J158+'สาย 9'!J158+'สาย 10'!J158+'สาย 11'!J158+'สาย 12'!J158</f>
        <v>0</v>
      </c>
      <c r="K158" s="343">
        <f>'สาย 1'!K158+'สาย 2'!K158+'สาย 3'!K158+'สาย 4'!K158+'สาย 5'!K158+'สาย 6'!K158+'สาย 7'!K158+'สาย 8'!K158+'สาย 9'!K158+'สาย 10'!K158+'สาย 11'!K158+'สาย 12'!K158</f>
        <v>0</v>
      </c>
      <c r="L158" s="343">
        <f>'สาย 1'!L158+'สาย 2'!L158+'สาย 3'!L158+'สาย 4'!L158+'สาย 5'!L158+'สาย 6'!L158+'สาย 7'!L158+'สาย 8'!L158+'สาย 9'!L158+'สาย 10'!L158+'สาย 11'!L158+'สาย 12'!L158</f>
        <v>0</v>
      </c>
      <c r="M158" s="343">
        <f>'สาย 1'!M158+'สาย 2'!M158+'สาย 3'!M158+'สาย 4'!M158+'สาย 5'!M158+'สาย 6'!M158+'สาย 7'!M158+'สาย 8'!M158+'สาย 9'!M158+'สาย 10'!M158+'สาย 11'!M158+'สาย 12'!M158</f>
        <v>0</v>
      </c>
      <c r="N158" s="343">
        <f>'สาย 1'!N158+'สาย 2'!N158+'สาย 3'!N158+'สาย 4'!N158+'สาย 5'!N158+'สาย 6'!N158+'สาย 7'!N158+'สาย 8'!N158+'สาย 9'!N158+'สาย 10'!N158+'สาย 11'!N158+'สาย 12'!N158</f>
        <v>0</v>
      </c>
      <c r="O158" s="343">
        <f>'สาย 1'!O158+'สาย 2'!O158+'สาย 3'!O158+'สาย 4'!O158+'สาย 5'!O158+'สาย 6'!O158+'สาย 7'!O158+'สาย 8'!O158+'สาย 9'!O158+'สาย 10'!O158+'สาย 11'!O158+'สาย 12'!O158</f>
        <v>0</v>
      </c>
      <c r="P158" s="343">
        <f>'สาย 1'!P158+'สาย 2'!P158+'สาย 3'!P158+'สาย 4'!P158+'สาย 5'!P158+'สาย 6'!P158+'สาย 7'!P158+'สาย 8'!P158+'สาย 9'!P158+'สาย 10'!P158+'สาย 11'!P158+'สาย 12'!P158</f>
        <v>0</v>
      </c>
      <c r="Q158" s="343">
        <f>'สาย 1'!Q158+'สาย 2'!Q158+'สาย 3'!Q158+'สาย 4'!Q158+'สาย 5'!Q158+'สาย 6'!Q158+'สาย 7'!Q158+'สาย 8'!Q158+'สาย 9'!Q158+'สาย 10'!Q158+'สาย 11'!Q158+'สาย 12'!Q158</f>
        <v>0</v>
      </c>
      <c r="R158" s="343">
        <f>'สาย 1'!R158+'สาย 2'!R158+'สาย 3'!R158+'สาย 4'!R158+'สาย 5'!R158+'สาย 6'!R158+'สาย 7'!R158+'สาย 8'!R158+'สาย 9'!R158+'สาย 10'!R158+'สาย 11'!R158+'สาย 12'!R158</f>
        <v>0</v>
      </c>
      <c r="S158" s="343">
        <f>'สาย 1'!S158+'สาย 2'!S158+'สาย 3'!S158+'สาย 4'!S158+'สาย 5'!S158+'สาย 6'!S158+'สาย 7'!S158+'สาย 8'!S158+'สาย 9'!S158+'สาย 10'!S158+'สาย 11'!S158+'สาย 12'!S158</f>
        <v>0</v>
      </c>
      <c r="T158" s="343">
        <f>'สาย 1'!T158+'สาย 2'!T158+'สาย 3'!T158+'สาย 4'!T158+'สาย 5'!T158+'สาย 6'!T158+'สาย 7'!T158+'สาย 8'!T158+'สาย 9'!T158+'สาย 10'!T158+'สาย 11'!T158+'สาย 12'!T158</f>
        <v>0</v>
      </c>
      <c r="U158" s="343">
        <f>'สาย 1'!U158+'สาย 2'!U158+'สาย 3'!U158+'สาย 4'!U158+'สาย 5'!U158+'สาย 6'!U158+'สาย 7'!U158+'สาย 8'!U158+'สาย 9'!U158+'สาย 10'!U158+'สาย 11'!U158+'สาย 12'!U158</f>
        <v>0</v>
      </c>
      <c r="V158" s="343">
        <f>'สาย 1'!V158+'สาย 2'!V158+'สาย 3'!V158+'สาย 4'!V158+'สาย 5'!V158+'สาย 6'!V158+'สาย 7'!V158+'สาย 8'!V158+'สาย 9'!V158+'สาย 10'!V158+'สาย 11'!V158+'สาย 12'!V158</f>
        <v>0</v>
      </c>
      <c r="W158" s="343">
        <f>'สาย 1'!W158+'สาย 2'!W158+'สาย 3'!W158+'สาย 4'!W158+'สาย 5'!W158+'สาย 6'!W158+'สาย 7'!W158+'สาย 8'!W158+'สาย 9'!W158+'สาย 10'!W158+'สาย 11'!W158+'สาย 12'!W158</f>
        <v>0</v>
      </c>
      <c r="X158" s="343">
        <f>'สาย 1'!X158+'สาย 2'!X158+'สาย 3'!X158+'สาย 4'!X158+'สาย 5'!X158+'สาย 6'!X158+'สาย 7'!X158+'สาย 8'!X158+'สาย 9'!X158+'สาย 10'!X158+'สาย 11'!X158+'สาย 12'!X158</f>
        <v>0</v>
      </c>
      <c r="Y158" s="343">
        <f>'สาย 1'!Y158+'สาย 2'!Y158+'สาย 3'!Y158+'สาย 4'!Y158+'สาย 5'!Y158+'สาย 6'!Y158+'สาย 7'!Y158+'สาย 8'!Y158+'สาย 9'!Y158+'สาย 10'!Y158+'สาย 11'!Y158+'สาย 12'!Y158</f>
        <v>0</v>
      </c>
      <c r="Z158" s="343">
        <f>'สาย 1'!Z158+'สาย 2'!Z158+'สาย 3'!Z158+'สาย 4'!Z158+'สาย 5'!Z158+'สาย 6'!Z158+'สาย 7'!Z158+'สาย 8'!Z158+'สาย 9'!Z158+'สาย 10'!Z158+'สาย 11'!Z158+'สาย 12'!Z158</f>
        <v>0</v>
      </c>
      <c r="AA158" s="343">
        <f>'สาย 1'!AA158+'สาย 2'!AA158+'สาย 3'!AA158+'สาย 4'!AA158+'สาย 5'!AA158+'สาย 6'!AA158+'สาย 7'!AA158+'สาย 8'!AA158+'สาย 9'!AA158+'สาย 10'!AA158+'สาย 11'!AA158+'สาย 12'!AA158</f>
        <v>0</v>
      </c>
      <c r="AB158" s="343">
        <f>'สาย 1'!AB158+'สาย 2'!AB158+'สาย 3'!AB158+'สาย 4'!AB158+'สาย 5'!AB158+'สาย 6'!AB158+'สาย 7'!AB158+'สาย 8'!AB158+'สาย 9'!AB158+'สาย 10'!AB158+'สาย 11'!AB158+'สาย 12'!AB158</f>
        <v>0</v>
      </c>
      <c r="AC158" s="343">
        <f>'สาย 1'!AC158+'สาย 2'!AC158+'สาย 3'!AC158+'สาย 4'!AC158+'สาย 5'!AC158+'สาย 6'!AC158+'สาย 7'!AC158+'สาย 8'!AC158+'สาย 9'!AC158+'สาย 10'!AC158+'สาย 11'!AC158+'สาย 12'!AC158</f>
        <v>0</v>
      </c>
      <c r="AD158" s="343">
        <f>'สาย 1'!AD158+'สาย 2'!AD158+'สาย 3'!AD158+'สาย 4'!AD158+'สาย 5'!AD158+'สาย 6'!AD158+'สาย 7'!AD158+'สาย 8'!AD158+'สาย 9'!AD158+'สาย 10'!AD158+'สาย 11'!AD158+'สาย 12'!AD158</f>
        <v>0</v>
      </c>
      <c r="AE158" s="343">
        <f>'สาย 1'!AE158+'สาย 2'!AE158+'สาย 3'!AE158+'สาย 4'!AE158+'สาย 5'!AE158+'สาย 6'!AE158+'สาย 7'!AE158+'สาย 8'!AE158+'สาย 9'!AE158+'สาย 10'!AE158+'สาย 11'!AE158+'สาย 12'!AE158</f>
        <v>0</v>
      </c>
      <c r="AF158" s="343">
        <f>'สาย 1'!AF158+'สาย 2'!AF158+'สาย 3'!AF158+'สาย 4'!AF158+'สาย 5'!AF158+'สาย 6'!AF158+'สาย 7'!AF158+'สาย 8'!AF158+'สาย 9'!AF158+'สาย 10'!AF158+'สาย 11'!AF158+'สาย 12'!AF158</f>
        <v>0</v>
      </c>
      <c r="AG158" s="343">
        <f>'สาย 1'!AG158+'สาย 2'!AG158+'สาย 3'!AG158+'สาย 4'!AG158+'สาย 5'!AG158+'สาย 6'!AG158+'สาย 7'!AG158+'สาย 8'!AG158+'สาย 9'!AG158+'สาย 10'!AG158+'สาย 11'!AG158+'สาย 12'!AG158</f>
        <v>0</v>
      </c>
      <c r="AH158" s="343">
        <f>'สาย 1'!AH158+'สาย 2'!AH158+'สาย 3'!AH158+'สาย 4'!AH158+'สาย 5'!AH158+'สาย 6'!AH158+'สาย 7'!AH158+'สาย 8'!AH158+'สาย 9'!AH158+'สาย 10'!AH158+'สาย 11'!AH158+'สาย 12'!AH158</f>
        <v>0</v>
      </c>
      <c r="AI158" s="343">
        <f>SUM(D158:AH158)</f>
        <v>0</v>
      </c>
      <c r="AJ158" s="566" t="e">
        <f>AI161</f>
        <v>#DIV/0!</v>
      </c>
    </row>
    <row r="159" spans="1:36" ht="20.399999999999999">
      <c r="A159" s="529"/>
      <c r="B159" s="550"/>
      <c r="C159" s="159" t="s">
        <v>89</v>
      </c>
      <c r="D159" s="174">
        <f>'สาย 1'!D159+'สาย 2'!D159+'สาย 3'!D159+'สาย 4'!D159+'สาย 5'!D159+'สาย 6'!D159+'สาย 7'!D159+'สาย 8'!D159+'สาย 9'!D159+'สาย 10'!D159+'สาย 11'!D159+'สาย 12'!D159</f>
        <v>0</v>
      </c>
      <c r="E159" s="174">
        <f>'สาย 1'!E159+'สาย 2'!E159+'สาย 3'!E159+'สาย 4'!E159+'สาย 5'!E159+'สาย 6'!E159+'สาย 7'!E159+'สาย 8'!E159+'สาย 9'!E159+'สาย 10'!E159+'สาย 11'!E159+'สาย 12'!E159</f>
        <v>0</v>
      </c>
      <c r="F159" s="174">
        <f>'สาย 1'!F159+'สาย 2'!F159+'สาย 3'!F159+'สาย 4'!F159+'สาย 5'!F159+'สาย 6'!F159+'สาย 7'!F159+'สาย 8'!F159+'สาย 9'!F159+'สาย 10'!F159+'สาย 11'!F159+'สาย 12'!F159</f>
        <v>0</v>
      </c>
      <c r="G159" s="174">
        <f>'สาย 1'!G159+'สาย 2'!G159+'สาย 3'!G159+'สาย 4'!G159+'สาย 5'!G159+'สาย 6'!G159+'สาย 7'!G159+'สาย 8'!G159+'สาย 9'!G159+'สาย 10'!G159+'สาย 11'!G159+'สาย 12'!G159</f>
        <v>0</v>
      </c>
      <c r="H159" s="174">
        <f>'สาย 1'!H159+'สาย 2'!H159+'สาย 3'!H159+'สาย 4'!H159+'สาย 5'!H159+'สาย 6'!H159+'สาย 7'!H159+'สาย 8'!H159+'สาย 9'!H159+'สาย 10'!H159+'สาย 11'!H159+'สาย 12'!H159</f>
        <v>0</v>
      </c>
      <c r="I159" s="174">
        <f>'สาย 1'!I159+'สาย 2'!I159+'สาย 3'!I159+'สาย 4'!I159+'สาย 5'!I159+'สาย 6'!I159+'สาย 7'!I159+'สาย 8'!I159+'สาย 9'!I159+'สาย 10'!I159+'สาย 11'!I159+'สาย 12'!I159</f>
        <v>0</v>
      </c>
      <c r="J159" s="174">
        <f>'สาย 1'!J159+'สาย 2'!J159+'สาย 3'!J159+'สาย 4'!J159+'สาย 5'!J159+'สาย 6'!J159+'สาย 7'!J159+'สาย 8'!J159+'สาย 9'!J159+'สาย 10'!J159+'สาย 11'!J159+'สาย 12'!J159</f>
        <v>0</v>
      </c>
      <c r="K159" s="174">
        <f>'สาย 1'!K159+'สาย 2'!K159+'สาย 3'!K159+'สาย 4'!K159+'สาย 5'!K159+'สาย 6'!K159+'สาย 7'!K159+'สาย 8'!K159+'สาย 9'!K159+'สาย 10'!K159+'สาย 11'!K159+'สาย 12'!K159</f>
        <v>0</v>
      </c>
      <c r="L159" s="174">
        <f>'สาย 1'!L159+'สาย 2'!L159+'สาย 3'!L159+'สาย 4'!L159+'สาย 5'!L159+'สาย 6'!L159+'สาย 7'!L159+'สาย 8'!L159+'สาย 9'!L159+'สาย 10'!L159+'สาย 11'!L159+'สาย 12'!L159</f>
        <v>0</v>
      </c>
      <c r="M159" s="174">
        <f>'สาย 1'!M159+'สาย 2'!M159+'สาย 3'!M159+'สาย 4'!M159+'สาย 5'!M159+'สาย 6'!M159+'สาย 7'!M159+'สาย 8'!M159+'สาย 9'!M159+'สาย 10'!M159+'สาย 11'!M159+'สาย 12'!M159</f>
        <v>0</v>
      </c>
      <c r="N159" s="174">
        <f>'สาย 1'!N159+'สาย 2'!N159+'สาย 3'!N159+'สาย 4'!N159+'สาย 5'!N159+'สาย 6'!N159+'สาย 7'!N159+'สาย 8'!N159+'สาย 9'!N159+'สาย 10'!N159+'สาย 11'!N159+'สาย 12'!N159</f>
        <v>0</v>
      </c>
      <c r="O159" s="174">
        <f>'สาย 1'!O159+'สาย 2'!O159+'สาย 3'!O159+'สาย 4'!O159+'สาย 5'!O159+'สาย 6'!O159+'สาย 7'!O159+'สาย 8'!O159+'สาย 9'!O159+'สาย 10'!O159+'สาย 11'!O159+'สาย 12'!O159</f>
        <v>0</v>
      </c>
      <c r="P159" s="174">
        <f>'สาย 1'!P159+'สาย 2'!P159+'สาย 3'!P159+'สาย 4'!P159+'สาย 5'!P159+'สาย 6'!P159+'สาย 7'!P159+'สาย 8'!P159+'สาย 9'!P159+'สาย 10'!P159+'สาย 11'!P159+'สาย 12'!P159</f>
        <v>0</v>
      </c>
      <c r="Q159" s="174">
        <f>'สาย 1'!Q159+'สาย 2'!Q159+'สาย 3'!Q159+'สาย 4'!Q159+'สาย 5'!Q159+'สาย 6'!Q159+'สาย 7'!Q159+'สาย 8'!Q159+'สาย 9'!Q159+'สาย 10'!Q159+'สาย 11'!Q159+'สาย 12'!Q159</f>
        <v>0</v>
      </c>
      <c r="R159" s="174">
        <f>'สาย 1'!R159+'สาย 2'!R159+'สาย 3'!R159+'สาย 4'!R159+'สาย 5'!R159+'สาย 6'!R159+'สาย 7'!R159+'สาย 8'!R159+'สาย 9'!R159+'สาย 10'!R159+'สาย 11'!R159+'สาย 12'!R159</f>
        <v>0</v>
      </c>
      <c r="S159" s="174">
        <f>'สาย 1'!S159+'สาย 2'!S159+'สาย 3'!S159+'สาย 4'!S159+'สาย 5'!S159+'สาย 6'!S159+'สาย 7'!S159+'สาย 8'!S159+'สาย 9'!S159+'สาย 10'!S159+'สาย 11'!S159+'สาย 12'!S159</f>
        <v>0</v>
      </c>
      <c r="T159" s="174">
        <f>'สาย 1'!T159+'สาย 2'!T159+'สาย 3'!T159+'สาย 4'!T159+'สาย 5'!T159+'สาย 6'!T159+'สาย 7'!T159+'สาย 8'!T159+'สาย 9'!T159+'สาย 10'!T159+'สาย 11'!T159+'สาย 12'!T159</f>
        <v>0</v>
      </c>
      <c r="U159" s="174">
        <f>'สาย 1'!U159+'สาย 2'!U159+'สาย 3'!U159+'สาย 4'!U159+'สาย 5'!U159+'สาย 6'!U159+'สาย 7'!U159+'สาย 8'!U159+'สาย 9'!U159+'สาย 10'!U159+'สาย 11'!U159+'สาย 12'!U159</f>
        <v>0</v>
      </c>
      <c r="V159" s="174">
        <f>'สาย 1'!V159+'สาย 2'!V159+'สาย 3'!V159+'สาย 4'!V159+'สาย 5'!V159+'สาย 6'!V159+'สาย 7'!V159+'สาย 8'!V159+'สาย 9'!V159+'สาย 10'!V159+'สาย 11'!V159+'สาย 12'!V159</f>
        <v>0</v>
      </c>
      <c r="W159" s="174">
        <f>'สาย 1'!W159+'สาย 2'!W159+'สาย 3'!W159+'สาย 4'!W159+'สาย 5'!W159+'สาย 6'!W159+'สาย 7'!W159+'สาย 8'!W159+'สาย 9'!W159+'สาย 10'!W159+'สาย 11'!W159+'สาย 12'!W159</f>
        <v>0</v>
      </c>
      <c r="X159" s="174">
        <f>'สาย 1'!X159+'สาย 2'!X159+'สาย 3'!X159+'สาย 4'!X159+'สาย 5'!X159+'สาย 6'!X159+'สาย 7'!X159+'สาย 8'!X159+'สาย 9'!X159+'สาย 10'!X159+'สาย 11'!X159+'สาย 12'!X159</f>
        <v>0</v>
      </c>
      <c r="Y159" s="174">
        <f>'สาย 1'!Y159+'สาย 2'!Y159+'สาย 3'!Y159+'สาย 4'!Y159+'สาย 5'!Y159+'สาย 6'!Y159+'สาย 7'!Y159+'สาย 8'!Y159+'สาย 9'!Y159+'สาย 10'!Y159+'สาย 11'!Y159+'สาย 12'!Y159</f>
        <v>0</v>
      </c>
      <c r="Z159" s="174">
        <f>'สาย 1'!Z159+'สาย 2'!Z159+'สาย 3'!Z159+'สาย 4'!Z159+'สาย 5'!Z159+'สาย 6'!Z159+'สาย 7'!Z159+'สาย 8'!Z159+'สาย 9'!Z159+'สาย 10'!Z159+'สาย 11'!Z159+'สาย 12'!Z159</f>
        <v>0</v>
      </c>
      <c r="AA159" s="174">
        <f>'สาย 1'!AA159+'สาย 2'!AA159+'สาย 3'!AA159+'สาย 4'!AA159+'สาย 5'!AA159+'สาย 6'!AA159+'สาย 7'!AA159+'สาย 8'!AA159+'สาย 9'!AA159+'สาย 10'!AA159+'สาย 11'!AA159+'สาย 12'!AA159</f>
        <v>0</v>
      </c>
      <c r="AB159" s="174">
        <f>'สาย 1'!AB159+'สาย 2'!AB159+'สาย 3'!AB159+'สาย 4'!AB159+'สาย 5'!AB159+'สาย 6'!AB159+'สาย 7'!AB159+'สาย 8'!AB159+'สาย 9'!AB159+'สาย 10'!AB159+'สาย 11'!AB159+'สาย 12'!AB159</f>
        <v>0</v>
      </c>
      <c r="AC159" s="174">
        <f>'สาย 1'!AC159+'สาย 2'!AC159+'สาย 3'!AC159+'สาย 4'!AC159+'สาย 5'!AC159+'สาย 6'!AC159+'สาย 7'!AC159+'สาย 8'!AC159+'สาย 9'!AC159+'สาย 10'!AC159+'สาย 11'!AC159+'สาย 12'!AC159</f>
        <v>0</v>
      </c>
      <c r="AD159" s="174">
        <f>'สาย 1'!AD159+'สาย 2'!AD159+'สาย 3'!AD159+'สาย 4'!AD159+'สาย 5'!AD159+'สาย 6'!AD159+'สาย 7'!AD159+'สาย 8'!AD159+'สาย 9'!AD159+'สาย 10'!AD159+'สาย 11'!AD159+'สาย 12'!AD159</f>
        <v>0</v>
      </c>
      <c r="AE159" s="174">
        <f>'สาย 1'!AE159+'สาย 2'!AE159+'สาย 3'!AE159+'สาย 4'!AE159+'สาย 5'!AE159+'สาย 6'!AE159+'สาย 7'!AE159+'สาย 8'!AE159+'สาย 9'!AE159+'สาย 10'!AE159+'สาย 11'!AE159+'สาย 12'!AE159</f>
        <v>0</v>
      </c>
      <c r="AF159" s="174">
        <f>'สาย 1'!AF159+'สาย 2'!AF159+'สาย 3'!AF159+'สาย 4'!AF159+'สาย 5'!AF159+'สาย 6'!AF159+'สาย 7'!AF159+'สาย 8'!AF159+'สาย 9'!AF159+'สาย 10'!AF159+'สาย 11'!AF159+'สาย 12'!AF159</f>
        <v>0</v>
      </c>
      <c r="AG159" s="174">
        <f>'สาย 1'!AG159+'สาย 2'!AG159+'สาย 3'!AG159+'สาย 4'!AG159+'สาย 5'!AG159+'สาย 6'!AG159+'สาย 7'!AG159+'สาย 8'!AG159+'สาย 9'!AG159+'สาย 10'!AG159+'สาย 11'!AG159+'สาย 12'!AG159</f>
        <v>0</v>
      </c>
      <c r="AH159" s="174">
        <f>'สาย 1'!AH159+'สาย 2'!AH159+'สาย 3'!AH159+'สาย 4'!AH159+'สาย 5'!AH159+'สาย 6'!AH159+'สาย 7'!AH159+'สาย 8'!AH159+'สาย 9'!AH159+'สาย 10'!AH159+'สาย 11'!AH159+'สาย 12'!AH159</f>
        <v>0</v>
      </c>
      <c r="AI159" s="174">
        <f t="shared" ref="AI159:AI160" si="1008">SUM(D159:AH159)</f>
        <v>0</v>
      </c>
      <c r="AJ159" s="541"/>
    </row>
    <row r="160" spans="1:36" ht="20.399999999999999">
      <c r="A160" s="529"/>
      <c r="B160" s="550"/>
      <c r="C160" s="160" t="s">
        <v>90</v>
      </c>
      <c r="D160" s="142">
        <f>'สาย 1'!D160+'สาย 2'!D160+'สาย 3'!D160+'สาย 4'!D160+'สาย 5'!D160+'สาย 6'!D160+'สาย 7'!D160+'สาย 8'!D160+'สาย 9'!D160+'สาย 10'!D160+'สาย 11'!D160+'สาย 12'!D160</f>
        <v>0</v>
      </c>
      <c r="E160" s="142">
        <f>'สาย 1'!E160+'สาย 2'!E160+'สาย 3'!E160+'สาย 4'!E160+'สาย 5'!E160+'สาย 6'!E160+'สาย 7'!E160+'สาย 8'!E160+'สาย 9'!E160+'สาย 10'!E160+'สาย 11'!E160+'สาย 12'!E160</f>
        <v>0</v>
      </c>
      <c r="F160" s="142">
        <f>'สาย 1'!F160+'สาย 2'!F160+'สาย 3'!F160+'สาย 4'!F160+'สาย 5'!F160+'สาย 6'!F160+'สาย 7'!F160+'สาย 8'!F160+'สาย 9'!F160+'สาย 10'!F160+'สาย 11'!F160+'สาย 12'!F160</f>
        <v>0</v>
      </c>
      <c r="G160" s="142">
        <f>'สาย 1'!G160+'สาย 2'!G160+'สาย 3'!G160+'สาย 4'!G160+'สาย 5'!G160+'สาย 6'!G160+'สาย 7'!G160+'สาย 8'!G160+'สาย 9'!G160+'สาย 10'!G160+'สาย 11'!G160+'สาย 12'!G160</f>
        <v>0</v>
      </c>
      <c r="H160" s="142">
        <f>'สาย 1'!H160+'สาย 2'!H160+'สาย 3'!H160+'สาย 4'!H160+'สาย 5'!H160+'สาย 6'!H160+'สาย 7'!H160+'สาย 8'!H160+'สาย 9'!H160+'สาย 10'!H160+'สาย 11'!H160+'สาย 12'!H160</f>
        <v>0</v>
      </c>
      <c r="I160" s="142">
        <f>'สาย 1'!I160+'สาย 2'!I160+'สาย 3'!I160+'สาย 4'!I160+'สาย 5'!I160+'สาย 6'!I160+'สาย 7'!I160+'สาย 8'!I160+'สาย 9'!I160+'สาย 10'!I160+'สาย 11'!I160+'สาย 12'!I160</f>
        <v>0</v>
      </c>
      <c r="J160" s="142">
        <f>'สาย 1'!J160+'สาย 2'!J160+'สาย 3'!J160+'สาย 4'!J160+'สาย 5'!J160+'สาย 6'!J160+'สาย 7'!J160+'สาย 8'!J160+'สาย 9'!J160+'สาย 10'!J160+'สาย 11'!J160+'สาย 12'!J160</f>
        <v>0</v>
      </c>
      <c r="K160" s="142">
        <f>'สาย 1'!K160+'สาย 2'!K160+'สาย 3'!K160+'สาย 4'!K160+'สาย 5'!K160+'สาย 6'!K160+'สาย 7'!K160+'สาย 8'!K160+'สาย 9'!K160+'สาย 10'!K160+'สาย 11'!K160+'สาย 12'!K160</f>
        <v>0</v>
      </c>
      <c r="L160" s="142">
        <f>'สาย 1'!L160+'สาย 2'!L160+'สาย 3'!L160+'สาย 4'!L160+'สาย 5'!L160+'สาย 6'!L160+'สาย 7'!L160+'สาย 8'!L160+'สาย 9'!L160+'สาย 10'!L160+'สาย 11'!L160+'สาย 12'!L160</f>
        <v>0</v>
      </c>
      <c r="M160" s="142">
        <f>'สาย 1'!M160+'สาย 2'!M160+'สาย 3'!M160+'สาย 4'!M160+'สาย 5'!M160+'สาย 6'!M160+'สาย 7'!M160+'สาย 8'!M160+'สาย 9'!M160+'สาย 10'!M160+'สาย 11'!M160+'สาย 12'!M160</f>
        <v>0</v>
      </c>
      <c r="N160" s="142">
        <f>'สาย 1'!N160+'สาย 2'!N160+'สาย 3'!N160+'สาย 4'!N160+'สาย 5'!N160+'สาย 6'!N160+'สาย 7'!N160+'สาย 8'!N160+'สาย 9'!N160+'สาย 10'!N160+'สาย 11'!N160+'สาย 12'!N160</f>
        <v>0</v>
      </c>
      <c r="O160" s="142">
        <f>'สาย 1'!O160+'สาย 2'!O160+'สาย 3'!O160+'สาย 4'!O160+'สาย 5'!O160+'สาย 6'!O160+'สาย 7'!O160+'สาย 8'!O160+'สาย 9'!O160+'สาย 10'!O160+'สาย 11'!O160+'สาย 12'!O160</f>
        <v>0</v>
      </c>
      <c r="P160" s="142">
        <f>'สาย 1'!P160+'สาย 2'!P160+'สาย 3'!P160+'สาย 4'!P160+'สาย 5'!P160+'สาย 6'!P160+'สาย 7'!P160+'สาย 8'!P160+'สาย 9'!P160+'สาย 10'!P160+'สาย 11'!P160+'สาย 12'!P160</f>
        <v>0</v>
      </c>
      <c r="Q160" s="142">
        <f>'สาย 1'!Q160+'สาย 2'!Q160+'สาย 3'!Q160+'สาย 4'!Q160+'สาย 5'!Q160+'สาย 6'!Q160+'สาย 7'!Q160+'สาย 8'!Q160+'สาย 9'!Q160+'สาย 10'!Q160+'สาย 11'!Q160+'สาย 12'!Q160</f>
        <v>0</v>
      </c>
      <c r="R160" s="142">
        <f>'สาย 1'!R160+'สาย 2'!R160+'สาย 3'!R160+'สาย 4'!R160+'สาย 5'!R160+'สาย 6'!R160+'สาย 7'!R160+'สาย 8'!R160+'สาย 9'!R160+'สาย 10'!R160+'สาย 11'!R160+'สาย 12'!R160</f>
        <v>0</v>
      </c>
      <c r="S160" s="142">
        <f>'สาย 1'!S160+'สาย 2'!S160+'สาย 3'!S160+'สาย 4'!S160+'สาย 5'!S160+'สาย 6'!S160+'สาย 7'!S160+'สาย 8'!S160+'สาย 9'!S160+'สาย 10'!S160+'สาย 11'!S160+'สาย 12'!S160</f>
        <v>0</v>
      </c>
      <c r="T160" s="142">
        <f>'สาย 1'!T160+'สาย 2'!T160+'สาย 3'!T160+'สาย 4'!T160+'สาย 5'!T160+'สาย 6'!T160+'สาย 7'!T160+'สาย 8'!T160+'สาย 9'!T160+'สาย 10'!T160+'สาย 11'!T160+'สาย 12'!T160</f>
        <v>0</v>
      </c>
      <c r="U160" s="142">
        <f>'สาย 1'!U160+'สาย 2'!U160+'สาย 3'!U160+'สาย 4'!U160+'สาย 5'!U160+'สาย 6'!U160+'สาย 7'!U160+'สาย 8'!U160+'สาย 9'!U160+'สาย 10'!U160+'สาย 11'!U160+'สาย 12'!U160</f>
        <v>0</v>
      </c>
      <c r="V160" s="142">
        <f>'สาย 1'!V160+'สาย 2'!V160+'สาย 3'!V160+'สาย 4'!V160+'สาย 5'!V160+'สาย 6'!V160+'สาย 7'!V160+'สาย 8'!V160+'สาย 9'!V160+'สาย 10'!V160+'สาย 11'!V160+'สาย 12'!V160</f>
        <v>0</v>
      </c>
      <c r="W160" s="142">
        <f>'สาย 1'!W160+'สาย 2'!W160+'สาย 3'!W160+'สาย 4'!W160+'สาย 5'!W160+'สาย 6'!W160+'สาย 7'!W160+'สาย 8'!W160+'สาย 9'!W160+'สาย 10'!W160+'สาย 11'!W160+'สาย 12'!W160</f>
        <v>0</v>
      </c>
      <c r="X160" s="142">
        <f>'สาย 1'!X160+'สาย 2'!X160+'สาย 3'!X160+'สาย 4'!X160+'สาย 5'!X160+'สาย 6'!X160+'สาย 7'!X160+'สาย 8'!X160+'สาย 9'!X160+'สาย 10'!X160+'สาย 11'!X160+'สาย 12'!X160</f>
        <v>0</v>
      </c>
      <c r="Y160" s="142">
        <f>'สาย 1'!Y160+'สาย 2'!Y160+'สาย 3'!Y160+'สาย 4'!Y160+'สาย 5'!Y160+'สาย 6'!Y160+'สาย 7'!Y160+'สาย 8'!Y160+'สาย 9'!Y160+'สาย 10'!Y160+'สาย 11'!Y160+'สาย 12'!Y160</f>
        <v>0</v>
      </c>
      <c r="Z160" s="142">
        <f>'สาย 1'!Z160+'สาย 2'!Z160+'สาย 3'!Z160+'สาย 4'!Z160+'สาย 5'!Z160+'สาย 6'!Z160+'สาย 7'!Z160+'สาย 8'!Z160+'สาย 9'!Z160+'สาย 10'!Z160+'สาย 11'!Z160+'สาย 12'!Z160</f>
        <v>0</v>
      </c>
      <c r="AA160" s="142">
        <f>'สาย 1'!AA160+'สาย 2'!AA160+'สาย 3'!AA160+'สาย 4'!AA160+'สาย 5'!AA160+'สาย 6'!AA160+'สาย 7'!AA160+'สาย 8'!AA160+'สาย 9'!AA160+'สาย 10'!AA160+'สาย 11'!AA160+'สาย 12'!AA160</f>
        <v>0</v>
      </c>
      <c r="AB160" s="142">
        <f>'สาย 1'!AB160+'สาย 2'!AB160+'สาย 3'!AB160+'สาย 4'!AB160+'สาย 5'!AB160+'สาย 6'!AB160+'สาย 7'!AB160+'สาย 8'!AB160+'สาย 9'!AB160+'สาย 10'!AB160+'สาย 11'!AB160+'สาย 12'!AB160</f>
        <v>0</v>
      </c>
      <c r="AC160" s="142">
        <f>'สาย 1'!AC160+'สาย 2'!AC160+'สาย 3'!AC160+'สาย 4'!AC160+'สาย 5'!AC160+'สาย 6'!AC160+'สาย 7'!AC160+'สาย 8'!AC160+'สาย 9'!AC160+'สาย 10'!AC160+'สาย 11'!AC160+'สาย 12'!AC160</f>
        <v>0</v>
      </c>
      <c r="AD160" s="142">
        <f>'สาย 1'!AD160+'สาย 2'!AD160+'สาย 3'!AD160+'สาย 4'!AD160+'สาย 5'!AD160+'สาย 6'!AD160+'สาย 7'!AD160+'สาย 8'!AD160+'สาย 9'!AD160+'สาย 10'!AD160+'สาย 11'!AD160+'สาย 12'!AD160</f>
        <v>0</v>
      </c>
      <c r="AE160" s="142">
        <f>'สาย 1'!AE160+'สาย 2'!AE160+'สาย 3'!AE160+'สาย 4'!AE160+'สาย 5'!AE160+'สาย 6'!AE160+'สาย 7'!AE160+'สาย 8'!AE160+'สาย 9'!AE160+'สาย 10'!AE160+'สาย 11'!AE160+'สาย 12'!AE160</f>
        <v>0</v>
      </c>
      <c r="AF160" s="142">
        <f>'สาย 1'!AF160+'สาย 2'!AF160+'สาย 3'!AF160+'สาย 4'!AF160+'สาย 5'!AF160+'สาย 6'!AF160+'สาย 7'!AF160+'สาย 8'!AF160+'สาย 9'!AF160+'สาย 10'!AF160+'สาย 11'!AF160+'สาย 12'!AF160</f>
        <v>0</v>
      </c>
      <c r="AG160" s="142">
        <f>'สาย 1'!AG160+'สาย 2'!AG160+'สาย 3'!AG160+'สาย 4'!AG160+'สาย 5'!AG160+'สาย 6'!AG160+'สาย 7'!AG160+'สาย 8'!AG160+'สาย 9'!AG160+'สาย 10'!AG160+'สาย 11'!AG160+'สาย 12'!AG160</f>
        <v>0</v>
      </c>
      <c r="AH160" s="142">
        <f>'สาย 1'!AH160+'สาย 2'!AH160+'สาย 3'!AH160+'สาย 4'!AH160+'สาย 5'!AH160+'สาย 6'!AH160+'สาย 7'!AH160+'สาย 8'!AH160+'สาย 9'!AH160+'สาย 10'!AH160+'สาย 11'!AH160+'สาย 12'!AH160</f>
        <v>0</v>
      </c>
      <c r="AI160" s="142">
        <f t="shared" si="1008"/>
        <v>0</v>
      </c>
      <c r="AJ160" s="541"/>
    </row>
    <row r="161" spans="1:36" ht="21" thickBot="1">
      <c r="A161" s="530"/>
      <c r="B161" s="551"/>
      <c r="C161" s="154" t="s">
        <v>91</v>
      </c>
      <c r="D161" s="155" t="e">
        <f t="shared" ref="D161:AI161" si="1009">(D159+D160)/D158</f>
        <v>#DIV/0!</v>
      </c>
      <c r="E161" s="155" t="e">
        <f t="shared" si="1009"/>
        <v>#DIV/0!</v>
      </c>
      <c r="F161" s="155" t="e">
        <f t="shared" si="1009"/>
        <v>#DIV/0!</v>
      </c>
      <c r="G161" s="155" t="e">
        <f t="shared" si="1009"/>
        <v>#DIV/0!</v>
      </c>
      <c r="H161" s="155" t="e">
        <f t="shared" si="1009"/>
        <v>#DIV/0!</v>
      </c>
      <c r="I161" s="155" t="e">
        <f t="shared" si="1009"/>
        <v>#DIV/0!</v>
      </c>
      <c r="J161" s="155" t="e">
        <f t="shared" si="1009"/>
        <v>#DIV/0!</v>
      </c>
      <c r="K161" s="155" t="e">
        <f t="shared" si="1009"/>
        <v>#DIV/0!</v>
      </c>
      <c r="L161" s="155" t="e">
        <f t="shared" si="1009"/>
        <v>#DIV/0!</v>
      </c>
      <c r="M161" s="155" t="e">
        <f t="shared" si="1009"/>
        <v>#DIV/0!</v>
      </c>
      <c r="N161" s="155" t="e">
        <f t="shared" si="1009"/>
        <v>#DIV/0!</v>
      </c>
      <c r="O161" s="155" t="e">
        <f t="shared" si="1009"/>
        <v>#DIV/0!</v>
      </c>
      <c r="P161" s="155" t="e">
        <f t="shared" si="1009"/>
        <v>#DIV/0!</v>
      </c>
      <c r="Q161" s="155" t="e">
        <f t="shared" si="1009"/>
        <v>#DIV/0!</v>
      </c>
      <c r="R161" s="155" t="e">
        <f t="shared" si="1009"/>
        <v>#DIV/0!</v>
      </c>
      <c r="S161" s="155" t="e">
        <f t="shared" si="1009"/>
        <v>#DIV/0!</v>
      </c>
      <c r="T161" s="155" t="e">
        <f t="shared" si="1009"/>
        <v>#DIV/0!</v>
      </c>
      <c r="U161" s="155" t="e">
        <f t="shared" si="1009"/>
        <v>#DIV/0!</v>
      </c>
      <c r="V161" s="155" t="e">
        <f t="shared" si="1009"/>
        <v>#DIV/0!</v>
      </c>
      <c r="W161" s="155" t="e">
        <f t="shared" si="1009"/>
        <v>#DIV/0!</v>
      </c>
      <c r="X161" s="155" t="e">
        <f t="shared" si="1009"/>
        <v>#DIV/0!</v>
      </c>
      <c r="Y161" s="155" t="e">
        <f t="shared" si="1009"/>
        <v>#DIV/0!</v>
      </c>
      <c r="Z161" s="155" t="e">
        <f t="shared" si="1009"/>
        <v>#DIV/0!</v>
      </c>
      <c r="AA161" s="155" t="e">
        <f t="shared" si="1009"/>
        <v>#DIV/0!</v>
      </c>
      <c r="AB161" s="155" t="e">
        <f t="shared" si="1009"/>
        <v>#DIV/0!</v>
      </c>
      <c r="AC161" s="155" t="e">
        <f t="shared" si="1009"/>
        <v>#DIV/0!</v>
      </c>
      <c r="AD161" s="155" t="e">
        <f t="shared" si="1009"/>
        <v>#DIV/0!</v>
      </c>
      <c r="AE161" s="155" t="e">
        <f t="shared" si="1009"/>
        <v>#DIV/0!</v>
      </c>
      <c r="AF161" s="155" t="e">
        <f t="shared" si="1009"/>
        <v>#DIV/0!</v>
      </c>
      <c r="AG161" s="155" t="e">
        <f t="shared" si="1009"/>
        <v>#DIV/0!</v>
      </c>
      <c r="AH161" s="155" t="e">
        <f t="shared" si="1009"/>
        <v>#DIV/0!</v>
      </c>
      <c r="AI161" s="155" t="e">
        <f t="shared" si="1009"/>
        <v>#DIV/0!</v>
      </c>
      <c r="AJ161" s="542"/>
    </row>
    <row r="162" spans="1:36" ht="20.399999999999999">
      <c r="A162" s="543" t="s">
        <v>102</v>
      </c>
      <c r="B162" s="550" t="s">
        <v>52</v>
      </c>
      <c r="C162" s="339" t="s">
        <v>42</v>
      </c>
      <c r="D162" s="103">
        <f>'สาย 1'!D162+'สาย 2'!D162+'สาย 3'!D162+'สาย 4'!D162+'สาย 5'!D162+'สาย 6'!D162+'สาย 7'!D162+'สาย 8'!D162+'สาย 9'!D162+'สาย 10'!D162+'สาย 11'!D162+'สาย 12'!D162</f>
        <v>0</v>
      </c>
      <c r="E162" s="103">
        <f>'สาย 1'!E162+'สาย 2'!E162+'สาย 3'!E162+'สาย 4'!E162+'สาย 5'!E162+'สาย 6'!E162+'สาย 7'!E162+'สาย 8'!E162+'สาย 9'!E162+'สาย 10'!E162+'สาย 11'!E162+'สาย 12'!E162</f>
        <v>0</v>
      </c>
      <c r="F162" s="103">
        <f>'สาย 1'!F162+'สาย 2'!F162+'สาย 3'!F162+'สาย 4'!F162+'สาย 5'!F162+'สาย 6'!F162+'สาย 7'!F162+'สาย 8'!F162+'สาย 9'!F162+'สาย 10'!F162+'สาย 11'!F162+'สาย 12'!F162</f>
        <v>0</v>
      </c>
      <c r="G162" s="103">
        <f>'สาย 1'!G162+'สาย 2'!G162+'สาย 3'!G162+'สาย 4'!G162+'สาย 5'!G162+'สาย 6'!G162+'สาย 7'!G162+'สาย 8'!G162+'สาย 9'!G162+'สาย 10'!G162+'สาย 11'!G162+'สาย 12'!G162</f>
        <v>0</v>
      </c>
      <c r="H162" s="103">
        <f>'สาย 1'!H162+'สาย 2'!H162+'สาย 3'!H162+'สาย 4'!H162+'สาย 5'!H162+'สาย 6'!H162+'สาย 7'!H162+'สาย 8'!H162+'สาย 9'!H162+'สาย 10'!H162+'สาย 11'!H162+'สาย 12'!H162</f>
        <v>0</v>
      </c>
      <c r="I162" s="103">
        <f>'สาย 1'!I162+'สาย 2'!I162+'สาย 3'!I162+'สาย 4'!I162+'สาย 5'!I162+'สาย 6'!I162+'สาย 7'!I162+'สาย 8'!I162+'สาย 9'!I162+'สาย 10'!I162+'สาย 11'!I162+'สาย 12'!I162</f>
        <v>0</v>
      </c>
      <c r="J162" s="103">
        <f>'สาย 1'!J162+'สาย 2'!J162+'สาย 3'!J162+'สาย 4'!J162+'สาย 5'!J162+'สาย 6'!J162+'สาย 7'!J162+'สาย 8'!J162+'สาย 9'!J162+'สาย 10'!J162+'สาย 11'!J162+'สาย 12'!J162</f>
        <v>0</v>
      </c>
      <c r="K162" s="103">
        <f>'สาย 1'!K162+'สาย 2'!K162+'สาย 3'!K162+'สาย 4'!K162+'สาย 5'!K162+'สาย 6'!K162+'สาย 7'!K162+'สาย 8'!K162+'สาย 9'!K162+'สาย 10'!K162+'สาย 11'!K162+'สาย 12'!K162</f>
        <v>0</v>
      </c>
      <c r="L162" s="103">
        <f>'สาย 1'!L162+'สาย 2'!L162+'สาย 3'!L162+'สาย 4'!L162+'สาย 5'!L162+'สาย 6'!L162+'สาย 7'!L162+'สาย 8'!L162+'สาย 9'!L162+'สาย 10'!L162+'สาย 11'!L162+'สาย 12'!L162</f>
        <v>0</v>
      </c>
      <c r="M162" s="103">
        <f>'สาย 1'!M162+'สาย 2'!M162+'สาย 3'!M162+'สาย 4'!M162+'สาย 5'!M162+'สาย 6'!M162+'สาย 7'!M162+'สาย 8'!M162+'สาย 9'!M162+'สาย 10'!M162+'สาย 11'!M162+'สาย 12'!M162</f>
        <v>0</v>
      </c>
      <c r="N162" s="103">
        <f>'สาย 1'!N162+'สาย 2'!N162+'สาย 3'!N162+'สาย 4'!N162+'สาย 5'!N162+'สาย 6'!N162+'สาย 7'!N162+'สาย 8'!N162+'สาย 9'!N162+'สาย 10'!N162+'สาย 11'!N162+'สาย 12'!N162</f>
        <v>0</v>
      </c>
      <c r="O162" s="103">
        <f>'สาย 1'!O162+'สาย 2'!O162+'สาย 3'!O162+'สาย 4'!O162+'สาย 5'!O162+'สาย 6'!O162+'สาย 7'!O162+'สาย 8'!O162+'สาย 9'!O162+'สาย 10'!O162+'สาย 11'!O162+'สาย 12'!O162</f>
        <v>0</v>
      </c>
      <c r="P162" s="103">
        <f>'สาย 1'!P162+'สาย 2'!P162+'สาย 3'!P162+'สาย 4'!P162+'สาย 5'!P162+'สาย 6'!P162+'สาย 7'!P162+'สาย 8'!P162+'สาย 9'!P162+'สาย 10'!P162+'สาย 11'!P162+'สาย 12'!P162</f>
        <v>0</v>
      </c>
      <c r="Q162" s="103">
        <f>'สาย 1'!Q162+'สาย 2'!Q162+'สาย 3'!Q162+'สาย 4'!Q162+'สาย 5'!Q162+'สาย 6'!Q162+'สาย 7'!Q162+'สาย 8'!Q162+'สาย 9'!Q162+'สาย 10'!Q162+'สาย 11'!Q162+'สาย 12'!Q162</f>
        <v>0</v>
      </c>
      <c r="R162" s="103">
        <f>'สาย 1'!R162+'สาย 2'!R162+'สาย 3'!R162+'สาย 4'!R162+'สาย 5'!R162+'สาย 6'!R162+'สาย 7'!R162+'สาย 8'!R162+'สาย 9'!R162+'สาย 10'!R162+'สาย 11'!R162+'สาย 12'!R162</f>
        <v>0</v>
      </c>
      <c r="S162" s="103">
        <f>'สาย 1'!S162+'สาย 2'!S162+'สาย 3'!S162+'สาย 4'!S162+'สาย 5'!S162+'สาย 6'!S162+'สาย 7'!S162+'สาย 8'!S162+'สาย 9'!S162+'สาย 10'!S162+'สาย 11'!S162+'สาย 12'!S162</f>
        <v>0</v>
      </c>
      <c r="T162" s="103">
        <f>'สาย 1'!T162+'สาย 2'!T162+'สาย 3'!T162+'สาย 4'!T162+'สาย 5'!T162+'สาย 6'!T162+'สาย 7'!T162+'สาย 8'!T162+'สาย 9'!T162+'สาย 10'!T162+'สาย 11'!T162+'สาย 12'!T162</f>
        <v>0</v>
      </c>
      <c r="U162" s="103">
        <f>'สาย 1'!U162+'สาย 2'!U162+'สาย 3'!U162+'สาย 4'!U162+'สาย 5'!U162+'สาย 6'!U162+'สาย 7'!U162+'สาย 8'!U162+'สาย 9'!U162+'สาย 10'!U162+'สาย 11'!U162+'สาย 12'!U162</f>
        <v>0</v>
      </c>
      <c r="V162" s="103">
        <f>'สาย 1'!V162+'สาย 2'!V162+'สาย 3'!V162+'สาย 4'!V162+'สาย 5'!V162+'สาย 6'!V162+'สาย 7'!V162+'สาย 8'!V162+'สาย 9'!V162+'สาย 10'!V162+'สาย 11'!V162+'สาย 12'!V162</f>
        <v>0</v>
      </c>
      <c r="W162" s="103">
        <f>'สาย 1'!W162+'สาย 2'!W162+'สาย 3'!W162+'สาย 4'!W162+'สาย 5'!W162+'สาย 6'!W162+'สาย 7'!W162+'สาย 8'!W162+'สาย 9'!W162+'สาย 10'!W162+'สาย 11'!W162+'สาย 12'!W162</f>
        <v>0</v>
      </c>
      <c r="X162" s="103">
        <f>'สาย 1'!X162+'สาย 2'!X162+'สาย 3'!X162+'สาย 4'!X162+'สาย 5'!X162+'สาย 6'!X162+'สาย 7'!X162+'สาย 8'!X162+'สาย 9'!X162+'สาย 10'!X162+'สาย 11'!X162+'สาย 12'!X162</f>
        <v>0</v>
      </c>
      <c r="Y162" s="103">
        <f>'สาย 1'!Y162+'สาย 2'!Y162+'สาย 3'!Y162+'สาย 4'!Y162+'สาย 5'!Y162+'สาย 6'!Y162+'สาย 7'!Y162+'สาย 8'!Y162+'สาย 9'!Y162+'สาย 10'!Y162+'สาย 11'!Y162+'สาย 12'!Y162</f>
        <v>0</v>
      </c>
      <c r="Z162" s="103">
        <f>'สาย 1'!Z162+'สาย 2'!Z162+'สาย 3'!Z162+'สาย 4'!Z162+'สาย 5'!Z162+'สาย 6'!Z162+'สาย 7'!Z162+'สาย 8'!Z162+'สาย 9'!Z162+'สาย 10'!Z162+'สาย 11'!Z162+'สาย 12'!Z162</f>
        <v>0</v>
      </c>
      <c r="AA162" s="103">
        <f>'สาย 1'!AA162+'สาย 2'!AA162+'สาย 3'!AA162+'สาย 4'!AA162+'สาย 5'!AA162+'สาย 6'!AA162+'สาย 7'!AA162+'สาย 8'!AA162+'สาย 9'!AA162+'สาย 10'!AA162+'สาย 11'!AA162+'สาย 12'!AA162</f>
        <v>0</v>
      </c>
      <c r="AB162" s="103">
        <f>'สาย 1'!AB162+'สาย 2'!AB162+'สาย 3'!AB162+'สาย 4'!AB162+'สาย 5'!AB162+'สาย 6'!AB162+'สาย 7'!AB162+'สาย 8'!AB162+'สาย 9'!AB162+'สาย 10'!AB162+'สาย 11'!AB162+'สาย 12'!AB162</f>
        <v>0</v>
      </c>
      <c r="AC162" s="103">
        <f>'สาย 1'!AC162+'สาย 2'!AC162+'สาย 3'!AC162+'สาย 4'!AC162+'สาย 5'!AC162+'สาย 6'!AC162+'สาย 7'!AC162+'สาย 8'!AC162+'สาย 9'!AC162+'สาย 10'!AC162+'สาย 11'!AC162+'สาย 12'!AC162</f>
        <v>0</v>
      </c>
      <c r="AD162" s="103">
        <f>'สาย 1'!AD162+'สาย 2'!AD162+'สาย 3'!AD162+'สาย 4'!AD162+'สาย 5'!AD162+'สาย 6'!AD162+'สาย 7'!AD162+'สาย 8'!AD162+'สาย 9'!AD162+'สาย 10'!AD162+'สาย 11'!AD162+'สาย 12'!AD162</f>
        <v>0</v>
      </c>
      <c r="AE162" s="103">
        <f>'สาย 1'!AE162+'สาย 2'!AE162+'สาย 3'!AE162+'สาย 4'!AE162+'สาย 5'!AE162+'สาย 6'!AE162+'สาย 7'!AE162+'สาย 8'!AE162+'สาย 9'!AE162+'สาย 10'!AE162+'สาย 11'!AE162+'สาย 12'!AE162</f>
        <v>0</v>
      </c>
      <c r="AF162" s="103">
        <f>'สาย 1'!AF162+'สาย 2'!AF162+'สาย 3'!AF162+'สาย 4'!AF162+'สาย 5'!AF162+'สาย 6'!AF162+'สาย 7'!AF162+'สาย 8'!AF162+'สาย 9'!AF162+'สาย 10'!AF162+'สาย 11'!AF162+'สาย 12'!AF162</f>
        <v>0</v>
      </c>
      <c r="AG162" s="103">
        <f>'สาย 1'!AG162+'สาย 2'!AG162+'สาย 3'!AG162+'สาย 4'!AG162+'สาย 5'!AG162+'สาย 6'!AG162+'สาย 7'!AG162+'สาย 8'!AG162+'สาย 9'!AG162+'สาย 10'!AG162+'สาย 11'!AG162+'สาย 12'!AG162</f>
        <v>0</v>
      </c>
      <c r="AH162" s="103">
        <f>'สาย 1'!AH162+'สาย 2'!AH162+'สาย 3'!AH162+'สาย 4'!AH162+'สาย 5'!AH162+'สาย 6'!AH162+'สาย 7'!AH162+'สาย 8'!AH162+'สาย 9'!AH162+'สาย 10'!AH162+'สาย 11'!AH162+'สาย 12'!AH162</f>
        <v>0</v>
      </c>
      <c r="AI162" s="103">
        <f>SUM(D162:AH162)</f>
        <v>0</v>
      </c>
      <c r="AJ162" s="541" t="e">
        <f>AI165</f>
        <v>#DIV/0!</v>
      </c>
    </row>
    <row r="163" spans="1:36" ht="20.399999999999999">
      <c r="A163" s="529"/>
      <c r="B163" s="550"/>
      <c r="C163" s="159" t="s">
        <v>89</v>
      </c>
      <c r="D163" s="174">
        <f>'สาย 1'!D163+'สาย 2'!D163+'สาย 3'!D163+'สาย 4'!D163+'สาย 5'!D163+'สาย 6'!D163+'สาย 7'!D163+'สาย 8'!D163+'สาย 9'!D163+'สาย 10'!D163+'สาย 11'!D163+'สาย 12'!D163</f>
        <v>0</v>
      </c>
      <c r="E163" s="174">
        <f>'สาย 1'!E163+'สาย 2'!E163+'สาย 3'!E163+'สาย 4'!E163+'สาย 5'!E163+'สาย 6'!E163+'สาย 7'!E163+'สาย 8'!E163+'สาย 9'!E163+'สาย 10'!E163+'สาย 11'!E163+'สาย 12'!E163</f>
        <v>0</v>
      </c>
      <c r="F163" s="174">
        <f>'สาย 1'!F163+'สาย 2'!F163+'สาย 3'!F163+'สาย 4'!F163+'สาย 5'!F163+'สาย 6'!F163+'สาย 7'!F163+'สาย 8'!F163+'สาย 9'!F163+'สาย 10'!F163+'สาย 11'!F163+'สาย 12'!F163</f>
        <v>0</v>
      </c>
      <c r="G163" s="174">
        <f>'สาย 1'!G163+'สาย 2'!G163+'สาย 3'!G163+'สาย 4'!G163+'สาย 5'!G163+'สาย 6'!G163+'สาย 7'!G163+'สาย 8'!G163+'สาย 9'!G163+'สาย 10'!G163+'สาย 11'!G163+'สาย 12'!G163</f>
        <v>0</v>
      </c>
      <c r="H163" s="174">
        <f>'สาย 1'!H163+'สาย 2'!H163+'สาย 3'!H163+'สาย 4'!H163+'สาย 5'!H163+'สาย 6'!H163+'สาย 7'!H163+'สาย 8'!H163+'สาย 9'!H163+'สาย 10'!H163+'สาย 11'!H163+'สาย 12'!H163</f>
        <v>0</v>
      </c>
      <c r="I163" s="174">
        <f>'สาย 1'!I163+'สาย 2'!I163+'สาย 3'!I163+'สาย 4'!I163+'สาย 5'!I163+'สาย 6'!I163+'สาย 7'!I163+'สาย 8'!I163+'สาย 9'!I163+'สาย 10'!I163+'สาย 11'!I163+'สาย 12'!I163</f>
        <v>0</v>
      </c>
      <c r="J163" s="174">
        <f>'สาย 1'!J163+'สาย 2'!J163+'สาย 3'!J163+'สาย 4'!J163+'สาย 5'!J163+'สาย 6'!J163+'สาย 7'!J163+'สาย 8'!J163+'สาย 9'!J163+'สาย 10'!J163+'สาย 11'!J163+'สาย 12'!J163</f>
        <v>0</v>
      </c>
      <c r="K163" s="174">
        <f>'สาย 1'!K163+'สาย 2'!K163+'สาย 3'!K163+'สาย 4'!K163+'สาย 5'!K163+'สาย 6'!K163+'สาย 7'!K163+'สาย 8'!K163+'สาย 9'!K163+'สาย 10'!K163+'สาย 11'!K163+'สาย 12'!K163</f>
        <v>0</v>
      </c>
      <c r="L163" s="174">
        <f>'สาย 1'!L163+'สาย 2'!L163+'สาย 3'!L163+'สาย 4'!L163+'สาย 5'!L163+'สาย 6'!L163+'สาย 7'!L163+'สาย 8'!L163+'สาย 9'!L163+'สาย 10'!L163+'สาย 11'!L163+'สาย 12'!L163</f>
        <v>0</v>
      </c>
      <c r="M163" s="174">
        <f>'สาย 1'!M163+'สาย 2'!M163+'สาย 3'!M163+'สาย 4'!M163+'สาย 5'!M163+'สาย 6'!M163+'สาย 7'!M163+'สาย 8'!M163+'สาย 9'!M163+'สาย 10'!M163+'สาย 11'!M163+'สาย 12'!M163</f>
        <v>0</v>
      </c>
      <c r="N163" s="174">
        <f>'สาย 1'!N163+'สาย 2'!N163+'สาย 3'!N163+'สาย 4'!N163+'สาย 5'!N163+'สาย 6'!N163+'สาย 7'!N163+'สาย 8'!N163+'สาย 9'!N163+'สาย 10'!N163+'สาย 11'!N163+'สาย 12'!N163</f>
        <v>0</v>
      </c>
      <c r="O163" s="174">
        <f>'สาย 1'!O163+'สาย 2'!O163+'สาย 3'!O163+'สาย 4'!O163+'สาย 5'!O163+'สาย 6'!O163+'สาย 7'!O163+'สาย 8'!O163+'สาย 9'!O163+'สาย 10'!O163+'สาย 11'!O163+'สาย 12'!O163</f>
        <v>0</v>
      </c>
      <c r="P163" s="174">
        <f>'สาย 1'!P163+'สาย 2'!P163+'สาย 3'!P163+'สาย 4'!P163+'สาย 5'!P163+'สาย 6'!P163+'สาย 7'!P163+'สาย 8'!P163+'สาย 9'!P163+'สาย 10'!P163+'สาย 11'!P163+'สาย 12'!P163</f>
        <v>0</v>
      </c>
      <c r="Q163" s="174">
        <f>'สาย 1'!Q163+'สาย 2'!Q163+'สาย 3'!Q163+'สาย 4'!Q163+'สาย 5'!Q163+'สาย 6'!Q163+'สาย 7'!Q163+'สาย 8'!Q163+'สาย 9'!Q163+'สาย 10'!Q163+'สาย 11'!Q163+'สาย 12'!Q163</f>
        <v>0</v>
      </c>
      <c r="R163" s="174">
        <f>'สาย 1'!R163+'สาย 2'!R163+'สาย 3'!R163+'สาย 4'!R163+'สาย 5'!R163+'สาย 6'!R163+'สาย 7'!R163+'สาย 8'!R163+'สาย 9'!R163+'สาย 10'!R163+'สาย 11'!R163+'สาย 12'!R163</f>
        <v>0</v>
      </c>
      <c r="S163" s="174">
        <f>'สาย 1'!S163+'สาย 2'!S163+'สาย 3'!S163+'สาย 4'!S163+'สาย 5'!S163+'สาย 6'!S163+'สาย 7'!S163+'สาย 8'!S163+'สาย 9'!S163+'สาย 10'!S163+'สาย 11'!S163+'สาย 12'!S163</f>
        <v>0</v>
      </c>
      <c r="T163" s="174">
        <f>'สาย 1'!T163+'สาย 2'!T163+'สาย 3'!T163+'สาย 4'!T163+'สาย 5'!T163+'สาย 6'!T163+'สาย 7'!T163+'สาย 8'!T163+'สาย 9'!T163+'สาย 10'!T163+'สาย 11'!T163+'สาย 12'!T163</f>
        <v>0</v>
      </c>
      <c r="U163" s="174">
        <f>'สาย 1'!U163+'สาย 2'!U163+'สาย 3'!U163+'สาย 4'!U163+'สาย 5'!U163+'สาย 6'!U163+'สาย 7'!U163+'สาย 8'!U163+'สาย 9'!U163+'สาย 10'!U163+'สาย 11'!U163+'สาย 12'!U163</f>
        <v>0</v>
      </c>
      <c r="V163" s="174">
        <f>'สาย 1'!V163+'สาย 2'!V163+'สาย 3'!V163+'สาย 4'!V163+'สาย 5'!V163+'สาย 6'!V163+'สาย 7'!V163+'สาย 8'!V163+'สาย 9'!V163+'สาย 10'!V163+'สาย 11'!V163+'สาย 12'!V163</f>
        <v>0</v>
      </c>
      <c r="W163" s="174">
        <f>'สาย 1'!W163+'สาย 2'!W163+'สาย 3'!W163+'สาย 4'!W163+'สาย 5'!W163+'สาย 6'!W163+'สาย 7'!W163+'สาย 8'!W163+'สาย 9'!W163+'สาย 10'!W163+'สาย 11'!W163+'สาย 12'!W163</f>
        <v>0</v>
      </c>
      <c r="X163" s="174">
        <f>'สาย 1'!X163+'สาย 2'!X163+'สาย 3'!X163+'สาย 4'!X163+'สาย 5'!X163+'สาย 6'!X163+'สาย 7'!X163+'สาย 8'!X163+'สาย 9'!X163+'สาย 10'!X163+'สาย 11'!X163+'สาย 12'!X163</f>
        <v>0</v>
      </c>
      <c r="Y163" s="174">
        <f>'สาย 1'!Y163+'สาย 2'!Y163+'สาย 3'!Y163+'สาย 4'!Y163+'สาย 5'!Y163+'สาย 6'!Y163+'สาย 7'!Y163+'สาย 8'!Y163+'สาย 9'!Y163+'สาย 10'!Y163+'สาย 11'!Y163+'สาย 12'!Y163</f>
        <v>0</v>
      </c>
      <c r="Z163" s="174">
        <f>'สาย 1'!Z163+'สาย 2'!Z163+'สาย 3'!Z163+'สาย 4'!Z163+'สาย 5'!Z163+'สาย 6'!Z163+'สาย 7'!Z163+'สาย 8'!Z163+'สาย 9'!Z163+'สาย 10'!Z163+'สาย 11'!Z163+'สาย 12'!Z163</f>
        <v>0</v>
      </c>
      <c r="AA163" s="174">
        <f>'สาย 1'!AA163+'สาย 2'!AA163+'สาย 3'!AA163+'สาย 4'!AA163+'สาย 5'!AA163+'สาย 6'!AA163+'สาย 7'!AA163+'สาย 8'!AA163+'สาย 9'!AA163+'สาย 10'!AA163+'สาย 11'!AA163+'สาย 12'!AA163</f>
        <v>0</v>
      </c>
      <c r="AB163" s="174">
        <f>'สาย 1'!AB163+'สาย 2'!AB163+'สาย 3'!AB163+'สาย 4'!AB163+'สาย 5'!AB163+'สาย 6'!AB163+'สาย 7'!AB163+'สาย 8'!AB163+'สาย 9'!AB163+'สาย 10'!AB163+'สาย 11'!AB163+'สาย 12'!AB163</f>
        <v>0</v>
      </c>
      <c r="AC163" s="174">
        <f>'สาย 1'!AC163+'สาย 2'!AC163+'สาย 3'!AC163+'สาย 4'!AC163+'สาย 5'!AC163+'สาย 6'!AC163+'สาย 7'!AC163+'สาย 8'!AC163+'สาย 9'!AC163+'สาย 10'!AC163+'สาย 11'!AC163+'สาย 12'!AC163</f>
        <v>0</v>
      </c>
      <c r="AD163" s="174">
        <f>'สาย 1'!AD163+'สาย 2'!AD163+'สาย 3'!AD163+'สาย 4'!AD163+'สาย 5'!AD163+'สาย 6'!AD163+'สาย 7'!AD163+'สาย 8'!AD163+'สาย 9'!AD163+'สาย 10'!AD163+'สาย 11'!AD163+'สาย 12'!AD163</f>
        <v>0</v>
      </c>
      <c r="AE163" s="174">
        <f>'สาย 1'!AE163+'สาย 2'!AE163+'สาย 3'!AE163+'สาย 4'!AE163+'สาย 5'!AE163+'สาย 6'!AE163+'สาย 7'!AE163+'สาย 8'!AE163+'สาย 9'!AE163+'สาย 10'!AE163+'สาย 11'!AE163+'สาย 12'!AE163</f>
        <v>0</v>
      </c>
      <c r="AF163" s="174">
        <f>'สาย 1'!AF163+'สาย 2'!AF163+'สาย 3'!AF163+'สาย 4'!AF163+'สาย 5'!AF163+'สาย 6'!AF163+'สาย 7'!AF163+'สาย 8'!AF163+'สาย 9'!AF163+'สาย 10'!AF163+'สาย 11'!AF163+'สาย 12'!AF163</f>
        <v>0</v>
      </c>
      <c r="AG163" s="174">
        <f>'สาย 1'!AG163+'สาย 2'!AG163+'สาย 3'!AG163+'สาย 4'!AG163+'สาย 5'!AG163+'สาย 6'!AG163+'สาย 7'!AG163+'สาย 8'!AG163+'สาย 9'!AG163+'สาย 10'!AG163+'สาย 11'!AG163+'สาย 12'!AG163</f>
        <v>0</v>
      </c>
      <c r="AH163" s="174">
        <f>'สาย 1'!AH163+'สาย 2'!AH163+'สาย 3'!AH163+'สาย 4'!AH163+'สาย 5'!AH163+'สาย 6'!AH163+'สาย 7'!AH163+'สาย 8'!AH163+'สาย 9'!AH163+'สาย 10'!AH163+'สาย 11'!AH163+'สาย 12'!AH163</f>
        <v>0</v>
      </c>
      <c r="AI163" s="174">
        <f t="shared" ref="AI163:AI164" si="1010">SUM(D163:AH163)</f>
        <v>0</v>
      </c>
      <c r="AJ163" s="541"/>
    </row>
    <row r="164" spans="1:36" ht="20.399999999999999">
      <c r="A164" s="529"/>
      <c r="B164" s="550"/>
      <c r="C164" s="160" t="s">
        <v>90</v>
      </c>
      <c r="D164" s="142">
        <f>'สาย 1'!D164+'สาย 2'!D164+'สาย 3'!D164+'สาย 4'!D164+'สาย 5'!D164+'สาย 6'!D164+'สาย 7'!D164+'สาย 8'!D164+'สาย 9'!D164+'สาย 10'!D164+'สาย 11'!D164+'สาย 12'!D164</f>
        <v>0</v>
      </c>
      <c r="E164" s="142">
        <f>'สาย 1'!E164+'สาย 2'!E164+'สาย 3'!E164+'สาย 4'!E164+'สาย 5'!E164+'สาย 6'!E164+'สาย 7'!E164+'สาย 8'!E164+'สาย 9'!E164+'สาย 10'!E164+'สาย 11'!E164+'สาย 12'!E164</f>
        <v>0</v>
      </c>
      <c r="F164" s="142">
        <f>'สาย 1'!F164+'สาย 2'!F164+'สาย 3'!F164+'สาย 4'!F164+'สาย 5'!F164+'สาย 6'!F164+'สาย 7'!F164+'สาย 8'!F164+'สาย 9'!F164+'สาย 10'!F164+'สาย 11'!F164+'สาย 12'!F164</f>
        <v>0</v>
      </c>
      <c r="G164" s="142">
        <f>'สาย 1'!G164+'สาย 2'!G164+'สาย 3'!G164+'สาย 4'!G164+'สาย 5'!G164+'สาย 6'!G164+'สาย 7'!G164+'สาย 8'!G164+'สาย 9'!G164+'สาย 10'!G164+'สาย 11'!G164+'สาย 12'!G164</f>
        <v>0</v>
      </c>
      <c r="H164" s="142">
        <f>'สาย 1'!H164+'สาย 2'!H164+'สาย 3'!H164+'สาย 4'!H164+'สาย 5'!H164+'สาย 6'!H164+'สาย 7'!H164+'สาย 8'!H164+'สาย 9'!H164+'สาย 10'!H164+'สาย 11'!H164+'สาย 12'!H164</f>
        <v>0</v>
      </c>
      <c r="I164" s="142">
        <f>'สาย 1'!I164+'สาย 2'!I164+'สาย 3'!I164+'สาย 4'!I164+'สาย 5'!I164+'สาย 6'!I164+'สาย 7'!I164+'สาย 8'!I164+'สาย 9'!I164+'สาย 10'!I164+'สาย 11'!I164+'สาย 12'!I164</f>
        <v>0</v>
      </c>
      <c r="J164" s="142">
        <f>'สาย 1'!J164+'สาย 2'!J164+'สาย 3'!J164+'สาย 4'!J164+'สาย 5'!J164+'สาย 6'!J164+'สาย 7'!J164+'สาย 8'!J164+'สาย 9'!J164+'สาย 10'!J164+'สาย 11'!J164+'สาย 12'!J164</f>
        <v>0</v>
      </c>
      <c r="K164" s="142">
        <f>'สาย 1'!K164+'สาย 2'!K164+'สาย 3'!K164+'สาย 4'!K164+'สาย 5'!K164+'สาย 6'!K164+'สาย 7'!K164+'สาย 8'!K164+'สาย 9'!K164+'สาย 10'!K164+'สาย 11'!K164+'สาย 12'!K164</f>
        <v>0</v>
      </c>
      <c r="L164" s="142">
        <f>'สาย 1'!L164+'สาย 2'!L164+'สาย 3'!L164+'สาย 4'!L164+'สาย 5'!L164+'สาย 6'!L164+'สาย 7'!L164+'สาย 8'!L164+'สาย 9'!L164+'สาย 10'!L164+'สาย 11'!L164+'สาย 12'!L164</f>
        <v>0</v>
      </c>
      <c r="M164" s="142">
        <f>'สาย 1'!M164+'สาย 2'!M164+'สาย 3'!M164+'สาย 4'!M164+'สาย 5'!M164+'สาย 6'!M164+'สาย 7'!M164+'สาย 8'!M164+'สาย 9'!M164+'สาย 10'!M164+'สาย 11'!M164+'สาย 12'!M164</f>
        <v>0</v>
      </c>
      <c r="N164" s="142">
        <f>'สาย 1'!N164+'สาย 2'!N164+'สาย 3'!N164+'สาย 4'!N164+'สาย 5'!N164+'สาย 6'!N164+'สาย 7'!N164+'สาย 8'!N164+'สาย 9'!N164+'สาย 10'!N164+'สาย 11'!N164+'สาย 12'!N164</f>
        <v>0</v>
      </c>
      <c r="O164" s="142">
        <f>'สาย 1'!O164+'สาย 2'!O164+'สาย 3'!O164+'สาย 4'!O164+'สาย 5'!O164+'สาย 6'!O164+'สาย 7'!O164+'สาย 8'!O164+'สาย 9'!O164+'สาย 10'!O164+'สาย 11'!O164+'สาย 12'!O164</f>
        <v>0</v>
      </c>
      <c r="P164" s="142">
        <f>'สาย 1'!P164+'สาย 2'!P164+'สาย 3'!P164+'สาย 4'!P164+'สาย 5'!P164+'สาย 6'!P164+'สาย 7'!P164+'สาย 8'!P164+'สาย 9'!P164+'สาย 10'!P164+'สาย 11'!P164+'สาย 12'!P164</f>
        <v>0</v>
      </c>
      <c r="Q164" s="142">
        <f>'สาย 1'!Q164+'สาย 2'!Q164+'สาย 3'!Q164+'สาย 4'!Q164+'สาย 5'!Q164+'สาย 6'!Q164+'สาย 7'!Q164+'สาย 8'!Q164+'สาย 9'!Q164+'สาย 10'!Q164+'สาย 11'!Q164+'สาย 12'!Q164</f>
        <v>0</v>
      </c>
      <c r="R164" s="142">
        <f>'สาย 1'!R164+'สาย 2'!R164+'สาย 3'!R164+'สาย 4'!R164+'สาย 5'!R164+'สาย 6'!R164+'สาย 7'!R164+'สาย 8'!R164+'สาย 9'!R164+'สาย 10'!R164+'สาย 11'!R164+'สาย 12'!R164</f>
        <v>0</v>
      </c>
      <c r="S164" s="142">
        <f>'สาย 1'!S164+'สาย 2'!S164+'สาย 3'!S164+'สาย 4'!S164+'สาย 5'!S164+'สาย 6'!S164+'สาย 7'!S164+'สาย 8'!S164+'สาย 9'!S164+'สาย 10'!S164+'สาย 11'!S164+'สาย 12'!S164</f>
        <v>0</v>
      </c>
      <c r="T164" s="142">
        <f>'สาย 1'!T164+'สาย 2'!T164+'สาย 3'!T164+'สาย 4'!T164+'สาย 5'!T164+'สาย 6'!T164+'สาย 7'!T164+'สาย 8'!T164+'สาย 9'!T164+'สาย 10'!T164+'สาย 11'!T164+'สาย 12'!T164</f>
        <v>0</v>
      </c>
      <c r="U164" s="142">
        <f>'สาย 1'!U164+'สาย 2'!U164+'สาย 3'!U164+'สาย 4'!U164+'สาย 5'!U164+'สาย 6'!U164+'สาย 7'!U164+'สาย 8'!U164+'สาย 9'!U164+'สาย 10'!U164+'สาย 11'!U164+'สาย 12'!U164</f>
        <v>0</v>
      </c>
      <c r="V164" s="142">
        <f>'สาย 1'!V164+'สาย 2'!V164+'สาย 3'!V164+'สาย 4'!V164+'สาย 5'!V164+'สาย 6'!V164+'สาย 7'!V164+'สาย 8'!V164+'สาย 9'!V164+'สาย 10'!V164+'สาย 11'!V164+'สาย 12'!V164</f>
        <v>0</v>
      </c>
      <c r="W164" s="142">
        <f>'สาย 1'!W164+'สาย 2'!W164+'สาย 3'!W164+'สาย 4'!W164+'สาย 5'!W164+'สาย 6'!W164+'สาย 7'!W164+'สาย 8'!W164+'สาย 9'!W164+'สาย 10'!W164+'สาย 11'!W164+'สาย 12'!W164</f>
        <v>0</v>
      </c>
      <c r="X164" s="142">
        <f>'สาย 1'!X164+'สาย 2'!X164+'สาย 3'!X164+'สาย 4'!X164+'สาย 5'!X164+'สาย 6'!X164+'สาย 7'!X164+'สาย 8'!X164+'สาย 9'!X164+'สาย 10'!X164+'สาย 11'!X164+'สาย 12'!X164</f>
        <v>0</v>
      </c>
      <c r="Y164" s="142">
        <f>'สาย 1'!Y164+'สาย 2'!Y164+'สาย 3'!Y164+'สาย 4'!Y164+'สาย 5'!Y164+'สาย 6'!Y164+'สาย 7'!Y164+'สาย 8'!Y164+'สาย 9'!Y164+'สาย 10'!Y164+'สาย 11'!Y164+'สาย 12'!Y164</f>
        <v>0</v>
      </c>
      <c r="Z164" s="142">
        <f>'สาย 1'!Z164+'สาย 2'!Z164+'สาย 3'!Z164+'สาย 4'!Z164+'สาย 5'!Z164+'สาย 6'!Z164+'สาย 7'!Z164+'สาย 8'!Z164+'สาย 9'!Z164+'สาย 10'!Z164+'สาย 11'!Z164+'สาย 12'!Z164</f>
        <v>0</v>
      </c>
      <c r="AA164" s="142">
        <f>'สาย 1'!AA164+'สาย 2'!AA164+'สาย 3'!AA164+'สาย 4'!AA164+'สาย 5'!AA164+'สาย 6'!AA164+'สาย 7'!AA164+'สาย 8'!AA164+'สาย 9'!AA164+'สาย 10'!AA164+'สาย 11'!AA164+'สาย 12'!AA164</f>
        <v>0</v>
      </c>
      <c r="AB164" s="142">
        <f>'สาย 1'!AB164+'สาย 2'!AB164+'สาย 3'!AB164+'สาย 4'!AB164+'สาย 5'!AB164+'สาย 6'!AB164+'สาย 7'!AB164+'สาย 8'!AB164+'สาย 9'!AB164+'สาย 10'!AB164+'สาย 11'!AB164+'สาย 12'!AB164</f>
        <v>0</v>
      </c>
      <c r="AC164" s="142">
        <f>'สาย 1'!AC164+'สาย 2'!AC164+'สาย 3'!AC164+'สาย 4'!AC164+'สาย 5'!AC164+'สาย 6'!AC164+'สาย 7'!AC164+'สาย 8'!AC164+'สาย 9'!AC164+'สาย 10'!AC164+'สาย 11'!AC164+'สาย 12'!AC164</f>
        <v>0</v>
      </c>
      <c r="AD164" s="142">
        <f>'สาย 1'!AD164+'สาย 2'!AD164+'สาย 3'!AD164+'สาย 4'!AD164+'สาย 5'!AD164+'สาย 6'!AD164+'สาย 7'!AD164+'สาย 8'!AD164+'สาย 9'!AD164+'สาย 10'!AD164+'สาย 11'!AD164+'สาย 12'!AD164</f>
        <v>0</v>
      </c>
      <c r="AE164" s="142">
        <f>'สาย 1'!AE164+'สาย 2'!AE164+'สาย 3'!AE164+'สาย 4'!AE164+'สาย 5'!AE164+'สาย 6'!AE164+'สาย 7'!AE164+'สาย 8'!AE164+'สาย 9'!AE164+'สาย 10'!AE164+'สาย 11'!AE164+'สาย 12'!AE164</f>
        <v>0</v>
      </c>
      <c r="AF164" s="142">
        <f>'สาย 1'!AF164+'สาย 2'!AF164+'สาย 3'!AF164+'สาย 4'!AF164+'สาย 5'!AF164+'สาย 6'!AF164+'สาย 7'!AF164+'สาย 8'!AF164+'สาย 9'!AF164+'สาย 10'!AF164+'สาย 11'!AF164+'สาย 12'!AF164</f>
        <v>0</v>
      </c>
      <c r="AG164" s="142">
        <f>'สาย 1'!AG164+'สาย 2'!AG164+'สาย 3'!AG164+'สาย 4'!AG164+'สาย 5'!AG164+'สาย 6'!AG164+'สาย 7'!AG164+'สาย 8'!AG164+'สาย 9'!AG164+'สาย 10'!AG164+'สาย 11'!AG164+'สาย 12'!AG164</f>
        <v>0</v>
      </c>
      <c r="AH164" s="142">
        <f>'สาย 1'!AH164+'สาย 2'!AH164+'สาย 3'!AH164+'สาย 4'!AH164+'สาย 5'!AH164+'สาย 6'!AH164+'สาย 7'!AH164+'สาย 8'!AH164+'สาย 9'!AH164+'สาย 10'!AH164+'สาย 11'!AH164+'สาย 12'!AH164</f>
        <v>0</v>
      </c>
      <c r="AI164" s="142">
        <f t="shared" si="1010"/>
        <v>0</v>
      </c>
      <c r="AJ164" s="541"/>
    </row>
    <row r="165" spans="1:36" ht="21" thickBot="1">
      <c r="A165" s="564"/>
      <c r="B165" s="620"/>
      <c r="C165" s="341" t="s">
        <v>91</v>
      </c>
      <c r="D165" s="344" t="e">
        <f t="shared" ref="D165:AI165" si="1011">(D163+D164)/D162</f>
        <v>#DIV/0!</v>
      </c>
      <c r="E165" s="344" t="e">
        <f t="shared" si="1011"/>
        <v>#DIV/0!</v>
      </c>
      <c r="F165" s="344" t="e">
        <f t="shared" si="1011"/>
        <v>#DIV/0!</v>
      </c>
      <c r="G165" s="344" t="e">
        <f t="shared" si="1011"/>
        <v>#DIV/0!</v>
      </c>
      <c r="H165" s="344" t="e">
        <f t="shared" si="1011"/>
        <v>#DIV/0!</v>
      </c>
      <c r="I165" s="344" t="e">
        <f t="shared" si="1011"/>
        <v>#DIV/0!</v>
      </c>
      <c r="J165" s="344" t="e">
        <f t="shared" si="1011"/>
        <v>#DIV/0!</v>
      </c>
      <c r="K165" s="344" t="e">
        <f t="shared" si="1011"/>
        <v>#DIV/0!</v>
      </c>
      <c r="L165" s="344" t="e">
        <f t="shared" si="1011"/>
        <v>#DIV/0!</v>
      </c>
      <c r="M165" s="344" t="e">
        <f t="shared" si="1011"/>
        <v>#DIV/0!</v>
      </c>
      <c r="N165" s="344" t="e">
        <f t="shared" si="1011"/>
        <v>#DIV/0!</v>
      </c>
      <c r="O165" s="344" t="e">
        <f t="shared" si="1011"/>
        <v>#DIV/0!</v>
      </c>
      <c r="P165" s="344" t="e">
        <f t="shared" si="1011"/>
        <v>#DIV/0!</v>
      </c>
      <c r="Q165" s="344" t="e">
        <f t="shared" si="1011"/>
        <v>#DIV/0!</v>
      </c>
      <c r="R165" s="344" t="e">
        <f t="shared" si="1011"/>
        <v>#DIV/0!</v>
      </c>
      <c r="S165" s="344" t="e">
        <f t="shared" si="1011"/>
        <v>#DIV/0!</v>
      </c>
      <c r="T165" s="344" t="e">
        <f t="shared" si="1011"/>
        <v>#DIV/0!</v>
      </c>
      <c r="U165" s="344" t="e">
        <f t="shared" si="1011"/>
        <v>#DIV/0!</v>
      </c>
      <c r="V165" s="344" t="e">
        <f t="shared" si="1011"/>
        <v>#DIV/0!</v>
      </c>
      <c r="W165" s="344" t="e">
        <f t="shared" si="1011"/>
        <v>#DIV/0!</v>
      </c>
      <c r="X165" s="344" t="e">
        <f t="shared" si="1011"/>
        <v>#DIV/0!</v>
      </c>
      <c r="Y165" s="344" t="e">
        <f t="shared" si="1011"/>
        <v>#DIV/0!</v>
      </c>
      <c r="Z165" s="344" t="e">
        <f t="shared" si="1011"/>
        <v>#DIV/0!</v>
      </c>
      <c r="AA165" s="344" t="e">
        <f t="shared" si="1011"/>
        <v>#DIV/0!</v>
      </c>
      <c r="AB165" s="344" t="e">
        <f t="shared" si="1011"/>
        <v>#DIV/0!</v>
      </c>
      <c r="AC165" s="344" t="e">
        <f t="shared" si="1011"/>
        <v>#DIV/0!</v>
      </c>
      <c r="AD165" s="344" t="e">
        <f t="shared" si="1011"/>
        <v>#DIV/0!</v>
      </c>
      <c r="AE165" s="344" t="e">
        <f t="shared" si="1011"/>
        <v>#DIV/0!</v>
      </c>
      <c r="AF165" s="344" t="e">
        <f t="shared" si="1011"/>
        <v>#DIV/0!</v>
      </c>
      <c r="AG165" s="344" t="e">
        <f t="shared" si="1011"/>
        <v>#DIV/0!</v>
      </c>
      <c r="AH165" s="344" t="e">
        <f t="shared" si="1011"/>
        <v>#DIV/0!</v>
      </c>
      <c r="AI165" s="344" t="e">
        <f t="shared" si="1011"/>
        <v>#DIV/0!</v>
      </c>
      <c r="AJ165" s="567"/>
    </row>
    <row r="166" spans="1:36" ht="21" thickTop="1">
      <c r="A166" s="520" t="s">
        <v>92</v>
      </c>
      <c r="B166" s="521"/>
      <c r="C166" s="102" t="s">
        <v>42</v>
      </c>
      <c r="D166" s="103">
        <f>D6+D10+D14+D18+D22+D26+D30+D34+D38+D42+D46+D50+D54+D58+D62+D66+D70+D74+D78+D82+D86+D90+D94+D98+D102+D106+D110+D114+D118+D122+D126+D130+D134+D138+D142+D146+D150+D154+D158+D162</f>
        <v>11000</v>
      </c>
      <c r="E166" s="103">
        <f t="shared" ref="E166:AI166" si="1012">E6+E10+E14+E18+E22+E26+E30+E34+E38+E42+E46+E50+E54+E58+E62+E66+E70+E74+E78+E82+E86+E90+E94+E98+E102+E106+E110+E114+E118+E122+E126+E130+E134+E138+E142+E146+E150+E154+E158+E162</f>
        <v>12050</v>
      </c>
      <c r="F166" s="103">
        <f t="shared" si="1012"/>
        <v>12450</v>
      </c>
      <c r="G166" s="103">
        <f t="shared" si="1012"/>
        <v>0</v>
      </c>
      <c r="H166" s="103">
        <f t="shared" si="1012"/>
        <v>0</v>
      </c>
      <c r="I166" s="103">
        <f t="shared" si="1012"/>
        <v>0</v>
      </c>
      <c r="J166" s="103">
        <f t="shared" si="1012"/>
        <v>0</v>
      </c>
      <c r="K166" s="103">
        <f t="shared" si="1012"/>
        <v>0</v>
      </c>
      <c r="L166" s="103">
        <f t="shared" si="1012"/>
        <v>0</v>
      </c>
      <c r="M166" s="103">
        <f t="shared" si="1012"/>
        <v>0</v>
      </c>
      <c r="N166" s="103">
        <f t="shared" si="1012"/>
        <v>0</v>
      </c>
      <c r="O166" s="103">
        <f t="shared" si="1012"/>
        <v>0</v>
      </c>
      <c r="P166" s="103">
        <f t="shared" si="1012"/>
        <v>0</v>
      </c>
      <c r="Q166" s="103">
        <f t="shared" si="1012"/>
        <v>0</v>
      </c>
      <c r="R166" s="103">
        <f t="shared" si="1012"/>
        <v>0</v>
      </c>
      <c r="S166" s="103">
        <f t="shared" si="1012"/>
        <v>0</v>
      </c>
      <c r="T166" s="103">
        <f t="shared" si="1012"/>
        <v>0</v>
      </c>
      <c r="U166" s="103">
        <f t="shared" si="1012"/>
        <v>0</v>
      </c>
      <c r="V166" s="103">
        <f t="shared" si="1012"/>
        <v>0</v>
      </c>
      <c r="W166" s="103">
        <f t="shared" si="1012"/>
        <v>0</v>
      </c>
      <c r="X166" s="103">
        <f t="shared" si="1012"/>
        <v>0</v>
      </c>
      <c r="Y166" s="103">
        <f t="shared" si="1012"/>
        <v>0</v>
      </c>
      <c r="Z166" s="103">
        <f t="shared" si="1012"/>
        <v>0</v>
      </c>
      <c r="AA166" s="103">
        <f t="shared" si="1012"/>
        <v>0</v>
      </c>
      <c r="AB166" s="103">
        <f t="shared" si="1012"/>
        <v>0</v>
      </c>
      <c r="AC166" s="103">
        <f t="shared" si="1012"/>
        <v>0</v>
      </c>
      <c r="AD166" s="103">
        <f t="shared" si="1012"/>
        <v>0</v>
      </c>
      <c r="AE166" s="103">
        <f t="shared" si="1012"/>
        <v>0</v>
      </c>
      <c r="AF166" s="103">
        <f t="shared" si="1012"/>
        <v>0</v>
      </c>
      <c r="AG166" s="103">
        <f t="shared" si="1012"/>
        <v>0</v>
      </c>
      <c r="AH166" s="103">
        <f t="shared" si="1012"/>
        <v>0</v>
      </c>
      <c r="AI166" s="103">
        <f t="shared" si="1012"/>
        <v>35500</v>
      </c>
      <c r="AJ166" s="619">
        <f>AI169</f>
        <v>9.7830985915492955E-2</v>
      </c>
    </row>
    <row r="167" spans="1:36" ht="20.399999999999999">
      <c r="A167" s="520"/>
      <c r="B167" s="521"/>
      <c r="C167" s="104" t="s">
        <v>89</v>
      </c>
      <c r="D167" s="111">
        <f t="shared" ref="D167:D168" si="1013">D7+D11+D15+D19+D23+D27+D31+D35+D39+D43+D47+D51+D55+D59+D63+D67+D71+D75+D79+D83+D87+D91+D95+D99+D103+D107+D111+D115+D119+D123+D127+D131+D135+D139+D143+D147+D151+D155+D159+D163</f>
        <v>996</v>
      </c>
      <c r="E167" s="111">
        <f t="shared" ref="E167:AI167" si="1014">E7+E11+E15+E19+E23+E27+E31+E35+E39+E43+E47+E51+E55+E59+E63+E67+E71+E75+E79+E83+E87+E91+E95+E99+E103+E107+E111+E115+E119+E123+E127+E131+E135+E139+E143+E147+E151+E155+E159+E163</f>
        <v>1263</v>
      </c>
      <c r="F167" s="111">
        <f t="shared" si="1014"/>
        <v>1214</v>
      </c>
      <c r="G167" s="111">
        <f t="shared" si="1014"/>
        <v>0</v>
      </c>
      <c r="H167" s="111">
        <f t="shared" si="1014"/>
        <v>0</v>
      </c>
      <c r="I167" s="111">
        <f t="shared" si="1014"/>
        <v>0</v>
      </c>
      <c r="J167" s="111">
        <f t="shared" si="1014"/>
        <v>0</v>
      </c>
      <c r="K167" s="111">
        <f t="shared" si="1014"/>
        <v>0</v>
      </c>
      <c r="L167" s="111">
        <f t="shared" si="1014"/>
        <v>0</v>
      </c>
      <c r="M167" s="111">
        <f t="shared" si="1014"/>
        <v>0</v>
      </c>
      <c r="N167" s="111">
        <f t="shared" si="1014"/>
        <v>0</v>
      </c>
      <c r="O167" s="111">
        <f t="shared" si="1014"/>
        <v>0</v>
      </c>
      <c r="P167" s="111">
        <f t="shared" si="1014"/>
        <v>0</v>
      </c>
      <c r="Q167" s="111">
        <f t="shared" si="1014"/>
        <v>0</v>
      </c>
      <c r="R167" s="111">
        <f t="shared" si="1014"/>
        <v>0</v>
      </c>
      <c r="S167" s="111">
        <f t="shared" si="1014"/>
        <v>0</v>
      </c>
      <c r="T167" s="111">
        <f t="shared" si="1014"/>
        <v>0</v>
      </c>
      <c r="U167" s="111">
        <f t="shared" si="1014"/>
        <v>0</v>
      </c>
      <c r="V167" s="111">
        <f t="shared" si="1014"/>
        <v>0</v>
      </c>
      <c r="W167" s="111">
        <f t="shared" si="1014"/>
        <v>0</v>
      </c>
      <c r="X167" s="111">
        <f t="shared" si="1014"/>
        <v>0</v>
      </c>
      <c r="Y167" s="111">
        <f t="shared" si="1014"/>
        <v>0</v>
      </c>
      <c r="Z167" s="111">
        <f t="shared" si="1014"/>
        <v>0</v>
      </c>
      <c r="AA167" s="111">
        <f t="shared" si="1014"/>
        <v>0</v>
      </c>
      <c r="AB167" s="111">
        <f t="shared" si="1014"/>
        <v>0</v>
      </c>
      <c r="AC167" s="111">
        <f t="shared" si="1014"/>
        <v>0</v>
      </c>
      <c r="AD167" s="111">
        <f t="shared" si="1014"/>
        <v>0</v>
      </c>
      <c r="AE167" s="111">
        <f t="shared" si="1014"/>
        <v>0</v>
      </c>
      <c r="AF167" s="111">
        <f t="shared" si="1014"/>
        <v>0</v>
      </c>
      <c r="AG167" s="111">
        <f t="shared" si="1014"/>
        <v>0</v>
      </c>
      <c r="AH167" s="111">
        <f t="shared" si="1014"/>
        <v>0</v>
      </c>
      <c r="AI167" s="111">
        <f t="shared" si="1014"/>
        <v>3473</v>
      </c>
      <c r="AJ167" s="524"/>
    </row>
    <row r="168" spans="1:36" ht="20.399999999999999">
      <c r="A168" s="520"/>
      <c r="B168" s="521"/>
      <c r="C168" s="105" t="s">
        <v>90</v>
      </c>
      <c r="D168" s="111">
        <f t="shared" si="1013"/>
        <v>0</v>
      </c>
      <c r="E168" s="111">
        <f t="shared" ref="E168:AI168" si="1015">E8+E12+E16+E20+E24+E28+E32+E36+E40+E44+E48+E52+E56+E60+E64+E68+E72+E76+E80+E84+E88+E92+E96+E100+E104+E108+E112+E116+E120+E124+E128+E132+E136+E140+E144+E148+E152+E156+E160+E164</f>
        <v>0</v>
      </c>
      <c r="F168" s="111">
        <f t="shared" si="1015"/>
        <v>0</v>
      </c>
      <c r="G168" s="111">
        <f t="shared" si="1015"/>
        <v>0</v>
      </c>
      <c r="H168" s="111">
        <f t="shared" si="1015"/>
        <v>0</v>
      </c>
      <c r="I168" s="111">
        <f t="shared" si="1015"/>
        <v>0</v>
      </c>
      <c r="J168" s="111">
        <f t="shared" si="1015"/>
        <v>0</v>
      </c>
      <c r="K168" s="111">
        <f t="shared" si="1015"/>
        <v>0</v>
      </c>
      <c r="L168" s="111">
        <f t="shared" si="1015"/>
        <v>0</v>
      </c>
      <c r="M168" s="111">
        <f t="shared" si="1015"/>
        <v>0</v>
      </c>
      <c r="N168" s="111">
        <f t="shared" si="1015"/>
        <v>0</v>
      </c>
      <c r="O168" s="111">
        <f t="shared" si="1015"/>
        <v>0</v>
      </c>
      <c r="P168" s="111">
        <f t="shared" si="1015"/>
        <v>0</v>
      </c>
      <c r="Q168" s="111">
        <f t="shared" si="1015"/>
        <v>0</v>
      </c>
      <c r="R168" s="111">
        <f t="shared" si="1015"/>
        <v>0</v>
      </c>
      <c r="S168" s="111">
        <f t="shared" si="1015"/>
        <v>0</v>
      </c>
      <c r="T168" s="111">
        <f t="shared" si="1015"/>
        <v>0</v>
      </c>
      <c r="U168" s="111">
        <f t="shared" si="1015"/>
        <v>0</v>
      </c>
      <c r="V168" s="111">
        <f t="shared" si="1015"/>
        <v>0</v>
      </c>
      <c r="W168" s="111">
        <f t="shared" si="1015"/>
        <v>0</v>
      </c>
      <c r="X168" s="111">
        <f t="shared" si="1015"/>
        <v>0</v>
      </c>
      <c r="Y168" s="111">
        <f t="shared" si="1015"/>
        <v>0</v>
      </c>
      <c r="Z168" s="111">
        <f t="shared" si="1015"/>
        <v>0</v>
      </c>
      <c r="AA168" s="111">
        <f t="shared" si="1015"/>
        <v>0</v>
      </c>
      <c r="AB168" s="111">
        <f t="shared" si="1015"/>
        <v>0</v>
      </c>
      <c r="AC168" s="111">
        <f t="shared" si="1015"/>
        <v>0</v>
      </c>
      <c r="AD168" s="111">
        <f t="shared" si="1015"/>
        <v>0</v>
      </c>
      <c r="AE168" s="111">
        <f t="shared" si="1015"/>
        <v>0</v>
      </c>
      <c r="AF168" s="111">
        <f t="shared" si="1015"/>
        <v>0</v>
      </c>
      <c r="AG168" s="111">
        <f t="shared" si="1015"/>
        <v>0</v>
      </c>
      <c r="AH168" s="111">
        <f t="shared" si="1015"/>
        <v>0</v>
      </c>
      <c r="AI168" s="111">
        <f t="shared" si="1015"/>
        <v>0</v>
      </c>
      <c r="AJ168" s="524"/>
    </row>
    <row r="169" spans="1:36" ht="21" thickBot="1">
      <c r="A169" s="520"/>
      <c r="B169" s="521"/>
      <c r="C169" s="96" t="s">
        <v>91</v>
      </c>
      <c r="D169" s="97">
        <f>(D167+D168)/D166</f>
        <v>9.054545454545454E-2</v>
      </c>
      <c r="E169" s="97">
        <f t="shared" ref="E169:AI169" si="1016">(E167+E168)/E166</f>
        <v>0.10481327800829876</v>
      </c>
      <c r="F169" s="97">
        <f t="shared" si="1016"/>
        <v>9.7510040160642575E-2</v>
      </c>
      <c r="G169" s="97" t="e">
        <f t="shared" si="1016"/>
        <v>#DIV/0!</v>
      </c>
      <c r="H169" s="97" t="e">
        <f t="shared" si="1016"/>
        <v>#DIV/0!</v>
      </c>
      <c r="I169" s="97" t="e">
        <f t="shared" si="1016"/>
        <v>#DIV/0!</v>
      </c>
      <c r="J169" s="97" t="e">
        <f t="shared" si="1016"/>
        <v>#DIV/0!</v>
      </c>
      <c r="K169" s="97" t="e">
        <f t="shared" si="1016"/>
        <v>#DIV/0!</v>
      </c>
      <c r="L169" s="97" t="e">
        <f t="shared" si="1016"/>
        <v>#DIV/0!</v>
      </c>
      <c r="M169" s="97" t="e">
        <f t="shared" si="1016"/>
        <v>#DIV/0!</v>
      </c>
      <c r="N169" s="97" t="e">
        <f t="shared" si="1016"/>
        <v>#DIV/0!</v>
      </c>
      <c r="O169" s="97" t="e">
        <f t="shared" si="1016"/>
        <v>#DIV/0!</v>
      </c>
      <c r="P169" s="97" t="e">
        <f t="shared" si="1016"/>
        <v>#DIV/0!</v>
      </c>
      <c r="Q169" s="97" t="e">
        <f t="shared" si="1016"/>
        <v>#DIV/0!</v>
      </c>
      <c r="R169" s="97" t="e">
        <f t="shared" si="1016"/>
        <v>#DIV/0!</v>
      </c>
      <c r="S169" s="97" t="e">
        <f t="shared" si="1016"/>
        <v>#DIV/0!</v>
      </c>
      <c r="T169" s="97" t="e">
        <f t="shared" si="1016"/>
        <v>#DIV/0!</v>
      </c>
      <c r="U169" s="97" t="e">
        <f t="shared" si="1016"/>
        <v>#DIV/0!</v>
      </c>
      <c r="V169" s="97" t="e">
        <f t="shared" si="1016"/>
        <v>#DIV/0!</v>
      </c>
      <c r="W169" s="97" t="e">
        <f t="shared" si="1016"/>
        <v>#DIV/0!</v>
      </c>
      <c r="X169" s="97" t="e">
        <f t="shared" si="1016"/>
        <v>#DIV/0!</v>
      </c>
      <c r="Y169" s="97" t="e">
        <f t="shared" si="1016"/>
        <v>#DIV/0!</v>
      </c>
      <c r="Z169" s="97" t="e">
        <f t="shared" si="1016"/>
        <v>#DIV/0!</v>
      </c>
      <c r="AA169" s="97" t="e">
        <f t="shared" si="1016"/>
        <v>#DIV/0!</v>
      </c>
      <c r="AB169" s="97" t="e">
        <f t="shared" si="1016"/>
        <v>#DIV/0!</v>
      </c>
      <c r="AC169" s="97" t="e">
        <f t="shared" si="1016"/>
        <v>#DIV/0!</v>
      </c>
      <c r="AD169" s="97" t="e">
        <f t="shared" si="1016"/>
        <v>#DIV/0!</v>
      </c>
      <c r="AE169" s="97" t="e">
        <f t="shared" si="1016"/>
        <v>#DIV/0!</v>
      </c>
      <c r="AF169" s="97" t="e">
        <f t="shared" si="1016"/>
        <v>#DIV/0!</v>
      </c>
      <c r="AG169" s="97" t="e">
        <f t="shared" si="1016"/>
        <v>#DIV/0!</v>
      </c>
      <c r="AH169" s="97" t="e">
        <f t="shared" si="1016"/>
        <v>#DIV/0!</v>
      </c>
      <c r="AI169" s="97">
        <f t="shared" si="1016"/>
        <v>9.7830985915492955E-2</v>
      </c>
      <c r="AJ169" s="525"/>
    </row>
    <row r="170" spans="1:36" ht="21" thickBot="1">
      <c r="A170" s="522"/>
      <c r="B170" s="523"/>
      <c r="C170" s="106" t="s">
        <v>93</v>
      </c>
      <c r="D170" s="107">
        <f>D166-D167-D168</f>
        <v>10004</v>
      </c>
      <c r="E170" s="107">
        <f t="shared" ref="E170:AI170" si="1017">E166-E167-E168</f>
        <v>10787</v>
      </c>
      <c r="F170" s="107">
        <f t="shared" si="1017"/>
        <v>11236</v>
      </c>
      <c r="G170" s="107">
        <f t="shared" si="1017"/>
        <v>0</v>
      </c>
      <c r="H170" s="107">
        <f t="shared" si="1017"/>
        <v>0</v>
      </c>
      <c r="I170" s="107">
        <f t="shared" si="1017"/>
        <v>0</v>
      </c>
      <c r="J170" s="107">
        <f t="shared" si="1017"/>
        <v>0</v>
      </c>
      <c r="K170" s="107">
        <f t="shared" si="1017"/>
        <v>0</v>
      </c>
      <c r="L170" s="107">
        <f t="shared" si="1017"/>
        <v>0</v>
      </c>
      <c r="M170" s="107">
        <f t="shared" si="1017"/>
        <v>0</v>
      </c>
      <c r="N170" s="107">
        <f t="shared" si="1017"/>
        <v>0</v>
      </c>
      <c r="O170" s="107">
        <f t="shared" si="1017"/>
        <v>0</v>
      </c>
      <c r="P170" s="107">
        <f t="shared" si="1017"/>
        <v>0</v>
      </c>
      <c r="Q170" s="107">
        <f t="shared" si="1017"/>
        <v>0</v>
      </c>
      <c r="R170" s="107">
        <f t="shared" si="1017"/>
        <v>0</v>
      </c>
      <c r="S170" s="107">
        <f t="shared" si="1017"/>
        <v>0</v>
      </c>
      <c r="T170" s="107">
        <f t="shared" si="1017"/>
        <v>0</v>
      </c>
      <c r="U170" s="107">
        <f t="shared" si="1017"/>
        <v>0</v>
      </c>
      <c r="V170" s="107">
        <f t="shared" si="1017"/>
        <v>0</v>
      </c>
      <c r="W170" s="107">
        <f t="shared" si="1017"/>
        <v>0</v>
      </c>
      <c r="X170" s="107">
        <f t="shared" si="1017"/>
        <v>0</v>
      </c>
      <c r="Y170" s="107">
        <f t="shared" si="1017"/>
        <v>0</v>
      </c>
      <c r="Z170" s="107">
        <f t="shared" si="1017"/>
        <v>0</v>
      </c>
      <c r="AA170" s="107">
        <f t="shared" si="1017"/>
        <v>0</v>
      </c>
      <c r="AB170" s="107">
        <f t="shared" si="1017"/>
        <v>0</v>
      </c>
      <c r="AC170" s="107">
        <f t="shared" si="1017"/>
        <v>0</v>
      </c>
      <c r="AD170" s="107">
        <f t="shared" si="1017"/>
        <v>0</v>
      </c>
      <c r="AE170" s="107">
        <f t="shared" si="1017"/>
        <v>0</v>
      </c>
      <c r="AF170" s="107">
        <f t="shared" si="1017"/>
        <v>0</v>
      </c>
      <c r="AG170" s="107">
        <f t="shared" si="1017"/>
        <v>0</v>
      </c>
      <c r="AH170" s="107">
        <f t="shared" si="1017"/>
        <v>0</v>
      </c>
      <c r="AI170" s="107">
        <f t="shared" si="1017"/>
        <v>32027</v>
      </c>
      <c r="AJ170" s="165"/>
    </row>
    <row r="171" spans="1:36" ht="21.6" thickTop="1" thickBot="1">
      <c r="A171" s="182"/>
      <c r="B171" s="534"/>
      <c r="C171" s="534"/>
      <c r="D171" s="534"/>
      <c r="E171" s="534"/>
      <c r="F171" s="534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I171" s="184"/>
      <c r="AJ171" s="185"/>
    </row>
    <row r="172" spans="1:36" ht="27" thickTop="1">
      <c r="A172" s="526"/>
      <c r="B172" s="527"/>
      <c r="C172" s="181" t="s">
        <v>42</v>
      </c>
      <c r="D172" s="103">
        <f>D166-D102-D114-D118-D126-D130-D66</f>
        <v>10760</v>
      </c>
      <c r="E172" s="103">
        <f t="shared" ref="E172:AH172" si="1018">E166-E102-E114-E118-E126-E130-E66</f>
        <v>11770</v>
      </c>
      <c r="F172" s="103">
        <f t="shared" si="1018"/>
        <v>12210</v>
      </c>
      <c r="G172" s="103">
        <f t="shared" si="1018"/>
        <v>0</v>
      </c>
      <c r="H172" s="103">
        <f t="shared" si="1018"/>
        <v>0</v>
      </c>
      <c r="I172" s="103">
        <f t="shared" si="1018"/>
        <v>0</v>
      </c>
      <c r="J172" s="103">
        <f t="shared" si="1018"/>
        <v>0</v>
      </c>
      <c r="K172" s="103">
        <f t="shared" si="1018"/>
        <v>0</v>
      </c>
      <c r="L172" s="103">
        <f t="shared" si="1018"/>
        <v>0</v>
      </c>
      <c r="M172" s="103">
        <f t="shared" si="1018"/>
        <v>0</v>
      </c>
      <c r="N172" s="103">
        <f t="shared" si="1018"/>
        <v>0</v>
      </c>
      <c r="O172" s="103">
        <f t="shared" si="1018"/>
        <v>0</v>
      </c>
      <c r="P172" s="103">
        <f t="shared" si="1018"/>
        <v>0</v>
      </c>
      <c r="Q172" s="103">
        <f t="shared" si="1018"/>
        <v>0</v>
      </c>
      <c r="R172" s="103">
        <f t="shared" si="1018"/>
        <v>0</v>
      </c>
      <c r="S172" s="103">
        <f t="shared" si="1018"/>
        <v>0</v>
      </c>
      <c r="T172" s="103">
        <f t="shared" si="1018"/>
        <v>0</v>
      </c>
      <c r="U172" s="103">
        <f t="shared" si="1018"/>
        <v>0</v>
      </c>
      <c r="V172" s="103">
        <f t="shared" si="1018"/>
        <v>0</v>
      </c>
      <c r="W172" s="103">
        <f t="shared" si="1018"/>
        <v>0</v>
      </c>
      <c r="X172" s="103">
        <f t="shared" si="1018"/>
        <v>0</v>
      </c>
      <c r="Y172" s="103">
        <f t="shared" si="1018"/>
        <v>0</v>
      </c>
      <c r="Z172" s="103">
        <f t="shared" si="1018"/>
        <v>0</v>
      </c>
      <c r="AA172" s="103">
        <f t="shared" si="1018"/>
        <v>0</v>
      </c>
      <c r="AB172" s="103">
        <f t="shared" si="1018"/>
        <v>0</v>
      </c>
      <c r="AC172" s="103">
        <f t="shared" si="1018"/>
        <v>0</v>
      </c>
      <c r="AD172" s="103">
        <f t="shared" si="1018"/>
        <v>0</v>
      </c>
      <c r="AE172" s="103">
        <f t="shared" si="1018"/>
        <v>0</v>
      </c>
      <c r="AF172" s="103">
        <f t="shared" si="1018"/>
        <v>0</v>
      </c>
      <c r="AG172" s="103">
        <f t="shared" si="1018"/>
        <v>0</v>
      </c>
      <c r="AH172" s="103">
        <f t="shared" si="1018"/>
        <v>0</v>
      </c>
      <c r="AI172" s="103">
        <f>AI166-AI102-AI114-AI118-AI126-AI130-AI66</f>
        <v>34740</v>
      </c>
      <c r="AJ172" s="531">
        <f>AI175</f>
        <v>9.9453080023028204E-2</v>
      </c>
    </row>
    <row r="173" spans="1:36" ht="26.4">
      <c r="A173" s="526" t="s">
        <v>103</v>
      </c>
      <c r="B173" s="527"/>
      <c r="C173" s="175" t="s">
        <v>89</v>
      </c>
      <c r="D173" s="174">
        <f>D167-D103-D115-D119-D127-D131-D67</f>
        <v>987</v>
      </c>
      <c r="E173" s="174">
        <f t="shared" ref="E173:AH173" si="1019">E167-E103-E115-E119-E127-E131-E67</f>
        <v>1256</v>
      </c>
      <c r="F173" s="174">
        <f t="shared" si="1019"/>
        <v>1212</v>
      </c>
      <c r="G173" s="174">
        <f t="shared" si="1019"/>
        <v>0</v>
      </c>
      <c r="H173" s="174">
        <f t="shared" si="1019"/>
        <v>0</v>
      </c>
      <c r="I173" s="174">
        <f t="shared" si="1019"/>
        <v>0</v>
      </c>
      <c r="J173" s="174">
        <f t="shared" si="1019"/>
        <v>0</v>
      </c>
      <c r="K173" s="174">
        <f t="shared" si="1019"/>
        <v>0</v>
      </c>
      <c r="L173" s="174">
        <f t="shared" si="1019"/>
        <v>0</v>
      </c>
      <c r="M173" s="174">
        <f t="shared" si="1019"/>
        <v>0</v>
      </c>
      <c r="N173" s="174">
        <f t="shared" si="1019"/>
        <v>0</v>
      </c>
      <c r="O173" s="174">
        <f t="shared" si="1019"/>
        <v>0</v>
      </c>
      <c r="P173" s="174">
        <f t="shared" si="1019"/>
        <v>0</v>
      </c>
      <c r="Q173" s="174">
        <f t="shared" si="1019"/>
        <v>0</v>
      </c>
      <c r="R173" s="174">
        <f t="shared" si="1019"/>
        <v>0</v>
      </c>
      <c r="S173" s="174">
        <f t="shared" si="1019"/>
        <v>0</v>
      </c>
      <c r="T173" s="174">
        <f t="shared" si="1019"/>
        <v>0</v>
      </c>
      <c r="U173" s="174">
        <f t="shared" si="1019"/>
        <v>0</v>
      </c>
      <c r="V173" s="174">
        <f t="shared" si="1019"/>
        <v>0</v>
      </c>
      <c r="W173" s="174">
        <f t="shared" si="1019"/>
        <v>0</v>
      </c>
      <c r="X173" s="174">
        <f t="shared" si="1019"/>
        <v>0</v>
      </c>
      <c r="Y173" s="174">
        <f t="shared" si="1019"/>
        <v>0</v>
      </c>
      <c r="Z173" s="174">
        <f t="shared" si="1019"/>
        <v>0</v>
      </c>
      <c r="AA173" s="174">
        <f t="shared" si="1019"/>
        <v>0</v>
      </c>
      <c r="AB173" s="174">
        <f t="shared" si="1019"/>
        <v>0</v>
      </c>
      <c r="AC173" s="174">
        <f t="shared" si="1019"/>
        <v>0</v>
      </c>
      <c r="AD173" s="174">
        <f t="shared" si="1019"/>
        <v>0</v>
      </c>
      <c r="AE173" s="174">
        <f t="shared" si="1019"/>
        <v>0</v>
      </c>
      <c r="AF173" s="174">
        <f t="shared" si="1019"/>
        <v>0</v>
      </c>
      <c r="AG173" s="174">
        <f t="shared" si="1019"/>
        <v>0</v>
      </c>
      <c r="AH173" s="174">
        <f t="shared" si="1019"/>
        <v>0</v>
      </c>
      <c r="AI173" s="174">
        <f>AI167-AI103-AI115-AI119-AI127-AI131-AI67</f>
        <v>3455</v>
      </c>
      <c r="AJ173" s="532"/>
    </row>
    <row r="174" spans="1:36" ht="26.4">
      <c r="A174" s="526" t="s">
        <v>104</v>
      </c>
      <c r="B174" s="527"/>
      <c r="C174" s="176" t="s">
        <v>90</v>
      </c>
      <c r="D174" s="103">
        <f>D168-D104-D116-D120-D128-D132-D68</f>
        <v>0</v>
      </c>
      <c r="E174" s="103">
        <f t="shared" ref="E174:AH174" si="1020">E168-E104-E116-E120-E128-E132-E68</f>
        <v>0</v>
      </c>
      <c r="F174" s="103">
        <f t="shared" si="1020"/>
        <v>0</v>
      </c>
      <c r="G174" s="103">
        <f t="shared" si="1020"/>
        <v>0</v>
      </c>
      <c r="H174" s="103">
        <f t="shared" si="1020"/>
        <v>0</v>
      </c>
      <c r="I174" s="103">
        <f t="shared" si="1020"/>
        <v>0</v>
      </c>
      <c r="J174" s="103">
        <f t="shared" si="1020"/>
        <v>0</v>
      </c>
      <c r="K174" s="103">
        <f t="shared" si="1020"/>
        <v>0</v>
      </c>
      <c r="L174" s="103">
        <f t="shared" si="1020"/>
        <v>0</v>
      </c>
      <c r="M174" s="103">
        <f t="shared" si="1020"/>
        <v>0</v>
      </c>
      <c r="N174" s="103">
        <f t="shared" si="1020"/>
        <v>0</v>
      </c>
      <c r="O174" s="103">
        <f t="shared" si="1020"/>
        <v>0</v>
      </c>
      <c r="P174" s="103">
        <f t="shared" si="1020"/>
        <v>0</v>
      </c>
      <c r="Q174" s="103">
        <f t="shared" si="1020"/>
        <v>0</v>
      </c>
      <c r="R174" s="103">
        <f t="shared" si="1020"/>
        <v>0</v>
      </c>
      <c r="S174" s="103">
        <f t="shared" si="1020"/>
        <v>0</v>
      </c>
      <c r="T174" s="103">
        <f t="shared" si="1020"/>
        <v>0</v>
      </c>
      <c r="U174" s="103">
        <f t="shared" si="1020"/>
        <v>0</v>
      </c>
      <c r="V174" s="103">
        <f t="shared" si="1020"/>
        <v>0</v>
      </c>
      <c r="W174" s="103">
        <f t="shared" si="1020"/>
        <v>0</v>
      </c>
      <c r="X174" s="103">
        <f t="shared" si="1020"/>
        <v>0</v>
      </c>
      <c r="Y174" s="103">
        <f t="shared" si="1020"/>
        <v>0</v>
      </c>
      <c r="Z174" s="103">
        <f t="shared" si="1020"/>
        <v>0</v>
      </c>
      <c r="AA174" s="103">
        <f t="shared" si="1020"/>
        <v>0</v>
      </c>
      <c r="AB174" s="103">
        <f t="shared" si="1020"/>
        <v>0</v>
      </c>
      <c r="AC174" s="103">
        <f t="shared" si="1020"/>
        <v>0</v>
      </c>
      <c r="AD174" s="103">
        <f t="shared" si="1020"/>
        <v>0</v>
      </c>
      <c r="AE174" s="103">
        <f t="shared" si="1020"/>
        <v>0</v>
      </c>
      <c r="AF174" s="103">
        <f t="shared" si="1020"/>
        <v>0</v>
      </c>
      <c r="AG174" s="103">
        <f t="shared" si="1020"/>
        <v>0</v>
      </c>
      <c r="AH174" s="103">
        <f t="shared" si="1020"/>
        <v>0</v>
      </c>
      <c r="AI174" s="103">
        <f>AI168-AI104-AI116-AI120-AI128-AI132-AI68</f>
        <v>0</v>
      </c>
      <c r="AJ174" s="532"/>
    </row>
    <row r="175" spans="1:36" ht="27" thickBot="1">
      <c r="A175" s="526" t="s">
        <v>105</v>
      </c>
      <c r="B175" s="527"/>
      <c r="C175" s="177" t="s">
        <v>91</v>
      </c>
      <c r="D175" s="155">
        <f>(D173+D174)/D172</f>
        <v>9.1728624535315981E-2</v>
      </c>
      <c r="E175" s="155">
        <f t="shared" ref="E175:AI175" si="1021">(E173+E174)/E172</f>
        <v>0.10671197960917587</v>
      </c>
      <c r="F175" s="155">
        <f t="shared" si="1021"/>
        <v>9.926289926289926E-2</v>
      </c>
      <c r="G175" s="155" t="e">
        <f t="shared" si="1021"/>
        <v>#DIV/0!</v>
      </c>
      <c r="H175" s="155" t="e">
        <f t="shared" si="1021"/>
        <v>#DIV/0!</v>
      </c>
      <c r="I175" s="155" t="e">
        <f t="shared" si="1021"/>
        <v>#DIV/0!</v>
      </c>
      <c r="J175" s="155" t="e">
        <f t="shared" si="1021"/>
        <v>#DIV/0!</v>
      </c>
      <c r="K175" s="155" t="e">
        <f t="shared" si="1021"/>
        <v>#DIV/0!</v>
      </c>
      <c r="L175" s="155" t="e">
        <f t="shared" si="1021"/>
        <v>#DIV/0!</v>
      </c>
      <c r="M175" s="155" t="e">
        <f t="shared" si="1021"/>
        <v>#DIV/0!</v>
      </c>
      <c r="N175" s="155" t="e">
        <f t="shared" si="1021"/>
        <v>#DIV/0!</v>
      </c>
      <c r="O175" s="155" t="e">
        <f t="shared" si="1021"/>
        <v>#DIV/0!</v>
      </c>
      <c r="P175" s="155" t="e">
        <f t="shared" si="1021"/>
        <v>#DIV/0!</v>
      </c>
      <c r="Q175" s="155" t="e">
        <f t="shared" si="1021"/>
        <v>#DIV/0!</v>
      </c>
      <c r="R175" s="155" t="e">
        <f t="shared" si="1021"/>
        <v>#DIV/0!</v>
      </c>
      <c r="S175" s="155" t="e">
        <f t="shared" si="1021"/>
        <v>#DIV/0!</v>
      </c>
      <c r="T175" s="155" t="e">
        <f t="shared" si="1021"/>
        <v>#DIV/0!</v>
      </c>
      <c r="U175" s="155" t="e">
        <f t="shared" si="1021"/>
        <v>#DIV/0!</v>
      </c>
      <c r="V175" s="155" t="e">
        <f t="shared" si="1021"/>
        <v>#DIV/0!</v>
      </c>
      <c r="W175" s="155" t="e">
        <f t="shared" si="1021"/>
        <v>#DIV/0!</v>
      </c>
      <c r="X175" s="155" t="e">
        <f t="shared" si="1021"/>
        <v>#DIV/0!</v>
      </c>
      <c r="Y175" s="155" t="e">
        <f t="shared" si="1021"/>
        <v>#DIV/0!</v>
      </c>
      <c r="Z175" s="155" t="e">
        <f t="shared" si="1021"/>
        <v>#DIV/0!</v>
      </c>
      <c r="AA175" s="155" t="e">
        <f t="shared" si="1021"/>
        <v>#DIV/0!</v>
      </c>
      <c r="AB175" s="155" t="e">
        <f t="shared" si="1021"/>
        <v>#DIV/0!</v>
      </c>
      <c r="AC175" s="155" t="e">
        <f t="shared" si="1021"/>
        <v>#DIV/0!</v>
      </c>
      <c r="AD175" s="155" t="e">
        <f t="shared" si="1021"/>
        <v>#DIV/0!</v>
      </c>
      <c r="AE175" s="155" t="e">
        <f t="shared" si="1021"/>
        <v>#DIV/0!</v>
      </c>
      <c r="AF175" s="155" t="e">
        <f t="shared" si="1021"/>
        <v>#DIV/0!</v>
      </c>
      <c r="AG175" s="155" t="e">
        <f t="shared" si="1021"/>
        <v>#DIV/0!</v>
      </c>
      <c r="AH175" s="155" t="e">
        <f t="shared" si="1021"/>
        <v>#DIV/0!</v>
      </c>
      <c r="AI175" s="155">
        <f t="shared" si="1021"/>
        <v>9.9453080023028204E-2</v>
      </c>
      <c r="AJ175" s="532"/>
    </row>
    <row r="176" spans="1:36" ht="27" thickBot="1">
      <c r="A176" s="179"/>
      <c r="B176" s="180"/>
      <c r="C176" s="178" t="s">
        <v>93</v>
      </c>
      <c r="D176" s="107">
        <f>D172-D173-D174</f>
        <v>9773</v>
      </c>
      <c r="E176" s="107">
        <f t="shared" ref="E176:AI176" si="1022">E172-E173-E174</f>
        <v>10514</v>
      </c>
      <c r="F176" s="107">
        <f t="shared" si="1022"/>
        <v>10998</v>
      </c>
      <c r="G176" s="107">
        <f t="shared" si="1022"/>
        <v>0</v>
      </c>
      <c r="H176" s="107">
        <f t="shared" si="1022"/>
        <v>0</v>
      </c>
      <c r="I176" s="107">
        <f t="shared" si="1022"/>
        <v>0</v>
      </c>
      <c r="J176" s="107">
        <f t="shared" si="1022"/>
        <v>0</v>
      </c>
      <c r="K176" s="107">
        <f t="shared" si="1022"/>
        <v>0</v>
      </c>
      <c r="L176" s="107">
        <f t="shared" si="1022"/>
        <v>0</v>
      </c>
      <c r="M176" s="107">
        <f t="shared" si="1022"/>
        <v>0</v>
      </c>
      <c r="N176" s="107">
        <f t="shared" si="1022"/>
        <v>0</v>
      </c>
      <c r="O176" s="107">
        <f t="shared" si="1022"/>
        <v>0</v>
      </c>
      <c r="P176" s="107">
        <f t="shared" si="1022"/>
        <v>0</v>
      </c>
      <c r="Q176" s="107">
        <f t="shared" si="1022"/>
        <v>0</v>
      </c>
      <c r="R176" s="107">
        <f t="shared" si="1022"/>
        <v>0</v>
      </c>
      <c r="S176" s="107">
        <f t="shared" si="1022"/>
        <v>0</v>
      </c>
      <c r="T176" s="107">
        <f t="shared" si="1022"/>
        <v>0</v>
      </c>
      <c r="U176" s="107">
        <f t="shared" si="1022"/>
        <v>0</v>
      </c>
      <c r="V176" s="107">
        <f t="shared" si="1022"/>
        <v>0</v>
      </c>
      <c r="W176" s="107">
        <f t="shared" si="1022"/>
        <v>0</v>
      </c>
      <c r="X176" s="107">
        <f t="shared" si="1022"/>
        <v>0</v>
      </c>
      <c r="Y176" s="107">
        <f t="shared" si="1022"/>
        <v>0</v>
      </c>
      <c r="Z176" s="107">
        <f t="shared" si="1022"/>
        <v>0</v>
      </c>
      <c r="AA176" s="107">
        <f t="shared" si="1022"/>
        <v>0</v>
      </c>
      <c r="AB176" s="107">
        <f t="shared" si="1022"/>
        <v>0</v>
      </c>
      <c r="AC176" s="107">
        <f t="shared" si="1022"/>
        <v>0</v>
      </c>
      <c r="AD176" s="107">
        <f t="shared" si="1022"/>
        <v>0</v>
      </c>
      <c r="AE176" s="107">
        <f t="shared" si="1022"/>
        <v>0</v>
      </c>
      <c r="AF176" s="107">
        <f t="shared" si="1022"/>
        <v>0</v>
      </c>
      <c r="AG176" s="107">
        <f t="shared" si="1022"/>
        <v>0</v>
      </c>
      <c r="AH176" s="107">
        <f t="shared" si="1022"/>
        <v>0</v>
      </c>
      <c r="AI176" s="107">
        <f t="shared" si="1022"/>
        <v>31285</v>
      </c>
      <c r="AJ176" s="533"/>
    </row>
    <row r="177" spans="1:36" ht="21" thickTop="1">
      <c r="A177" s="109"/>
      <c r="B177" s="90"/>
      <c r="C177" s="90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13"/>
      <c r="AJ177" s="90"/>
    </row>
    <row r="178" spans="1:36" s="25" customFormat="1" ht="21" thickBot="1">
      <c r="A178" s="109"/>
      <c r="B178" s="90"/>
      <c r="C178" s="90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13"/>
      <c r="AJ178" s="90"/>
    </row>
    <row r="179" spans="1:36" s="25" customFormat="1" ht="20.399999999999999">
      <c r="A179" s="109"/>
      <c r="B179" s="90"/>
      <c r="C179" s="617" t="s">
        <v>73</v>
      </c>
      <c r="D179" s="238">
        <f>'สาย 1'!D166+'สาย 2'!D166+'สาย 3'!D166+'สาย 4'!D166+'สาย 5'!D166+'สาย 6'!D166+'สาย 7'!D166+'สาย 8'!D166+'สาย 9'!D166+'สาย 10'!D166+'สาย 11'!D166+'สาย 12'!D166</f>
        <v>11000</v>
      </c>
      <c r="E179" s="238">
        <f>'สาย 1'!E166+'สาย 2'!E166+'สาย 3'!E166+'สาย 4'!E166+'สาย 5'!E166+'สาย 6'!E166+'สาย 7'!E166+'สาย 8'!E166+'สาย 9'!E166+'สาย 10'!E166+'สาย 11'!E166+'สาย 12'!E166</f>
        <v>12050</v>
      </c>
      <c r="F179" s="238">
        <f>'สาย 1'!F166+'สาย 2'!F166+'สาย 3'!F166+'สาย 4'!F166+'สาย 5'!F166+'สาย 6'!F166+'สาย 7'!F166+'สาย 8'!F166+'สาย 9'!F166+'สาย 10'!F166+'สาย 11'!F166+'สาย 12'!F166</f>
        <v>12450</v>
      </c>
      <c r="G179" s="238">
        <f>'สาย 1'!G166+'สาย 2'!G166+'สาย 3'!G166+'สาย 4'!G166+'สาย 5'!G166+'สาย 6'!G166+'สาย 7'!G166+'สาย 8'!G166+'สาย 9'!G166+'สาย 10'!G166+'สาย 11'!G166+'สาย 12'!G166</f>
        <v>0</v>
      </c>
      <c r="H179" s="238">
        <f>'สาย 1'!H166+'สาย 2'!H166+'สาย 3'!H166+'สาย 4'!H166+'สาย 5'!H166+'สาย 6'!H166+'สาย 7'!H166+'สาย 8'!H166+'สาย 9'!H166+'สาย 10'!H166+'สาย 11'!H166+'สาย 12'!H166</f>
        <v>0</v>
      </c>
      <c r="I179" s="238">
        <f>'สาย 1'!I166+'สาย 2'!I166+'สาย 3'!I166+'สาย 4'!I166+'สาย 5'!I166+'สาย 6'!I166+'สาย 7'!I166+'สาย 8'!I166+'สาย 9'!I166+'สาย 10'!I166+'สาย 11'!I166+'สาย 12'!I166</f>
        <v>0</v>
      </c>
      <c r="J179" s="238">
        <f>'สาย 1'!J166+'สาย 2'!J166+'สาย 3'!J166+'สาย 4'!J166+'สาย 5'!J166+'สาย 6'!J166+'สาย 7'!J166+'สาย 8'!J166+'สาย 9'!J166+'สาย 10'!J166+'สาย 11'!J166+'สาย 12'!J166</f>
        <v>0</v>
      </c>
      <c r="K179" s="238">
        <f>'สาย 1'!K166+'สาย 2'!K166+'สาย 3'!K166+'สาย 4'!K166+'สาย 5'!K166+'สาย 6'!K166+'สาย 7'!K166+'สาย 8'!K166+'สาย 9'!K166+'สาย 10'!K166+'สาย 11'!K166+'สาย 12'!K166</f>
        <v>0</v>
      </c>
      <c r="L179" s="238">
        <f>'สาย 1'!L166+'สาย 2'!L166+'สาย 3'!L166+'สาย 4'!L166+'สาย 5'!L166+'สาย 6'!L166+'สาย 7'!L166+'สาย 8'!L166+'สาย 9'!L166+'สาย 10'!L166+'สาย 11'!L166+'สาย 12'!L166</f>
        <v>0</v>
      </c>
      <c r="M179" s="238">
        <f>'สาย 1'!M166+'สาย 2'!M166+'สาย 3'!M166+'สาย 4'!M166+'สาย 5'!M166+'สาย 6'!M166+'สาย 7'!M166+'สาย 8'!M166+'สาย 9'!M166+'สาย 10'!M166+'สาย 11'!M166+'สาย 12'!M166</f>
        <v>0</v>
      </c>
      <c r="N179" s="238">
        <f>'สาย 1'!N166+'สาย 2'!N166+'สาย 3'!N166+'สาย 4'!N166+'สาย 5'!N166+'สาย 6'!N166+'สาย 7'!N166+'สาย 8'!N166+'สาย 9'!N166+'สาย 10'!N166+'สาย 11'!N166+'สาย 12'!N166</f>
        <v>0</v>
      </c>
      <c r="O179" s="238">
        <f>'สาย 1'!O166+'สาย 2'!O166+'สาย 3'!O166+'สาย 4'!O166+'สาย 5'!O166+'สาย 6'!O166+'สาย 7'!O166+'สาย 8'!O166+'สาย 9'!O166+'สาย 10'!O166+'สาย 11'!O166+'สาย 12'!O166</f>
        <v>0</v>
      </c>
      <c r="P179" s="238">
        <f>'สาย 1'!P166+'สาย 2'!P166+'สาย 3'!P166+'สาย 4'!P166+'สาย 5'!P166+'สาย 6'!P166+'สาย 7'!P166+'สาย 8'!P166+'สาย 9'!P166+'สาย 10'!P166+'สาย 11'!P166+'สาย 12'!P166</f>
        <v>0</v>
      </c>
      <c r="Q179" s="238">
        <f>'สาย 1'!Q166+'สาย 2'!Q166+'สาย 3'!Q166+'สาย 4'!Q166+'สาย 5'!Q166+'สาย 6'!Q166+'สาย 7'!Q166+'สาย 8'!Q166+'สาย 9'!Q166+'สาย 10'!Q166+'สาย 11'!Q166+'สาย 12'!Q166</f>
        <v>0</v>
      </c>
      <c r="R179" s="238">
        <f>'สาย 1'!R166+'สาย 2'!R166+'สาย 3'!R166+'สาย 4'!R166+'สาย 5'!R166+'สาย 6'!R166+'สาย 7'!R166+'สาย 8'!R166+'สาย 9'!R166+'สาย 10'!R166+'สาย 11'!R166+'สาย 12'!R166</f>
        <v>0</v>
      </c>
      <c r="S179" s="238">
        <f>'สาย 1'!S166+'สาย 2'!S166+'สาย 3'!S166+'สาย 4'!S166+'สาย 5'!S166+'สาย 6'!S166+'สาย 7'!S166+'สาย 8'!S166+'สาย 9'!S166+'สาย 10'!S166+'สาย 11'!S166+'สาย 12'!S166</f>
        <v>0</v>
      </c>
      <c r="T179" s="238">
        <f>'สาย 1'!T166+'สาย 2'!T166+'สาย 3'!T166+'สาย 4'!T166+'สาย 5'!T166+'สาย 6'!T166+'สาย 7'!T166+'สาย 8'!T166+'สาย 9'!T166+'สาย 10'!T166+'สาย 11'!T166+'สาย 12'!T166</f>
        <v>0</v>
      </c>
      <c r="U179" s="238">
        <f>'สาย 1'!U166+'สาย 2'!U166+'สาย 3'!U166+'สาย 4'!U166+'สาย 5'!U166+'สาย 6'!U166+'สาย 7'!U166+'สาย 8'!U166+'สาย 9'!U166+'สาย 10'!U166+'สาย 11'!U166+'สาย 12'!U166</f>
        <v>0</v>
      </c>
      <c r="V179" s="238">
        <f>'สาย 1'!V166+'สาย 2'!V166+'สาย 3'!V166+'สาย 4'!V166+'สาย 5'!V166+'สาย 6'!V166+'สาย 7'!V166+'สาย 8'!V166+'สาย 9'!V166+'สาย 10'!V166+'สาย 11'!V166+'สาย 12'!V166</f>
        <v>0</v>
      </c>
      <c r="W179" s="238">
        <f>'สาย 1'!W166+'สาย 2'!W166+'สาย 3'!W166+'สาย 4'!W166+'สาย 5'!W166+'สาย 6'!W166+'สาย 7'!W166+'สาย 8'!W166+'สาย 9'!W166+'สาย 10'!W166+'สาย 11'!W166+'สาย 12'!W166</f>
        <v>0</v>
      </c>
      <c r="X179" s="238">
        <f>'สาย 1'!X166+'สาย 2'!X166+'สาย 3'!X166+'สาย 4'!X166+'สาย 5'!X166+'สาย 6'!X166+'สาย 7'!X166+'สาย 8'!X166+'สาย 9'!X166+'สาย 10'!X166+'สาย 11'!X166+'สาย 12'!X166</f>
        <v>0</v>
      </c>
      <c r="Y179" s="238">
        <f>'สาย 1'!Y166+'สาย 2'!Y166+'สาย 3'!Y166+'สาย 4'!Y166+'สาย 5'!Y166+'สาย 6'!Y166+'สาย 7'!Y166+'สาย 8'!Y166+'สาย 9'!Y166+'สาย 10'!Y166+'สาย 11'!Y166+'สาย 12'!Y166</f>
        <v>0</v>
      </c>
      <c r="Z179" s="238">
        <f>'สาย 1'!Z166+'สาย 2'!Z166+'สาย 3'!Z166+'สาย 4'!Z166+'สาย 5'!Z166+'สาย 6'!Z166+'สาย 7'!Z166+'สาย 8'!Z166+'สาย 9'!Z166+'สาย 10'!Z166+'สาย 11'!Z166+'สาย 12'!Z166</f>
        <v>0</v>
      </c>
      <c r="AA179" s="238">
        <f>'สาย 1'!AA166+'สาย 2'!AA166+'สาย 3'!AA166+'สาย 4'!AA166+'สาย 5'!AA166+'สาย 6'!AA166+'สาย 7'!AA166+'สาย 8'!AA166+'สาย 9'!AA166+'สาย 10'!AA166+'สาย 11'!AA166+'สาย 12'!AA166</f>
        <v>0</v>
      </c>
      <c r="AB179" s="238">
        <f>'สาย 1'!AB166+'สาย 2'!AB166+'สาย 3'!AB166+'สาย 4'!AB166+'สาย 5'!AB166+'สาย 6'!AB166+'สาย 7'!AB166+'สาย 8'!AB166+'สาย 9'!AB166+'สาย 10'!AB166+'สาย 11'!AB166+'สาย 12'!AB166</f>
        <v>0</v>
      </c>
      <c r="AC179" s="238">
        <f>'สาย 1'!AC166+'สาย 2'!AC166+'สาย 3'!AC166+'สาย 4'!AC166+'สาย 5'!AC166+'สาย 6'!AC166+'สาย 7'!AC166+'สาย 8'!AC166+'สาย 9'!AC166+'สาย 10'!AC166+'สาย 11'!AC166+'สาย 12'!AC166</f>
        <v>0</v>
      </c>
      <c r="AD179" s="238">
        <f>'สาย 1'!AD166+'สาย 2'!AD166+'สาย 3'!AD166+'สาย 4'!AD166+'สาย 5'!AD166+'สาย 6'!AD166+'สาย 7'!AD166+'สาย 8'!AD166+'สาย 9'!AD166+'สาย 10'!AD166+'สาย 11'!AD166+'สาย 12'!AD166</f>
        <v>0</v>
      </c>
      <c r="AE179" s="238">
        <f>'สาย 1'!AE166+'สาย 2'!AE166+'สาย 3'!AE166+'สาย 4'!AE166+'สาย 5'!AE166+'สาย 6'!AE166+'สาย 7'!AE166+'สาย 8'!AE166+'สาย 9'!AE166+'สาย 10'!AE166+'สาย 11'!AE166+'สาย 12'!AE166</f>
        <v>0</v>
      </c>
      <c r="AF179" s="238">
        <f>'สาย 1'!AF166+'สาย 2'!AF166+'สาย 3'!AF166+'สาย 4'!AF166+'สาย 5'!AF166+'สาย 6'!AF166+'สาย 7'!AF166+'สาย 8'!AF166+'สาย 9'!AF166+'สาย 10'!AF166+'สาย 11'!AF166+'สาย 12'!AF166</f>
        <v>0</v>
      </c>
      <c r="AG179" s="238">
        <f>'สาย 1'!AG166+'สาย 2'!AG166+'สาย 3'!AG166+'สาย 4'!AG166+'สาย 5'!AG166+'สาย 6'!AG166+'สาย 7'!AG166+'สาย 8'!AG166+'สาย 9'!AG166+'สาย 10'!AG166+'สาย 11'!AG166+'สาย 12'!AG166</f>
        <v>0</v>
      </c>
      <c r="AH179" s="238">
        <f>'สาย 1'!AH166+'สาย 2'!AH166+'สาย 3'!AH166+'สาย 4'!AH166+'สาย 5'!AH166+'สาย 6'!AH166+'สาย 7'!AH166+'สาย 8'!AH166+'สาย 9'!AH166+'สาย 10'!AH166+'สาย 11'!AH166+'สาย 12'!AH166</f>
        <v>0</v>
      </c>
      <c r="AI179" s="239">
        <f>'สาย 1'!AI166+'สาย 2'!AI166+'สาย 3'!AI166+'สาย 4'!AI166+'สาย 5'!AI166+'สาย 6'!AI166+'สาย 7'!AI166+'สาย 8'!AI166+'สาย 9'!AI166+'สาย 10'!AI166+'สาย 11'!AI166+'สาย 12'!AI166</f>
        <v>35500</v>
      </c>
      <c r="AJ179" s="119"/>
    </row>
    <row r="180" spans="1:36" s="25" customFormat="1" ht="20.399999999999999">
      <c r="A180" s="109"/>
      <c r="B180" s="90"/>
      <c r="C180" s="618"/>
      <c r="D180" s="109">
        <f>'สาย 1'!D167+'สาย 2'!D167+'สาย 3'!D167+'สาย 4'!D167+'สาย 5'!D167+'สาย 6'!D167+'สาย 7'!D167+'สาย 8'!D167+'สาย 9'!D167+'สาย 10'!D167+'สาย 11'!D167+'สาย 12'!D167</f>
        <v>996</v>
      </c>
      <c r="E180" s="109">
        <f>'สาย 1'!E167+'สาย 2'!E167+'สาย 3'!E167+'สาย 4'!E167+'สาย 5'!E167+'สาย 6'!E167+'สาย 7'!E167+'สาย 8'!E167+'สาย 9'!E167+'สาย 10'!E167+'สาย 11'!E167+'สาย 12'!E167</f>
        <v>1263</v>
      </c>
      <c r="F180" s="109">
        <f>'สาย 1'!F167+'สาย 2'!F167+'สาย 3'!F167+'สาย 4'!F167+'สาย 5'!F167+'สาย 6'!F167+'สาย 7'!F167+'สาย 8'!F167+'สาย 9'!F167+'สาย 10'!F167+'สาย 11'!F167+'สาย 12'!F167</f>
        <v>1214</v>
      </c>
      <c r="G180" s="109">
        <f>'สาย 1'!G167+'สาย 2'!G167+'สาย 3'!G167+'สาย 4'!G167+'สาย 5'!G167+'สาย 6'!G167+'สาย 7'!G167+'สาย 8'!G167+'สาย 9'!G167+'สาย 10'!G167+'สาย 11'!G167+'สาย 12'!G167</f>
        <v>0</v>
      </c>
      <c r="H180" s="109">
        <f>'สาย 1'!H167+'สาย 2'!H167+'สาย 3'!H167+'สาย 4'!H167+'สาย 5'!H167+'สาย 6'!H167+'สาย 7'!H167+'สาย 8'!H167+'สาย 9'!H167+'สาย 10'!H167+'สาย 11'!H167+'สาย 12'!H167</f>
        <v>0</v>
      </c>
      <c r="I180" s="109">
        <f>'สาย 1'!I167+'สาย 2'!I167+'สาย 3'!I167+'สาย 4'!I167+'สาย 5'!I167+'สาย 6'!I167+'สาย 7'!I167+'สาย 8'!I167+'สาย 9'!I167+'สาย 10'!I167+'สาย 11'!I167+'สาย 12'!I167</f>
        <v>0</v>
      </c>
      <c r="J180" s="109">
        <f>'สาย 1'!J167+'สาย 2'!J167+'สาย 3'!J167+'สาย 4'!J167+'สาย 5'!J167+'สาย 6'!J167+'สาย 7'!J167+'สาย 8'!J167+'สาย 9'!J167+'สาย 10'!J167+'สาย 11'!J167+'สาย 12'!J167</f>
        <v>0</v>
      </c>
      <c r="K180" s="109">
        <f>'สาย 1'!K167+'สาย 2'!K167+'สาย 3'!K167+'สาย 4'!K167+'สาย 5'!K167+'สาย 6'!K167+'สาย 7'!K167+'สาย 8'!K167+'สาย 9'!K167+'สาย 10'!K167+'สาย 11'!K167+'สาย 12'!K167</f>
        <v>0</v>
      </c>
      <c r="L180" s="109">
        <f>'สาย 1'!L167+'สาย 2'!L167+'สาย 3'!L167+'สาย 4'!L167+'สาย 5'!L167+'สาย 6'!L167+'สาย 7'!L167+'สาย 8'!L167+'สาย 9'!L167+'สาย 10'!L167+'สาย 11'!L167+'สาย 12'!L167</f>
        <v>0</v>
      </c>
      <c r="M180" s="109">
        <f>'สาย 1'!M167+'สาย 2'!M167+'สาย 3'!M167+'สาย 4'!M167+'สาย 5'!M167+'สาย 6'!M167+'สาย 7'!M167+'สาย 8'!M167+'สาย 9'!M167+'สาย 10'!M167+'สาย 11'!M167+'สาย 12'!M167</f>
        <v>0</v>
      </c>
      <c r="N180" s="109">
        <f>'สาย 1'!N167+'สาย 2'!N167+'สาย 3'!N167+'สาย 4'!N167+'สาย 5'!N167+'สาย 6'!N167+'สาย 7'!N167+'สาย 8'!N167+'สาย 9'!N167+'สาย 10'!N167+'สาย 11'!N167+'สาย 12'!N167</f>
        <v>0</v>
      </c>
      <c r="O180" s="109">
        <f>'สาย 1'!O167+'สาย 2'!O167+'สาย 3'!O167+'สาย 4'!O167+'สาย 5'!O167+'สาย 6'!O167+'สาย 7'!O167+'สาย 8'!O167+'สาย 9'!O167+'สาย 10'!O167+'สาย 11'!O167+'สาย 12'!O167</f>
        <v>0</v>
      </c>
      <c r="P180" s="109">
        <f>'สาย 1'!P167+'สาย 2'!P167+'สาย 3'!P167+'สาย 4'!P167+'สาย 5'!P167+'สาย 6'!P167+'สาย 7'!P167+'สาย 8'!P167+'สาย 9'!P167+'สาย 10'!P167+'สาย 11'!P167+'สาย 12'!P167</f>
        <v>0</v>
      </c>
      <c r="Q180" s="109">
        <f>'สาย 1'!Q167+'สาย 2'!Q167+'สาย 3'!Q167+'สาย 4'!Q167+'สาย 5'!Q167+'สาย 6'!Q167+'สาย 7'!Q167+'สาย 8'!Q167+'สาย 9'!Q167+'สาย 10'!Q167+'สาย 11'!Q167+'สาย 12'!Q167</f>
        <v>0</v>
      </c>
      <c r="R180" s="109">
        <f>'สาย 1'!R167+'สาย 2'!R167+'สาย 3'!R167+'สาย 4'!R167+'สาย 5'!R167+'สาย 6'!R167+'สาย 7'!R167+'สาย 8'!R167+'สาย 9'!R167+'สาย 10'!R167+'สาย 11'!R167+'สาย 12'!R167</f>
        <v>0</v>
      </c>
      <c r="S180" s="109">
        <f>'สาย 1'!S167+'สาย 2'!S167+'สาย 3'!S167+'สาย 4'!S167+'สาย 5'!S167+'สาย 6'!S167+'สาย 7'!S167+'สาย 8'!S167+'สาย 9'!S167+'สาย 10'!S167+'สาย 11'!S167+'สาย 12'!S167</f>
        <v>0</v>
      </c>
      <c r="T180" s="109">
        <f>'สาย 1'!T167+'สาย 2'!T167+'สาย 3'!T167+'สาย 4'!T167+'สาย 5'!T167+'สาย 6'!T167+'สาย 7'!T167+'สาย 8'!T167+'สาย 9'!T167+'สาย 10'!T167+'สาย 11'!T167+'สาย 12'!T167</f>
        <v>0</v>
      </c>
      <c r="U180" s="109">
        <f>'สาย 1'!U167+'สาย 2'!U167+'สาย 3'!U167+'สาย 4'!U167+'สาย 5'!U167+'สาย 6'!U167+'สาย 7'!U167+'สาย 8'!U167+'สาย 9'!U167+'สาย 10'!U167+'สาย 11'!U167+'สาย 12'!U167</f>
        <v>0</v>
      </c>
      <c r="V180" s="109">
        <f>'สาย 1'!V167+'สาย 2'!V167+'สาย 3'!V167+'สาย 4'!V167+'สาย 5'!V167+'สาย 6'!V167+'สาย 7'!V167+'สาย 8'!V167+'สาย 9'!V167+'สาย 10'!V167+'สาย 11'!V167+'สาย 12'!V167</f>
        <v>0</v>
      </c>
      <c r="W180" s="109">
        <f>'สาย 1'!W167+'สาย 2'!W167+'สาย 3'!W167+'สาย 4'!W167+'สาย 5'!W167+'สาย 6'!W167+'สาย 7'!W167+'สาย 8'!W167+'สาย 9'!W167+'สาย 10'!W167+'สาย 11'!W167+'สาย 12'!W167</f>
        <v>0</v>
      </c>
      <c r="X180" s="109">
        <f>'สาย 1'!X167+'สาย 2'!X167+'สาย 3'!X167+'สาย 4'!X167+'สาย 5'!X167+'สาย 6'!X167+'สาย 7'!X167+'สาย 8'!X167+'สาย 9'!X167+'สาย 10'!X167+'สาย 11'!X167+'สาย 12'!X167</f>
        <v>0</v>
      </c>
      <c r="Y180" s="109">
        <f>'สาย 1'!Y167+'สาย 2'!Y167+'สาย 3'!Y167+'สาย 4'!Y167+'สาย 5'!Y167+'สาย 6'!Y167+'สาย 7'!Y167+'สาย 8'!Y167+'สาย 9'!Y167+'สาย 10'!Y167+'สาย 11'!Y167+'สาย 12'!Y167</f>
        <v>0</v>
      </c>
      <c r="Z180" s="109">
        <f>'สาย 1'!Z167+'สาย 2'!Z167+'สาย 3'!Z167+'สาย 4'!Z167+'สาย 5'!Z167+'สาย 6'!Z167+'สาย 7'!Z167+'สาย 8'!Z167+'สาย 9'!Z167+'สาย 10'!Z167+'สาย 11'!Z167+'สาย 12'!Z167</f>
        <v>0</v>
      </c>
      <c r="AA180" s="109">
        <f>'สาย 1'!AA167+'สาย 2'!AA167+'สาย 3'!AA167+'สาย 4'!AA167+'สาย 5'!AA167+'สาย 6'!AA167+'สาย 7'!AA167+'สาย 8'!AA167+'สาย 9'!AA167+'สาย 10'!AA167+'สาย 11'!AA167+'สาย 12'!AA167</f>
        <v>0</v>
      </c>
      <c r="AB180" s="109">
        <f>'สาย 1'!AB167+'สาย 2'!AB167+'สาย 3'!AB167+'สาย 4'!AB167+'สาย 5'!AB167+'สาย 6'!AB167+'สาย 7'!AB167+'สาย 8'!AB167+'สาย 9'!AB167+'สาย 10'!AB167+'สาย 11'!AB167+'สาย 12'!AB167</f>
        <v>0</v>
      </c>
      <c r="AC180" s="109">
        <f>'สาย 1'!AC167+'สาย 2'!AC167+'สาย 3'!AC167+'สาย 4'!AC167+'สาย 5'!AC167+'สาย 6'!AC167+'สาย 7'!AC167+'สาย 8'!AC167+'สาย 9'!AC167+'สาย 10'!AC167+'สาย 11'!AC167+'สาย 12'!AC167</f>
        <v>0</v>
      </c>
      <c r="AD180" s="109">
        <f>'สาย 1'!AD167+'สาย 2'!AD167+'สาย 3'!AD167+'สาย 4'!AD167+'สาย 5'!AD167+'สาย 6'!AD167+'สาย 7'!AD167+'สาย 8'!AD167+'สาย 9'!AD167+'สาย 10'!AD167+'สาย 11'!AD167+'สาย 12'!AD167</f>
        <v>0</v>
      </c>
      <c r="AE180" s="109">
        <f>'สาย 1'!AE167+'สาย 2'!AE167+'สาย 3'!AE167+'สาย 4'!AE167+'สาย 5'!AE167+'สาย 6'!AE167+'สาย 7'!AE167+'สาย 8'!AE167+'สาย 9'!AE167+'สาย 10'!AE167+'สาย 11'!AE167+'สาย 12'!AE167</f>
        <v>0</v>
      </c>
      <c r="AF180" s="109">
        <f>'สาย 1'!AF167+'สาย 2'!AF167+'สาย 3'!AF167+'สาย 4'!AF167+'สาย 5'!AF167+'สาย 6'!AF167+'สาย 7'!AF167+'สาย 8'!AF167+'สาย 9'!AF167+'สาย 10'!AF167+'สาย 11'!AF167+'สาย 12'!AF167</f>
        <v>0</v>
      </c>
      <c r="AG180" s="109">
        <f>'สาย 1'!AG167+'สาย 2'!AG167+'สาย 3'!AG167+'สาย 4'!AG167+'สาย 5'!AG167+'สาย 6'!AG167+'สาย 7'!AG167+'สาย 8'!AG167+'สาย 9'!AG167+'สาย 10'!AG167+'สาย 11'!AG167+'สาย 12'!AG167</f>
        <v>0</v>
      </c>
      <c r="AH180" s="109">
        <f>'สาย 1'!AH167+'สาย 2'!AH167+'สาย 3'!AH167+'สาย 4'!AH167+'สาย 5'!AH167+'สาย 6'!AH167+'สาย 7'!AH167+'สาย 8'!AH167+'สาย 9'!AH167+'สาย 10'!AH167+'สาย 11'!AH167+'สาย 12'!AH167</f>
        <v>0</v>
      </c>
      <c r="AI180" s="240">
        <f>'สาย 1'!AI167+'สาย 2'!AI167+'สาย 3'!AI167+'สาย 4'!AI167+'สาย 5'!AI167+'สาย 6'!AI167+'สาย 7'!AI167+'สาย 8'!AI167+'สาย 9'!AI167+'สาย 10'!AI167+'สาย 11'!AI167+'สาย 12'!AI167</f>
        <v>3473</v>
      </c>
      <c r="AJ180" s="125"/>
    </row>
    <row r="181" spans="1:36" s="25" customFormat="1" ht="20.399999999999999">
      <c r="A181" s="109"/>
      <c r="B181" s="90"/>
      <c r="C181" s="618"/>
      <c r="D181" s="109">
        <f>'สาย 1'!D168+'สาย 2'!D168+'สาย 3'!D168+'สาย 4'!D168+'สาย 5'!D168+'สาย 6'!D168+'สาย 7'!D168+'สาย 8'!D168+'สาย 9'!D168+'สาย 10'!D168+'สาย 11'!D168+'สาย 12'!D168</f>
        <v>0</v>
      </c>
      <c r="E181" s="109">
        <f>'สาย 1'!E168+'สาย 2'!E168+'สาย 3'!E168+'สาย 4'!E168+'สาย 5'!E168+'สาย 6'!E168+'สาย 7'!E168+'สาย 8'!E168+'สาย 9'!E168+'สาย 10'!E168+'สาย 11'!E168+'สาย 12'!E168</f>
        <v>0</v>
      </c>
      <c r="F181" s="109">
        <f>'สาย 1'!F168+'สาย 2'!F168+'สาย 3'!F168+'สาย 4'!F168+'สาย 5'!F168+'สาย 6'!F168+'สาย 7'!F168+'สาย 8'!F168+'สาย 9'!F168+'สาย 10'!F168+'สาย 11'!F168+'สาย 12'!F168</f>
        <v>0</v>
      </c>
      <c r="G181" s="109">
        <f>'สาย 1'!G168+'สาย 2'!G168+'สาย 3'!G168+'สาย 4'!G168+'สาย 5'!G168+'สาย 6'!G168+'สาย 7'!G168+'สาย 8'!G168+'สาย 9'!G168+'สาย 10'!G168+'สาย 11'!G168+'สาย 12'!G168</f>
        <v>0</v>
      </c>
      <c r="H181" s="109">
        <f>'สาย 1'!H168+'สาย 2'!H168+'สาย 3'!H168+'สาย 4'!H168+'สาย 5'!H168+'สาย 6'!H168+'สาย 7'!H168+'สาย 8'!H168+'สาย 9'!H168+'สาย 10'!H168+'สาย 11'!H168+'สาย 12'!H168</f>
        <v>0</v>
      </c>
      <c r="I181" s="109">
        <f>'สาย 1'!I168+'สาย 2'!I168+'สาย 3'!I168+'สาย 4'!I168+'สาย 5'!I168+'สาย 6'!I168+'สาย 7'!I168+'สาย 8'!I168+'สาย 9'!I168+'สาย 10'!I168+'สาย 11'!I168+'สาย 12'!I168</f>
        <v>0</v>
      </c>
      <c r="J181" s="109">
        <f>'สาย 1'!J168+'สาย 2'!J168+'สาย 3'!J168+'สาย 4'!J168+'สาย 5'!J168+'สาย 6'!J168+'สาย 7'!J168+'สาย 8'!J168+'สาย 9'!J168+'สาย 10'!J168+'สาย 11'!J168+'สาย 12'!J168</f>
        <v>0</v>
      </c>
      <c r="K181" s="109">
        <f>'สาย 1'!K168+'สาย 2'!K168+'สาย 3'!K168+'สาย 4'!K168+'สาย 5'!K168+'สาย 6'!K168+'สาย 7'!K168+'สาย 8'!K168+'สาย 9'!K168+'สาย 10'!K168+'สาย 11'!K168+'สาย 12'!K168</f>
        <v>0</v>
      </c>
      <c r="L181" s="109">
        <f>'สาย 1'!L168+'สาย 2'!L168+'สาย 3'!L168+'สาย 4'!L168+'สาย 5'!L168+'สาย 6'!L168+'สาย 7'!L168+'สาย 8'!L168+'สาย 9'!L168+'สาย 10'!L168+'สาย 11'!L168+'สาย 12'!L168</f>
        <v>0</v>
      </c>
      <c r="M181" s="109">
        <f>'สาย 1'!M168+'สาย 2'!M168+'สาย 3'!M168+'สาย 4'!M168+'สาย 5'!M168+'สาย 6'!M168+'สาย 7'!M168+'สาย 8'!M168+'สาย 9'!M168+'สาย 10'!M168+'สาย 11'!M168+'สาย 12'!M168</f>
        <v>0</v>
      </c>
      <c r="N181" s="109">
        <f>'สาย 1'!N168+'สาย 2'!N168+'สาย 3'!N168+'สาย 4'!N168+'สาย 5'!N168+'สาย 6'!N168+'สาย 7'!N168+'สาย 8'!N168+'สาย 9'!N168+'สาย 10'!N168+'สาย 11'!N168+'สาย 12'!N168</f>
        <v>0</v>
      </c>
      <c r="O181" s="109">
        <f>'สาย 1'!O168+'สาย 2'!O168+'สาย 3'!O168+'สาย 4'!O168+'สาย 5'!O168+'สาย 6'!O168+'สาย 7'!O168+'สาย 8'!O168+'สาย 9'!O168+'สาย 10'!O168+'สาย 11'!O168+'สาย 12'!O168</f>
        <v>0</v>
      </c>
      <c r="P181" s="109">
        <f>'สาย 1'!P168+'สาย 2'!P168+'สาย 3'!P168+'สาย 4'!P168+'สาย 5'!P168+'สาย 6'!P168+'สาย 7'!P168+'สาย 8'!P168+'สาย 9'!P168+'สาย 10'!P168+'สาย 11'!P168+'สาย 12'!P168</f>
        <v>0</v>
      </c>
      <c r="Q181" s="109">
        <f>'สาย 1'!Q168+'สาย 2'!Q168+'สาย 3'!Q168+'สาย 4'!Q168+'สาย 5'!Q168+'สาย 6'!Q168+'สาย 7'!Q168+'สาย 8'!Q168+'สาย 9'!Q168+'สาย 10'!Q168+'สาย 11'!Q168+'สาย 12'!Q168</f>
        <v>0</v>
      </c>
      <c r="R181" s="109">
        <f>'สาย 1'!R168+'สาย 2'!R168+'สาย 3'!R168+'สาย 4'!R168+'สาย 5'!R168+'สาย 6'!R168+'สาย 7'!R168+'สาย 8'!R168+'สาย 9'!R168+'สาย 10'!R168+'สาย 11'!R168+'สาย 12'!R168</f>
        <v>0</v>
      </c>
      <c r="S181" s="109">
        <f>'สาย 1'!S168+'สาย 2'!S168+'สาย 3'!S168+'สาย 4'!S168+'สาย 5'!S168+'สาย 6'!S168+'สาย 7'!S168+'สาย 8'!S168+'สาย 9'!S168+'สาย 10'!S168+'สาย 11'!S168+'สาย 12'!S168</f>
        <v>0</v>
      </c>
      <c r="T181" s="109">
        <f>'สาย 1'!T168+'สาย 2'!T168+'สาย 3'!T168+'สาย 4'!T168+'สาย 5'!T168+'สาย 6'!T168+'สาย 7'!T168+'สาย 8'!T168+'สาย 9'!T168+'สาย 10'!T168+'สาย 11'!T168+'สาย 12'!T168</f>
        <v>0</v>
      </c>
      <c r="U181" s="109">
        <f>'สาย 1'!U168+'สาย 2'!U168+'สาย 3'!U168+'สาย 4'!U168+'สาย 5'!U168+'สาย 6'!U168+'สาย 7'!U168+'สาย 8'!U168+'สาย 9'!U168+'สาย 10'!U168+'สาย 11'!U168+'สาย 12'!U168</f>
        <v>0</v>
      </c>
      <c r="V181" s="109">
        <f>'สาย 1'!V168+'สาย 2'!V168+'สาย 3'!V168+'สาย 4'!V168+'สาย 5'!V168+'สาย 6'!V168+'สาย 7'!V168+'สาย 8'!V168+'สาย 9'!V168+'สาย 10'!V168+'สาย 11'!V168+'สาย 12'!V168</f>
        <v>0</v>
      </c>
      <c r="W181" s="109">
        <f>'สาย 1'!W168+'สาย 2'!W168+'สาย 3'!W168+'สาย 4'!W168+'สาย 5'!W168+'สาย 6'!W168+'สาย 7'!W168+'สาย 8'!W168+'สาย 9'!W168+'สาย 10'!W168+'สาย 11'!W168+'สาย 12'!W168</f>
        <v>0</v>
      </c>
      <c r="X181" s="109">
        <f>'สาย 1'!X168+'สาย 2'!X168+'สาย 3'!X168+'สาย 4'!X168+'สาย 5'!X168+'สาย 6'!X168+'สาย 7'!X168+'สาย 8'!X168+'สาย 9'!X168+'สาย 10'!X168+'สาย 11'!X168+'สาย 12'!X168</f>
        <v>0</v>
      </c>
      <c r="Y181" s="109">
        <f>'สาย 1'!Y168+'สาย 2'!Y168+'สาย 3'!Y168+'สาย 4'!Y168+'สาย 5'!Y168+'สาย 6'!Y168+'สาย 7'!Y168+'สาย 8'!Y168+'สาย 9'!Y168+'สาย 10'!Y168+'สาย 11'!Y168+'สาย 12'!Y168</f>
        <v>0</v>
      </c>
      <c r="Z181" s="109">
        <f>'สาย 1'!Z168+'สาย 2'!Z168+'สาย 3'!Z168+'สาย 4'!Z168+'สาย 5'!Z168+'สาย 6'!Z168+'สาย 7'!Z168+'สาย 8'!Z168+'สาย 9'!Z168+'สาย 10'!Z168+'สาย 11'!Z168+'สาย 12'!Z168</f>
        <v>0</v>
      </c>
      <c r="AA181" s="109">
        <f>'สาย 1'!AA168+'สาย 2'!AA168+'สาย 3'!AA168+'สาย 4'!AA168+'สาย 5'!AA168+'สาย 6'!AA168+'สาย 7'!AA168+'สาย 8'!AA168+'สาย 9'!AA168+'สาย 10'!AA168+'สาย 11'!AA168+'สาย 12'!AA168</f>
        <v>0</v>
      </c>
      <c r="AB181" s="109">
        <f>'สาย 1'!AB168+'สาย 2'!AB168+'สาย 3'!AB168+'สาย 4'!AB168+'สาย 5'!AB168+'สาย 6'!AB168+'สาย 7'!AB168+'สาย 8'!AB168+'สาย 9'!AB168+'สาย 10'!AB168+'สาย 11'!AB168+'สาย 12'!AB168</f>
        <v>0</v>
      </c>
      <c r="AC181" s="109">
        <f>'สาย 1'!AC168+'สาย 2'!AC168+'สาย 3'!AC168+'สาย 4'!AC168+'สาย 5'!AC168+'สาย 6'!AC168+'สาย 7'!AC168+'สาย 8'!AC168+'สาย 9'!AC168+'สาย 10'!AC168+'สาย 11'!AC168+'สาย 12'!AC168</f>
        <v>0</v>
      </c>
      <c r="AD181" s="109">
        <f>'สาย 1'!AD168+'สาย 2'!AD168+'สาย 3'!AD168+'สาย 4'!AD168+'สาย 5'!AD168+'สาย 6'!AD168+'สาย 7'!AD168+'สาย 8'!AD168+'สาย 9'!AD168+'สาย 10'!AD168+'สาย 11'!AD168+'สาย 12'!AD168</f>
        <v>0</v>
      </c>
      <c r="AE181" s="109">
        <f>'สาย 1'!AE168+'สาย 2'!AE168+'สาย 3'!AE168+'สาย 4'!AE168+'สาย 5'!AE168+'สาย 6'!AE168+'สาย 7'!AE168+'สาย 8'!AE168+'สาย 9'!AE168+'สาย 10'!AE168+'สาย 11'!AE168+'สาย 12'!AE168</f>
        <v>0</v>
      </c>
      <c r="AF181" s="109">
        <f>'สาย 1'!AF168+'สาย 2'!AF168+'สาย 3'!AF168+'สาย 4'!AF168+'สาย 5'!AF168+'สาย 6'!AF168+'สาย 7'!AF168+'สาย 8'!AF168+'สาย 9'!AF168+'สาย 10'!AF168+'สาย 11'!AF168+'สาย 12'!AF168</f>
        <v>0</v>
      </c>
      <c r="AG181" s="109">
        <f>'สาย 1'!AG168+'สาย 2'!AG168+'สาย 3'!AG168+'สาย 4'!AG168+'สาย 5'!AG168+'สาย 6'!AG168+'สาย 7'!AG168+'สาย 8'!AG168+'สาย 9'!AG168+'สาย 10'!AG168+'สาย 11'!AG168+'สาย 12'!AG168</f>
        <v>0</v>
      </c>
      <c r="AH181" s="109">
        <f>'สาย 1'!AH168+'สาย 2'!AH168+'สาย 3'!AH168+'สาย 4'!AH168+'สาย 5'!AH168+'สาย 6'!AH168+'สาย 7'!AH168+'สาย 8'!AH168+'สาย 9'!AH168+'สาย 10'!AH168+'สาย 11'!AH168+'สาย 12'!AH168</f>
        <v>0</v>
      </c>
      <c r="AI181" s="240">
        <f>'สาย 1'!AI168+'สาย 2'!AI168+'สาย 3'!AI168+'สาย 4'!AI168+'สาย 5'!AI168+'สาย 6'!AI168+'สาย 7'!AI168+'สาย 8'!AI168+'สาย 9'!AI168+'สาย 10'!AI168+'สาย 11'!AI168+'สาย 12'!AI168</f>
        <v>0</v>
      </c>
      <c r="AJ181" s="125"/>
    </row>
    <row r="182" spans="1:36" s="25" customFormat="1" ht="21" thickBot="1">
      <c r="A182" s="109"/>
      <c r="B182" s="90"/>
      <c r="C182" s="241"/>
      <c r="D182" s="242">
        <f>D166+D167+D168-D179-D180-D181</f>
        <v>0</v>
      </c>
      <c r="E182" s="242">
        <f t="shared" ref="E182:AI182" si="1023">E166+E167+E168-E179-E180-E181</f>
        <v>0</v>
      </c>
      <c r="F182" s="242">
        <f t="shared" si="1023"/>
        <v>0</v>
      </c>
      <c r="G182" s="242">
        <f t="shared" si="1023"/>
        <v>0</v>
      </c>
      <c r="H182" s="242">
        <f t="shared" si="1023"/>
        <v>0</v>
      </c>
      <c r="I182" s="242">
        <f t="shared" si="1023"/>
        <v>0</v>
      </c>
      <c r="J182" s="242">
        <f t="shared" si="1023"/>
        <v>0</v>
      </c>
      <c r="K182" s="242">
        <f t="shared" si="1023"/>
        <v>0</v>
      </c>
      <c r="L182" s="242">
        <f t="shared" si="1023"/>
        <v>0</v>
      </c>
      <c r="M182" s="242">
        <f t="shared" si="1023"/>
        <v>0</v>
      </c>
      <c r="N182" s="242">
        <f t="shared" si="1023"/>
        <v>0</v>
      </c>
      <c r="O182" s="242">
        <f t="shared" si="1023"/>
        <v>0</v>
      </c>
      <c r="P182" s="242">
        <f t="shared" si="1023"/>
        <v>0</v>
      </c>
      <c r="Q182" s="242">
        <f t="shared" si="1023"/>
        <v>0</v>
      </c>
      <c r="R182" s="242">
        <f t="shared" si="1023"/>
        <v>0</v>
      </c>
      <c r="S182" s="242">
        <f t="shared" si="1023"/>
        <v>0</v>
      </c>
      <c r="T182" s="242">
        <f t="shared" si="1023"/>
        <v>0</v>
      </c>
      <c r="U182" s="242">
        <f t="shared" si="1023"/>
        <v>0</v>
      </c>
      <c r="V182" s="242">
        <f t="shared" si="1023"/>
        <v>0</v>
      </c>
      <c r="W182" s="242">
        <f t="shared" si="1023"/>
        <v>0</v>
      </c>
      <c r="X182" s="242">
        <f t="shared" si="1023"/>
        <v>0</v>
      </c>
      <c r="Y182" s="242">
        <f t="shared" si="1023"/>
        <v>0</v>
      </c>
      <c r="Z182" s="242">
        <f t="shared" si="1023"/>
        <v>0</v>
      </c>
      <c r="AA182" s="242">
        <f t="shared" si="1023"/>
        <v>0</v>
      </c>
      <c r="AB182" s="242">
        <f t="shared" si="1023"/>
        <v>0</v>
      </c>
      <c r="AC182" s="242">
        <f t="shared" si="1023"/>
        <v>0</v>
      </c>
      <c r="AD182" s="242">
        <f t="shared" si="1023"/>
        <v>0</v>
      </c>
      <c r="AE182" s="242">
        <f t="shared" si="1023"/>
        <v>0</v>
      </c>
      <c r="AF182" s="242">
        <f t="shared" si="1023"/>
        <v>0</v>
      </c>
      <c r="AG182" s="242">
        <f t="shared" si="1023"/>
        <v>0</v>
      </c>
      <c r="AH182" s="242">
        <f t="shared" si="1023"/>
        <v>0</v>
      </c>
      <c r="AI182" s="243">
        <f t="shared" si="1023"/>
        <v>0</v>
      </c>
      <c r="AJ182" s="130"/>
    </row>
    <row r="183" spans="1:36" s="25" customFormat="1" ht="20.399999999999999">
      <c r="A183" s="109"/>
      <c r="B183" s="90"/>
      <c r="C183" s="90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13"/>
      <c r="AJ183" s="90"/>
    </row>
    <row r="184" spans="1:36" ht="20.399999999999999">
      <c r="A184" s="109"/>
      <c r="B184" s="90"/>
      <c r="C184" s="90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13"/>
      <c r="AJ184" s="90"/>
    </row>
    <row r="185" spans="1:36" ht="20.399999999999999">
      <c r="A185" s="109"/>
      <c r="B185" s="90"/>
      <c r="C185" s="90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13"/>
      <c r="AJ185" s="90"/>
    </row>
    <row r="186" spans="1:36" ht="20.399999999999999">
      <c r="A186" s="109"/>
      <c r="B186" s="90"/>
      <c r="C186" s="90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13"/>
      <c r="AJ186" s="90"/>
    </row>
    <row r="187" spans="1:36" ht="20.399999999999999">
      <c r="A187" s="109"/>
      <c r="B187" s="90"/>
      <c r="C187" s="90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13"/>
      <c r="AJ187" s="90"/>
    </row>
    <row r="188" spans="1:36" ht="20.399999999999999">
      <c r="A188" s="109"/>
      <c r="B188" s="90"/>
      <c r="C188" s="90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13"/>
      <c r="AJ188" s="90"/>
    </row>
    <row r="189" spans="1:36" ht="20.399999999999999">
      <c r="A189" s="109"/>
      <c r="B189" s="90"/>
      <c r="C189" s="90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13"/>
      <c r="AJ189" s="90"/>
    </row>
    <row r="190" spans="1:36" ht="20.399999999999999">
      <c r="A190" s="109"/>
      <c r="B190" s="90"/>
      <c r="C190" s="90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13"/>
      <c r="AJ190" s="90"/>
    </row>
    <row r="191" spans="1:36" ht="20.399999999999999">
      <c r="A191" s="109"/>
      <c r="B191" s="90"/>
      <c r="C191" s="90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13"/>
      <c r="AJ191" s="90"/>
    </row>
    <row r="192" spans="1:36" ht="20.399999999999999">
      <c r="A192" s="109"/>
      <c r="B192" s="90"/>
      <c r="C192" s="90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13"/>
      <c r="AJ192" s="90"/>
    </row>
    <row r="193" spans="1:36" ht="20.399999999999999">
      <c r="A193" s="109"/>
      <c r="B193" s="90"/>
      <c r="C193" s="90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13"/>
      <c r="AJ193" s="90"/>
    </row>
    <row r="194" spans="1:36" ht="20.399999999999999">
      <c r="A194" s="109"/>
      <c r="B194" s="90"/>
      <c r="C194" s="90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13"/>
      <c r="AJ194" s="90"/>
    </row>
    <row r="195" spans="1:36" ht="20.399999999999999">
      <c r="A195" s="109"/>
      <c r="B195" s="90"/>
      <c r="C195" s="90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13"/>
      <c r="AJ195" s="90"/>
    </row>
    <row r="196" spans="1:36" ht="20.399999999999999">
      <c r="A196" s="109"/>
      <c r="B196" s="90"/>
      <c r="C196" s="90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13"/>
      <c r="AJ196" s="90"/>
    </row>
    <row r="197" spans="1:36" ht="20.399999999999999">
      <c r="A197" s="109"/>
      <c r="B197" s="90"/>
      <c r="C197" s="90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13"/>
      <c r="AJ197" s="90"/>
    </row>
    <row r="198" spans="1:36" ht="20.399999999999999">
      <c r="A198" s="109"/>
      <c r="B198" s="90"/>
      <c r="C198" s="90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13"/>
      <c r="AJ198" s="90"/>
    </row>
    <row r="199" spans="1:36" ht="20.399999999999999">
      <c r="A199" s="109"/>
      <c r="B199" s="90"/>
      <c r="C199" s="90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13"/>
      <c r="AJ199" s="90"/>
    </row>
    <row r="200" spans="1:36" ht="20.399999999999999">
      <c r="A200" s="109"/>
      <c r="B200" s="90"/>
      <c r="C200" s="90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13"/>
      <c r="AJ200" s="90"/>
    </row>
    <row r="201" spans="1:36" ht="20.399999999999999">
      <c r="A201" s="109"/>
      <c r="B201" s="90"/>
      <c r="C201" s="90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13"/>
      <c r="AJ201" s="90"/>
    </row>
    <row r="202" spans="1:36" ht="20.399999999999999">
      <c r="A202" s="109"/>
      <c r="B202" s="90"/>
      <c r="C202" s="90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13"/>
      <c r="AJ202" s="90"/>
    </row>
    <row r="203" spans="1:36" ht="20.399999999999999">
      <c r="A203" s="109"/>
      <c r="B203" s="90"/>
      <c r="C203" s="90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13"/>
      <c r="AJ203" s="90"/>
    </row>
    <row r="204" spans="1:36" ht="20.399999999999999">
      <c r="A204" s="109"/>
      <c r="B204" s="90"/>
      <c r="C204" s="90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13"/>
      <c r="AJ204" s="90"/>
    </row>
    <row r="205" spans="1:36" ht="20.399999999999999">
      <c r="A205" s="109"/>
      <c r="B205" s="90"/>
      <c r="C205" s="90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13"/>
      <c r="AJ205" s="90"/>
    </row>
    <row r="206" spans="1:36" ht="20.399999999999999">
      <c r="A206" s="109"/>
      <c r="B206" s="90"/>
      <c r="C206" s="90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13"/>
      <c r="AJ206" s="90"/>
    </row>
    <row r="207" spans="1:36" ht="20.399999999999999">
      <c r="A207" s="109"/>
      <c r="B207" s="90"/>
      <c r="C207" s="90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13"/>
      <c r="AJ207" s="90"/>
    </row>
    <row r="208" spans="1:36" ht="20.399999999999999">
      <c r="A208" s="109"/>
      <c r="B208" s="90"/>
      <c r="C208" s="90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13"/>
      <c r="AJ208" s="90"/>
    </row>
    <row r="209" spans="1:36" ht="20.399999999999999">
      <c r="A209" s="109"/>
      <c r="B209" s="90"/>
      <c r="C209" s="90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13"/>
      <c r="AJ209" s="90"/>
    </row>
    <row r="210" spans="1:36" ht="20.399999999999999">
      <c r="A210" s="109"/>
      <c r="B210" s="90"/>
      <c r="C210" s="90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13"/>
      <c r="AJ210" s="90"/>
    </row>
    <row r="211" spans="1:36" ht="20.399999999999999">
      <c r="A211" s="109"/>
      <c r="B211" s="90"/>
      <c r="C211" s="90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13"/>
      <c r="AJ211" s="90"/>
    </row>
    <row r="212" spans="1:36" ht="20.399999999999999">
      <c r="A212" s="109"/>
      <c r="B212" s="90"/>
      <c r="C212" s="90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13"/>
      <c r="AJ212" s="90"/>
    </row>
    <row r="213" spans="1:36" ht="20.399999999999999">
      <c r="A213" s="109"/>
      <c r="B213" s="90"/>
      <c r="C213" s="90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13"/>
      <c r="AJ213" s="90"/>
    </row>
    <row r="214" spans="1:36" ht="20.399999999999999">
      <c r="A214" s="109"/>
      <c r="B214" s="90"/>
      <c r="C214" s="90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13"/>
      <c r="AJ214" s="90"/>
    </row>
    <row r="215" spans="1:36" ht="20.399999999999999">
      <c r="A215" s="109"/>
      <c r="B215" s="90"/>
      <c r="C215" s="90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13"/>
      <c r="AJ215" s="90"/>
    </row>
    <row r="216" spans="1:36" ht="20.399999999999999">
      <c r="A216" s="109"/>
      <c r="B216" s="90"/>
      <c r="C216" s="90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13"/>
      <c r="AJ216" s="90"/>
    </row>
    <row r="217" spans="1:36" ht="20.399999999999999">
      <c r="A217" s="109"/>
      <c r="B217" s="90"/>
      <c r="C217" s="90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13"/>
      <c r="AJ217" s="90"/>
    </row>
    <row r="218" spans="1:36" ht="20.399999999999999">
      <c r="A218" s="109"/>
      <c r="B218" s="90"/>
      <c r="C218" s="90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13"/>
      <c r="AJ218" s="90"/>
    </row>
    <row r="219" spans="1:36" ht="20.399999999999999">
      <c r="A219" s="109"/>
      <c r="B219" s="90"/>
      <c r="C219" s="90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13"/>
      <c r="AJ219" s="90"/>
    </row>
    <row r="220" spans="1:36" ht="20.399999999999999">
      <c r="A220" s="109"/>
      <c r="B220" s="90"/>
      <c r="C220" s="90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13"/>
      <c r="AJ220" s="90"/>
    </row>
    <row r="221" spans="1:36" ht="20.399999999999999">
      <c r="A221" s="109"/>
      <c r="B221" s="90"/>
      <c r="C221" s="90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13"/>
      <c r="AJ221" s="90"/>
    </row>
    <row r="222" spans="1:36" ht="20.399999999999999">
      <c r="A222" s="109"/>
      <c r="B222" s="90"/>
      <c r="C222" s="90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13"/>
      <c r="AJ222" s="90"/>
    </row>
    <row r="223" spans="1:36" ht="20.399999999999999">
      <c r="A223" s="109"/>
      <c r="B223" s="90"/>
      <c r="C223" s="90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13"/>
      <c r="AJ223" s="90"/>
    </row>
    <row r="224" spans="1:36" ht="20.399999999999999">
      <c r="A224" s="109"/>
      <c r="B224" s="90"/>
      <c r="C224" s="90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13"/>
      <c r="AJ224" s="90"/>
    </row>
    <row r="225" spans="1:36" ht="20.399999999999999">
      <c r="A225" s="109"/>
      <c r="B225" s="90"/>
      <c r="C225" s="90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13"/>
      <c r="AJ225" s="90"/>
    </row>
    <row r="226" spans="1:36" ht="20.399999999999999">
      <c r="A226" s="109"/>
      <c r="B226" s="90"/>
      <c r="C226" s="90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13"/>
      <c r="AJ226" s="90"/>
    </row>
    <row r="227" spans="1:36" ht="20.399999999999999">
      <c r="A227" s="109"/>
      <c r="B227" s="90"/>
      <c r="C227" s="90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13"/>
      <c r="AJ227" s="90"/>
    </row>
    <row r="228" spans="1:36" ht="20.399999999999999">
      <c r="A228" s="109"/>
      <c r="B228" s="90"/>
      <c r="C228" s="90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13"/>
      <c r="AJ228" s="90"/>
    </row>
    <row r="229" spans="1:36" ht="20.399999999999999">
      <c r="A229" s="109"/>
      <c r="B229" s="90"/>
      <c r="C229" s="90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13"/>
      <c r="AJ229" s="90"/>
    </row>
    <row r="230" spans="1:36" ht="20.399999999999999">
      <c r="A230" s="109"/>
      <c r="B230" s="90"/>
      <c r="C230" s="90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13"/>
      <c r="AJ230" s="90"/>
    </row>
    <row r="231" spans="1:36" ht="20.399999999999999">
      <c r="A231" s="109"/>
      <c r="B231" s="90"/>
      <c r="C231" s="90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13"/>
      <c r="AJ231" s="90"/>
    </row>
    <row r="232" spans="1:36" ht="20.399999999999999">
      <c r="A232" s="109"/>
      <c r="B232" s="90"/>
      <c r="C232" s="90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13"/>
      <c r="AJ232" s="90"/>
    </row>
    <row r="233" spans="1:36" ht="20.399999999999999">
      <c r="A233" s="109"/>
      <c r="B233" s="90"/>
      <c r="C233" s="90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13"/>
      <c r="AJ233" s="90"/>
    </row>
    <row r="234" spans="1:36" ht="20.399999999999999">
      <c r="A234" s="109"/>
      <c r="B234" s="90"/>
      <c r="C234" s="90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13"/>
      <c r="AJ234" s="90"/>
    </row>
    <row r="235" spans="1:36" ht="20.399999999999999">
      <c r="A235" s="109"/>
      <c r="B235" s="90"/>
      <c r="C235" s="90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13"/>
      <c r="AJ235" s="90"/>
    </row>
    <row r="236" spans="1:36" ht="20.399999999999999">
      <c r="A236" s="109"/>
      <c r="B236" s="90"/>
      <c r="C236" s="90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13"/>
      <c r="AJ236" s="90"/>
    </row>
    <row r="237" spans="1:36" ht="20.399999999999999">
      <c r="A237" s="109"/>
      <c r="B237" s="90"/>
      <c r="C237" s="90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13"/>
      <c r="AJ237" s="90"/>
    </row>
    <row r="238" spans="1:36" ht="20.399999999999999">
      <c r="A238" s="109"/>
      <c r="B238" s="90"/>
      <c r="C238" s="90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13"/>
      <c r="AJ238" s="90"/>
    </row>
    <row r="239" spans="1:36" ht="20.399999999999999">
      <c r="A239" s="109"/>
      <c r="B239" s="90"/>
      <c r="C239" s="90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13"/>
      <c r="AJ239" s="90"/>
    </row>
    <row r="240" spans="1:36" ht="20.399999999999999">
      <c r="A240" s="109"/>
      <c r="B240" s="90"/>
      <c r="C240" s="90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13"/>
      <c r="AJ240" s="90"/>
    </row>
    <row r="241" spans="1:36" ht="20.399999999999999">
      <c r="A241" s="109"/>
      <c r="B241" s="90"/>
      <c r="C241" s="90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13"/>
      <c r="AJ241" s="90"/>
    </row>
    <row r="242" spans="1:36" ht="20.399999999999999">
      <c r="A242" s="109"/>
      <c r="B242" s="90"/>
      <c r="C242" s="90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13"/>
      <c r="AJ242" s="90"/>
    </row>
    <row r="243" spans="1:36" ht="20.399999999999999">
      <c r="A243" s="109"/>
      <c r="B243" s="90"/>
      <c r="C243" s="90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13"/>
      <c r="AJ243" s="90"/>
    </row>
    <row r="244" spans="1:36" ht="20.399999999999999">
      <c r="A244" s="109"/>
      <c r="B244" s="90"/>
      <c r="C244" s="90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13"/>
      <c r="AJ244" s="90"/>
    </row>
    <row r="245" spans="1:36" ht="20.399999999999999">
      <c r="A245" s="109"/>
      <c r="B245" s="90"/>
      <c r="C245" s="90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13"/>
      <c r="AJ245" s="90"/>
    </row>
    <row r="246" spans="1:36" ht="20.399999999999999">
      <c r="A246" s="109"/>
      <c r="B246" s="90"/>
      <c r="C246" s="90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13"/>
      <c r="AJ246" s="90"/>
    </row>
    <row r="247" spans="1:36" ht="20.399999999999999">
      <c r="A247" s="109"/>
      <c r="B247" s="90"/>
      <c r="C247" s="90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13"/>
      <c r="AJ247" s="90"/>
    </row>
    <row r="248" spans="1:36" ht="20.399999999999999">
      <c r="A248" s="109"/>
      <c r="B248" s="90"/>
      <c r="C248" s="90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13"/>
      <c r="AJ248" s="90"/>
    </row>
    <row r="249" spans="1:36" ht="20.399999999999999">
      <c r="A249" s="109"/>
      <c r="B249" s="90"/>
      <c r="C249" s="90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13"/>
      <c r="AJ249" s="90"/>
    </row>
    <row r="250" spans="1:36" ht="20.399999999999999">
      <c r="A250" s="109"/>
      <c r="B250" s="90"/>
      <c r="C250" s="90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13"/>
      <c r="AJ250" s="90"/>
    </row>
    <row r="251" spans="1:36" ht="20.399999999999999">
      <c r="A251" s="109"/>
      <c r="B251" s="90"/>
      <c r="C251" s="90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13"/>
      <c r="AJ251" s="90"/>
    </row>
    <row r="252" spans="1:36" ht="20.399999999999999">
      <c r="A252" s="109"/>
      <c r="B252" s="90"/>
      <c r="C252" s="90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13"/>
      <c r="AJ252" s="90"/>
    </row>
    <row r="253" spans="1:36" ht="20.399999999999999">
      <c r="A253" s="109"/>
      <c r="B253" s="90"/>
      <c r="C253" s="90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13"/>
      <c r="AJ253" s="90"/>
    </row>
    <row r="254" spans="1:36" ht="20.399999999999999">
      <c r="A254" s="109"/>
      <c r="B254" s="90"/>
      <c r="C254" s="90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13"/>
      <c r="AJ254" s="90"/>
    </row>
    <row r="255" spans="1:36" ht="20.399999999999999">
      <c r="A255" s="109"/>
      <c r="B255" s="90"/>
      <c r="C255" s="90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13"/>
      <c r="AJ255" s="90"/>
    </row>
    <row r="256" spans="1:36" ht="20.399999999999999">
      <c r="B256" s="90"/>
      <c r="C256" s="90"/>
      <c r="AJ256" s="90"/>
    </row>
    <row r="257" spans="2:36" ht="20.399999999999999">
      <c r="B257" s="90"/>
      <c r="C257" s="90"/>
      <c r="AJ257" s="90"/>
    </row>
    <row r="258" spans="2:36" ht="20.399999999999999">
      <c r="B258" s="90"/>
      <c r="C258" s="90"/>
      <c r="AJ258" s="90"/>
    </row>
    <row r="259" spans="2:36" ht="20.399999999999999">
      <c r="B259" s="90"/>
      <c r="C259" s="90"/>
      <c r="AJ259" s="90"/>
    </row>
    <row r="260" spans="2:36" ht="20.399999999999999">
      <c r="B260" s="90"/>
      <c r="C260" s="90"/>
      <c r="AJ260" s="90"/>
    </row>
    <row r="261" spans="2:36" ht="20.399999999999999">
      <c r="B261" s="90"/>
      <c r="C261" s="90"/>
      <c r="AJ261" s="90"/>
    </row>
    <row r="262" spans="2:36" ht="20.399999999999999">
      <c r="B262" s="90"/>
      <c r="C262" s="90"/>
      <c r="AJ262" s="90"/>
    </row>
    <row r="263" spans="2:36" ht="20.399999999999999">
      <c r="B263" s="90"/>
      <c r="C263" s="90"/>
      <c r="AJ263" s="90"/>
    </row>
    <row r="264" spans="2:36" ht="20.399999999999999">
      <c r="B264" s="90"/>
      <c r="C264" s="90"/>
      <c r="AJ264" s="90"/>
    </row>
    <row r="265" spans="2:36" ht="20.399999999999999">
      <c r="B265" s="90"/>
      <c r="C265" s="90"/>
      <c r="AJ265" s="90"/>
    </row>
    <row r="266" spans="2:36" ht="20.399999999999999">
      <c r="B266" s="90"/>
      <c r="C266" s="90"/>
      <c r="AJ266" s="90"/>
    </row>
    <row r="267" spans="2:36" ht="20.399999999999999">
      <c r="B267" s="90"/>
      <c r="C267" s="90"/>
      <c r="AJ267" s="90"/>
    </row>
    <row r="268" spans="2:36" ht="20.399999999999999">
      <c r="B268" s="90"/>
      <c r="C268" s="90"/>
      <c r="AJ268" s="90"/>
    </row>
    <row r="269" spans="2:36" ht="20.399999999999999">
      <c r="B269" s="90"/>
      <c r="C269" s="90"/>
      <c r="AJ269" s="90"/>
    </row>
    <row r="270" spans="2:36" ht="20.399999999999999">
      <c r="B270" s="90"/>
      <c r="C270" s="90"/>
      <c r="AJ270" s="90"/>
    </row>
    <row r="271" spans="2:36" ht="20.399999999999999">
      <c r="B271" s="90"/>
      <c r="C271" s="90"/>
      <c r="AJ271" s="90"/>
    </row>
    <row r="272" spans="2:36" ht="20.399999999999999">
      <c r="B272" s="90"/>
      <c r="C272" s="90"/>
      <c r="AJ272" s="90"/>
    </row>
    <row r="273" spans="2:36" ht="20.399999999999999">
      <c r="B273" s="90"/>
      <c r="C273" s="90"/>
      <c r="AJ273" s="90"/>
    </row>
    <row r="274" spans="2:36" ht="20.399999999999999">
      <c r="B274" s="90"/>
      <c r="C274" s="90"/>
      <c r="AJ274" s="90"/>
    </row>
    <row r="275" spans="2:36" ht="20.399999999999999">
      <c r="B275" s="90"/>
      <c r="C275" s="90"/>
      <c r="AJ275" s="90"/>
    </row>
    <row r="276" spans="2:36" ht="20.399999999999999">
      <c r="B276" s="90"/>
      <c r="C276" s="90"/>
      <c r="AJ276" s="90"/>
    </row>
    <row r="277" spans="2:36" ht="20.399999999999999">
      <c r="B277" s="90"/>
      <c r="C277" s="90"/>
      <c r="AJ277" s="90"/>
    </row>
    <row r="278" spans="2:36" ht="20.399999999999999">
      <c r="B278" s="90"/>
      <c r="C278" s="90"/>
      <c r="AJ278" s="90"/>
    </row>
    <row r="279" spans="2:36" ht="20.399999999999999">
      <c r="B279" s="90"/>
      <c r="C279" s="90"/>
      <c r="AJ279" s="90"/>
    </row>
    <row r="280" spans="2:36" ht="20.399999999999999">
      <c r="B280" s="90"/>
      <c r="C280" s="90"/>
      <c r="AJ280" s="90"/>
    </row>
    <row r="281" spans="2:36" ht="20.399999999999999">
      <c r="B281" s="90"/>
      <c r="C281" s="90"/>
      <c r="AJ281" s="90"/>
    </row>
    <row r="282" spans="2:36" ht="20.399999999999999">
      <c r="B282" s="90"/>
      <c r="C282" s="90"/>
      <c r="AJ282" s="90"/>
    </row>
    <row r="283" spans="2:36" ht="20.399999999999999">
      <c r="B283" s="90"/>
      <c r="C283" s="90"/>
      <c r="AJ283" s="90"/>
    </row>
    <row r="284" spans="2:36" ht="20.399999999999999">
      <c r="B284" s="90"/>
      <c r="C284" s="90"/>
      <c r="AJ284" s="90"/>
    </row>
    <row r="285" spans="2:36" ht="20.399999999999999">
      <c r="B285" s="90"/>
      <c r="C285" s="90"/>
      <c r="AJ285" s="90"/>
    </row>
    <row r="286" spans="2:36" ht="20.399999999999999">
      <c r="B286" s="90"/>
      <c r="C286" s="90"/>
      <c r="AJ286" s="90"/>
    </row>
    <row r="287" spans="2:36" ht="20.399999999999999">
      <c r="B287" s="90"/>
      <c r="C287" s="90"/>
      <c r="AJ287" s="90"/>
    </row>
    <row r="288" spans="2:36" ht="20.399999999999999">
      <c r="B288" s="90"/>
      <c r="C288" s="90"/>
      <c r="AJ288" s="90"/>
    </row>
    <row r="289" spans="2:36" ht="20.399999999999999">
      <c r="B289" s="90"/>
      <c r="C289" s="90"/>
      <c r="AJ289" s="90"/>
    </row>
    <row r="290" spans="2:36" ht="20.399999999999999">
      <c r="B290" s="90"/>
      <c r="C290" s="90"/>
      <c r="AJ290" s="90"/>
    </row>
    <row r="291" spans="2:36" ht="20.399999999999999">
      <c r="B291" s="90"/>
      <c r="C291" s="90"/>
      <c r="AJ291" s="90"/>
    </row>
    <row r="292" spans="2:36" ht="20.399999999999999">
      <c r="B292" s="90"/>
      <c r="C292" s="90"/>
      <c r="AJ292" s="90"/>
    </row>
    <row r="293" spans="2:36" ht="20.399999999999999">
      <c r="B293" s="90"/>
      <c r="C293" s="90"/>
      <c r="AJ293" s="90"/>
    </row>
    <row r="294" spans="2:36" ht="20.399999999999999">
      <c r="B294" s="90"/>
      <c r="C294" s="90"/>
      <c r="AJ294" s="90"/>
    </row>
    <row r="295" spans="2:36" ht="20.399999999999999">
      <c r="B295" s="90"/>
      <c r="C295" s="90"/>
      <c r="AJ295" s="90"/>
    </row>
    <row r="296" spans="2:36" ht="20.399999999999999">
      <c r="B296" s="90"/>
      <c r="C296" s="90"/>
      <c r="AJ296" s="90"/>
    </row>
    <row r="297" spans="2:36" ht="20.399999999999999">
      <c r="B297" s="90"/>
      <c r="C297" s="90"/>
      <c r="AJ297" s="90"/>
    </row>
    <row r="298" spans="2:36" ht="20.399999999999999">
      <c r="B298" s="90"/>
      <c r="C298" s="90"/>
      <c r="AJ298" s="90"/>
    </row>
    <row r="299" spans="2:36" ht="20.399999999999999">
      <c r="B299" s="90"/>
      <c r="C299" s="90"/>
      <c r="AJ299" s="90"/>
    </row>
    <row r="300" spans="2:36" ht="20.399999999999999">
      <c r="B300" s="90"/>
      <c r="C300" s="90"/>
      <c r="AJ300" s="90"/>
    </row>
    <row r="301" spans="2:36" ht="20.399999999999999">
      <c r="B301" s="90"/>
      <c r="C301" s="90"/>
      <c r="AJ301" s="90"/>
    </row>
    <row r="302" spans="2:36" ht="20.399999999999999">
      <c r="B302" s="90"/>
      <c r="C302" s="90"/>
      <c r="AJ302" s="90"/>
    </row>
    <row r="303" spans="2:36" ht="20.399999999999999">
      <c r="B303" s="90"/>
      <c r="C303" s="90"/>
      <c r="AJ303" s="90"/>
    </row>
    <row r="304" spans="2:36" ht="20.399999999999999">
      <c r="B304" s="90"/>
      <c r="C304" s="90"/>
      <c r="AJ304" s="90"/>
    </row>
    <row r="305" spans="2:36" ht="20.399999999999999">
      <c r="B305" s="90"/>
      <c r="C305" s="90"/>
      <c r="AJ305" s="90"/>
    </row>
    <row r="306" spans="2:36" ht="20.399999999999999">
      <c r="B306" s="90"/>
      <c r="C306" s="90"/>
      <c r="AJ306" s="90"/>
    </row>
    <row r="307" spans="2:36" ht="20.399999999999999">
      <c r="B307" s="90"/>
      <c r="C307" s="90"/>
      <c r="AJ307" s="90"/>
    </row>
    <row r="308" spans="2:36" ht="20.399999999999999">
      <c r="B308" s="90"/>
      <c r="C308" s="90"/>
      <c r="AJ308" s="90"/>
    </row>
    <row r="309" spans="2:36" ht="20.399999999999999">
      <c r="B309" s="90"/>
      <c r="C309" s="90"/>
      <c r="AJ309" s="90"/>
    </row>
    <row r="310" spans="2:36" ht="20.399999999999999">
      <c r="B310" s="90"/>
      <c r="C310" s="90"/>
      <c r="AJ310" s="90"/>
    </row>
    <row r="311" spans="2:36" ht="20.399999999999999">
      <c r="B311" s="90"/>
      <c r="C311" s="90"/>
      <c r="AJ311" s="90"/>
    </row>
    <row r="312" spans="2:36" ht="20.399999999999999">
      <c r="B312" s="90"/>
      <c r="C312" s="90"/>
      <c r="AJ312" s="90"/>
    </row>
    <row r="313" spans="2:36" ht="20.399999999999999">
      <c r="B313" s="90"/>
      <c r="C313" s="90"/>
      <c r="AJ313" s="90"/>
    </row>
    <row r="314" spans="2:36" ht="20.399999999999999">
      <c r="B314" s="90"/>
      <c r="C314" s="90"/>
      <c r="AJ314" s="90"/>
    </row>
    <row r="315" spans="2:36" ht="20.399999999999999">
      <c r="B315" s="90"/>
      <c r="C315" s="90"/>
      <c r="AJ315" s="90"/>
    </row>
    <row r="316" spans="2:36" ht="20.399999999999999">
      <c r="B316" s="90"/>
      <c r="C316" s="90"/>
      <c r="AJ316" s="90"/>
    </row>
    <row r="317" spans="2:36" ht="20.399999999999999">
      <c r="B317" s="90"/>
      <c r="C317" s="90"/>
      <c r="AJ317" s="90"/>
    </row>
    <row r="318" spans="2:36" ht="20.399999999999999">
      <c r="B318" s="90"/>
      <c r="C318" s="90"/>
      <c r="AJ318" s="90"/>
    </row>
    <row r="319" spans="2:36" ht="20.399999999999999">
      <c r="B319" s="90"/>
      <c r="C319" s="90"/>
      <c r="AJ319" s="90"/>
    </row>
    <row r="320" spans="2:36" ht="20.399999999999999">
      <c r="B320" s="90"/>
      <c r="C320" s="90"/>
      <c r="AJ320" s="90"/>
    </row>
    <row r="321" spans="2:36" ht="20.399999999999999">
      <c r="B321" s="90"/>
      <c r="C321" s="90"/>
      <c r="AJ321" s="90"/>
    </row>
    <row r="322" spans="2:36" ht="20.399999999999999">
      <c r="B322" s="90"/>
      <c r="C322" s="90"/>
      <c r="AJ322" s="90"/>
    </row>
    <row r="323" spans="2:36" ht="20.399999999999999">
      <c r="B323" s="90"/>
      <c r="C323" s="90"/>
      <c r="AJ323" s="90"/>
    </row>
    <row r="324" spans="2:36" ht="20.399999999999999">
      <c r="B324" s="90"/>
      <c r="C324" s="90"/>
      <c r="AJ324" s="90"/>
    </row>
    <row r="325" spans="2:36" ht="20.399999999999999">
      <c r="B325" s="90"/>
      <c r="C325" s="90"/>
      <c r="AJ325" s="90"/>
    </row>
    <row r="326" spans="2:36" ht="20.399999999999999">
      <c r="B326" s="90"/>
      <c r="C326" s="90"/>
      <c r="AJ326" s="90"/>
    </row>
    <row r="327" spans="2:36" ht="20.399999999999999">
      <c r="B327" s="90"/>
      <c r="C327" s="90"/>
      <c r="AJ327" s="90"/>
    </row>
    <row r="328" spans="2:36" ht="20.399999999999999">
      <c r="B328" s="90"/>
      <c r="C328" s="90"/>
      <c r="AJ328" s="90"/>
    </row>
    <row r="329" spans="2:36" ht="20.399999999999999">
      <c r="B329" s="90"/>
      <c r="C329" s="90"/>
      <c r="AJ329" s="90"/>
    </row>
    <row r="330" spans="2:36" ht="20.399999999999999">
      <c r="B330" s="90"/>
      <c r="C330" s="90"/>
      <c r="AJ330" s="90"/>
    </row>
    <row r="331" spans="2:36" ht="20.399999999999999">
      <c r="B331" s="90"/>
      <c r="C331" s="90"/>
      <c r="AJ331" s="90"/>
    </row>
    <row r="332" spans="2:36" ht="20.399999999999999">
      <c r="B332" s="90"/>
      <c r="C332" s="90"/>
      <c r="AJ332" s="90"/>
    </row>
    <row r="333" spans="2:36" ht="20.399999999999999">
      <c r="B333" s="90"/>
      <c r="C333" s="90"/>
      <c r="AJ333" s="90"/>
    </row>
    <row r="334" spans="2:36" ht="20.399999999999999">
      <c r="B334" s="90"/>
      <c r="C334" s="90"/>
      <c r="AJ334" s="90"/>
    </row>
    <row r="335" spans="2:36" ht="20.399999999999999">
      <c r="B335" s="90"/>
      <c r="C335" s="90"/>
      <c r="AJ335" s="90"/>
    </row>
    <row r="336" spans="2:36" ht="20.399999999999999">
      <c r="B336" s="90"/>
      <c r="C336" s="90"/>
      <c r="AJ336" s="90"/>
    </row>
    <row r="337" spans="2:36" ht="20.399999999999999">
      <c r="B337" s="90"/>
      <c r="C337" s="90"/>
      <c r="AJ337" s="90"/>
    </row>
    <row r="338" spans="2:36" ht="20.399999999999999">
      <c r="B338" s="90"/>
      <c r="C338" s="90"/>
      <c r="AJ338" s="90"/>
    </row>
    <row r="339" spans="2:36" ht="20.399999999999999">
      <c r="B339" s="90"/>
      <c r="C339" s="90"/>
      <c r="AJ339" s="90"/>
    </row>
    <row r="340" spans="2:36" ht="20.399999999999999">
      <c r="B340" s="90"/>
      <c r="C340" s="90"/>
      <c r="AJ340" s="90"/>
    </row>
    <row r="341" spans="2:36" ht="20.399999999999999">
      <c r="B341" s="90"/>
      <c r="C341" s="90"/>
      <c r="AJ341" s="90"/>
    </row>
    <row r="342" spans="2:36" ht="20.399999999999999">
      <c r="B342" s="90"/>
      <c r="C342" s="90"/>
      <c r="AJ342" s="90"/>
    </row>
    <row r="343" spans="2:36" ht="20.399999999999999">
      <c r="B343" s="90"/>
      <c r="C343" s="90"/>
      <c r="AJ343" s="90"/>
    </row>
    <row r="344" spans="2:36" ht="20.399999999999999">
      <c r="B344" s="90"/>
      <c r="C344" s="90"/>
      <c r="AJ344" s="90"/>
    </row>
    <row r="345" spans="2:36" ht="20.399999999999999">
      <c r="B345" s="90"/>
      <c r="C345" s="90"/>
      <c r="AJ345" s="90"/>
    </row>
    <row r="346" spans="2:36" ht="20.399999999999999">
      <c r="B346" s="90"/>
      <c r="C346" s="90"/>
      <c r="AJ346" s="90"/>
    </row>
    <row r="347" spans="2:36" ht="20.399999999999999">
      <c r="B347" s="90"/>
      <c r="C347" s="90"/>
      <c r="AJ347" s="90"/>
    </row>
    <row r="348" spans="2:36" ht="20.399999999999999">
      <c r="B348" s="90"/>
      <c r="C348" s="90"/>
      <c r="AJ348" s="90"/>
    </row>
    <row r="349" spans="2:36" ht="20.399999999999999">
      <c r="B349" s="90"/>
      <c r="C349" s="90"/>
      <c r="AJ349" s="90"/>
    </row>
    <row r="350" spans="2:36" ht="20.399999999999999">
      <c r="B350" s="90"/>
      <c r="C350" s="90"/>
      <c r="AJ350" s="90"/>
    </row>
    <row r="351" spans="2:36" ht="20.399999999999999">
      <c r="B351" s="90"/>
      <c r="C351" s="90"/>
      <c r="AJ351" s="90"/>
    </row>
    <row r="352" spans="2:36" ht="20.399999999999999">
      <c r="B352" s="90"/>
      <c r="C352" s="90"/>
      <c r="AJ352" s="90"/>
    </row>
    <row r="353" spans="2:36" ht="20.399999999999999">
      <c r="B353" s="90"/>
      <c r="C353" s="90"/>
      <c r="AJ353" s="90"/>
    </row>
    <row r="354" spans="2:36" ht="20.399999999999999">
      <c r="B354" s="90"/>
      <c r="C354" s="90"/>
      <c r="AJ354" s="90"/>
    </row>
    <row r="355" spans="2:36" ht="20.399999999999999">
      <c r="B355" s="90"/>
      <c r="C355" s="90"/>
      <c r="AJ355" s="90"/>
    </row>
    <row r="356" spans="2:36" ht="20.399999999999999">
      <c r="B356" s="90"/>
      <c r="C356" s="90"/>
      <c r="AJ356" s="90"/>
    </row>
    <row r="357" spans="2:36" ht="20.399999999999999">
      <c r="B357" s="90"/>
      <c r="C357" s="90"/>
      <c r="AJ357" s="90"/>
    </row>
    <row r="358" spans="2:36" ht="20.399999999999999">
      <c r="B358" s="90"/>
      <c r="C358" s="90"/>
      <c r="AJ358" s="90"/>
    </row>
    <row r="359" spans="2:36" ht="20.399999999999999">
      <c r="B359" s="90"/>
      <c r="C359" s="90"/>
      <c r="AJ359" s="90"/>
    </row>
    <row r="360" spans="2:36" ht="20.399999999999999">
      <c r="B360" s="90"/>
      <c r="C360" s="90"/>
      <c r="AJ360" s="90"/>
    </row>
    <row r="361" spans="2:36" ht="20.399999999999999">
      <c r="B361" s="90"/>
      <c r="C361" s="90"/>
      <c r="AJ361" s="90"/>
    </row>
    <row r="362" spans="2:36" ht="20.399999999999999">
      <c r="B362" s="90"/>
      <c r="C362" s="90"/>
      <c r="AJ362" s="90"/>
    </row>
    <row r="363" spans="2:36" ht="20.399999999999999">
      <c r="B363" s="90"/>
      <c r="C363" s="90"/>
      <c r="AJ363" s="90"/>
    </row>
    <row r="364" spans="2:36" ht="20.399999999999999">
      <c r="B364" s="90"/>
      <c r="C364" s="90"/>
      <c r="AJ364" s="90"/>
    </row>
    <row r="365" spans="2:36" ht="20.399999999999999">
      <c r="B365" s="90"/>
      <c r="C365" s="90"/>
      <c r="AJ365" s="90"/>
    </row>
    <row r="366" spans="2:36" ht="20.399999999999999">
      <c r="B366" s="90"/>
      <c r="C366" s="90"/>
      <c r="AJ366" s="90"/>
    </row>
    <row r="367" spans="2:36" ht="20.399999999999999">
      <c r="B367" s="90"/>
      <c r="C367" s="90"/>
      <c r="AJ367" s="90"/>
    </row>
    <row r="368" spans="2:36" ht="20.399999999999999">
      <c r="B368" s="90"/>
      <c r="C368" s="90"/>
      <c r="AJ368" s="90"/>
    </row>
    <row r="369" spans="2:36" ht="20.399999999999999">
      <c r="B369" s="90"/>
      <c r="C369" s="90"/>
      <c r="AJ369" s="90"/>
    </row>
    <row r="370" spans="2:36" ht="20.399999999999999">
      <c r="B370" s="90"/>
      <c r="C370" s="90"/>
      <c r="AJ370" s="90"/>
    </row>
    <row r="371" spans="2:36" ht="20.399999999999999">
      <c r="B371" s="90"/>
      <c r="C371" s="90"/>
      <c r="AJ371" s="90"/>
    </row>
    <row r="372" spans="2:36" ht="20.399999999999999">
      <c r="B372" s="90"/>
      <c r="C372" s="90"/>
      <c r="AJ372" s="90"/>
    </row>
    <row r="373" spans="2:36" ht="20.399999999999999">
      <c r="B373" s="90"/>
      <c r="C373" s="90"/>
      <c r="AJ373" s="90"/>
    </row>
    <row r="374" spans="2:36" ht="20.399999999999999">
      <c r="B374" s="90"/>
      <c r="C374" s="90"/>
      <c r="AJ374" s="90"/>
    </row>
    <row r="375" spans="2:36" ht="20.399999999999999">
      <c r="B375" s="90"/>
      <c r="C375" s="90"/>
      <c r="AJ375" s="90"/>
    </row>
    <row r="376" spans="2:36" ht="20.399999999999999">
      <c r="B376" s="90"/>
      <c r="C376" s="90"/>
      <c r="AJ376" s="90"/>
    </row>
    <row r="377" spans="2:36" ht="20.399999999999999">
      <c r="B377" s="90"/>
      <c r="C377" s="90"/>
      <c r="AJ377" s="90"/>
    </row>
    <row r="378" spans="2:36" ht="20.399999999999999">
      <c r="B378" s="90"/>
      <c r="C378" s="90"/>
      <c r="AJ378" s="90"/>
    </row>
    <row r="379" spans="2:36" ht="20.399999999999999">
      <c r="B379" s="90"/>
      <c r="C379" s="90"/>
      <c r="AJ379" s="90"/>
    </row>
    <row r="380" spans="2:36" ht="20.399999999999999">
      <c r="B380" s="90"/>
      <c r="C380" s="90"/>
      <c r="AJ380" s="90"/>
    </row>
    <row r="381" spans="2:36" ht="20.399999999999999">
      <c r="B381" s="90"/>
      <c r="C381" s="90"/>
      <c r="AJ381" s="90"/>
    </row>
    <row r="382" spans="2:36" ht="20.399999999999999">
      <c r="B382" s="90"/>
      <c r="C382" s="90"/>
      <c r="AJ382" s="90"/>
    </row>
    <row r="383" spans="2:36" ht="20.399999999999999">
      <c r="B383" s="90"/>
      <c r="C383" s="90"/>
      <c r="AJ383" s="90"/>
    </row>
    <row r="384" spans="2:36" ht="20.399999999999999">
      <c r="B384" s="90"/>
      <c r="C384" s="90"/>
      <c r="AJ384" s="90"/>
    </row>
    <row r="385" spans="2:36" ht="20.399999999999999">
      <c r="B385" s="90"/>
      <c r="C385" s="90"/>
      <c r="AJ385" s="90"/>
    </row>
    <row r="386" spans="2:36" ht="20.399999999999999">
      <c r="B386" s="90"/>
      <c r="C386" s="90"/>
      <c r="AJ386" s="90"/>
    </row>
    <row r="387" spans="2:36" ht="20.399999999999999">
      <c r="B387" s="90"/>
      <c r="C387" s="90"/>
      <c r="AJ387" s="90"/>
    </row>
    <row r="388" spans="2:36" ht="20.399999999999999">
      <c r="B388" s="90"/>
      <c r="C388" s="90"/>
      <c r="AJ388" s="90"/>
    </row>
    <row r="389" spans="2:36" ht="20.399999999999999">
      <c r="B389" s="90"/>
      <c r="C389" s="90"/>
      <c r="AJ389" s="90"/>
    </row>
    <row r="390" spans="2:36" ht="20.399999999999999">
      <c r="B390" s="90"/>
      <c r="C390" s="90"/>
      <c r="AJ390" s="90"/>
    </row>
    <row r="391" spans="2:36" ht="20.399999999999999">
      <c r="B391" s="90"/>
      <c r="C391" s="90"/>
      <c r="AJ391" s="90"/>
    </row>
    <row r="392" spans="2:36" ht="20.399999999999999">
      <c r="B392" s="90"/>
      <c r="C392" s="90"/>
      <c r="AJ392" s="90"/>
    </row>
    <row r="393" spans="2:36" ht="20.399999999999999">
      <c r="B393" s="90"/>
      <c r="C393" s="90"/>
      <c r="AJ393" s="90"/>
    </row>
    <row r="394" spans="2:36" ht="20.399999999999999">
      <c r="B394" s="90"/>
      <c r="C394" s="90"/>
      <c r="AJ394" s="90"/>
    </row>
    <row r="395" spans="2:36" ht="20.399999999999999">
      <c r="B395" s="90"/>
      <c r="C395" s="90"/>
      <c r="AJ395" s="90"/>
    </row>
    <row r="396" spans="2:36" ht="20.399999999999999">
      <c r="B396" s="90"/>
      <c r="C396" s="90"/>
      <c r="AJ396" s="90"/>
    </row>
    <row r="397" spans="2:36" ht="20.399999999999999">
      <c r="B397" s="90"/>
      <c r="C397" s="90"/>
      <c r="AJ397" s="90"/>
    </row>
    <row r="398" spans="2:36" ht="20.399999999999999">
      <c r="B398" s="90"/>
      <c r="C398" s="90"/>
      <c r="AJ398" s="90"/>
    </row>
    <row r="399" spans="2:36" ht="20.399999999999999">
      <c r="B399" s="90"/>
      <c r="C399" s="90"/>
      <c r="AJ399" s="90"/>
    </row>
    <row r="400" spans="2:36" ht="20.399999999999999">
      <c r="B400" s="90"/>
      <c r="C400" s="90"/>
      <c r="AJ400" s="90"/>
    </row>
    <row r="401" spans="2:36" ht="20.399999999999999">
      <c r="B401" s="90"/>
      <c r="C401" s="90"/>
      <c r="AJ401" s="90"/>
    </row>
    <row r="402" spans="2:36" ht="20.399999999999999">
      <c r="B402" s="90"/>
      <c r="C402" s="90"/>
      <c r="AJ402" s="90"/>
    </row>
    <row r="403" spans="2:36" ht="20.399999999999999">
      <c r="B403" s="90"/>
      <c r="C403" s="90"/>
      <c r="AJ403" s="90"/>
    </row>
    <row r="404" spans="2:36" ht="20.399999999999999">
      <c r="B404" s="90"/>
      <c r="C404" s="90"/>
      <c r="AJ404" s="90"/>
    </row>
    <row r="405" spans="2:36" ht="20.399999999999999">
      <c r="B405" s="90"/>
      <c r="C405" s="90"/>
      <c r="AJ405" s="90"/>
    </row>
    <row r="406" spans="2:36" ht="20.399999999999999">
      <c r="B406" s="90"/>
      <c r="C406" s="90"/>
      <c r="AJ406" s="90"/>
    </row>
    <row r="407" spans="2:36" ht="20.399999999999999">
      <c r="B407" s="90"/>
      <c r="C407" s="90"/>
      <c r="AJ407" s="90"/>
    </row>
    <row r="408" spans="2:36" ht="20.399999999999999">
      <c r="B408" s="90"/>
      <c r="C408" s="90"/>
      <c r="AJ408" s="90"/>
    </row>
    <row r="409" spans="2:36" ht="20.399999999999999">
      <c r="B409" s="90"/>
      <c r="C409" s="90"/>
      <c r="AJ409" s="90"/>
    </row>
    <row r="410" spans="2:36" ht="20.399999999999999">
      <c r="B410" s="90"/>
      <c r="C410" s="90"/>
      <c r="AJ410" s="90"/>
    </row>
    <row r="411" spans="2:36" ht="20.399999999999999">
      <c r="B411" s="90"/>
      <c r="C411" s="90"/>
      <c r="AJ411" s="90"/>
    </row>
    <row r="412" spans="2:36" ht="20.399999999999999">
      <c r="B412" s="90"/>
      <c r="C412" s="90"/>
      <c r="AJ412" s="90"/>
    </row>
    <row r="413" spans="2:36" ht="20.399999999999999">
      <c r="B413" s="90"/>
      <c r="C413" s="90"/>
      <c r="AJ413" s="90"/>
    </row>
    <row r="414" spans="2:36" ht="20.399999999999999">
      <c r="B414" s="90"/>
      <c r="C414" s="90"/>
      <c r="AJ414" s="90"/>
    </row>
    <row r="415" spans="2:36" ht="20.399999999999999">
      <c r="B415" s="90"/>
      <c r="C415" s="90"/>
      <c r="AJ415" s="90"/>
    </row>
    <row r="416" spans="2:36" ht="20.399999999999999">
      <c r="B416" s="90"/>
      <c r="C416" s="90"/>
      <c r="AJ416" s="90"/>
    </row>
    <row r="417" spans="2:36" ht="20.399999999999999">
      <c r="B417" s="90"/>
      <c r="C417" s="90"/>
      <c r="AJ417" s="90"/>
    </row>
    <row r="418" spans="2:36" ht="20.399999999999999">
      <c r="B418" s="90"/>
      <c r="C418" s="90"/>
      <c r="AJ418" s="90"/>
    </row>
    <row r="419" spans="2:36" ht="20.399999999999999">
      <c r="B419" s="90"/>
      <c r="C419" s="90"/>
      <c r="AJ419" s="90"/>
    </row>
    <row r="420" spans="2:36" ht="20.399999999999999">
      <c r="B420" s="90"/>
      <c r="C420" s="90"/>
      <c r="AJ420" s="90"/>
    </row>
    <row r="421" spans="2:36" ht="20.399999999999999">
      <c r="B421" s="90"/>
      <c r="C421" s="90"/>
      <c r="AJ421" s="90"/>
    </row>
    <row r="422" spans="2:36" ht="20.399999999999999">
      <c r="B422" s="90"/>
      <c r="C422" s="90"/>
      <c r="AJ422" s="90"/>
    </row>
    <row r="423" spans="2:36" ht="20.399999999999999">
      <c r="B423" s="90"/>
      <c r="C423" s="90"/>
      <c r="AJ423" s="90"/>
    </row>
    <row r="424" spans="2:36" ht="20.399999999999999">
      <c r="B424" s="90"/>
      <c r="C424" s="90"/>
      <c r="AJ424" s="90"/>
    </row>
    <row r="425" spans="2:36" ht="20.399999999999999">
      <c r="B425" s="90"/>
      <c r="C425" s="90"/>
      <c r="AJ425" s="90"/>
    </row>
    <row r="426" spans="2:36" ht="20.399999999999999">
      <c r="B426" s="90"/>
      <c r="C426" s="90"/>
      <c r="AJ426" s="90"/>
    </row>
    <row r="427" spans="2:36" ht="20.399999999999999">
      <c r="B427" s="90"/>
      <c r="C427" s="90"/>
      <c r="AJ427" s="90"/>
    </row>
    <row r="428" spans="2:36" ht="20.399999999999999">
      <c r="B428" s="90"/>
      <c r="C428" s="90"/>
      <c r="AJ428" s="90"/>
    </row>
    <row r="429" spans="2:36" ht="20.399999999999999">
      <c r="B429" s="90"/>
      <c r="C429" s="90"/>
      <c r="AJ429" s="90"/>
    </row>
    <row r="430" spans="2:36" ht="20.399999999999999">
      <c r="B430" s="90"/>
      <c r="C430" s="90"/>
      <c r="AJ430" s="90"/>
    </row>
    <row r="431" spans="2:36" ht="20.399999999999999">
      <c r="B431" s="90"/>
      <c r="C431" s="90"/>
      <c r="AJ431" s="90"/>
    </row>
    <row r="432" spans="2:36" ht="20.399999999999999">
      <c r="B432" s="90"/>
      <c r="C432" s="90"/>
      <c r="AJ432" s="90"/>
    </row>
    <row r="433" spans="2:36" ht="20.399999999999999">
      <c r="B433" s="90"/>
      <c r="C433" s="90"/>
      <c r="AJ433" s="90"/>
    </row>
    <row r="434" spans="2:36" ht="20.399999999999999">
      <c r="B434" s="90"/>
      <c r="C434" s="90"/>
      <c r="AJ434" s="90"/>
    </row>
    <row r="435" spans="2:36" ht="20.399999999999999">
      <c r="B435" s="90"/>
      <c r="C435" s="90"/>
      <c r="AJ435" s="90"/>
    </row>
    <row r="436" spans="2:36" ht="20.399999999999999">
      <c r="B436" s="90"/>
      <c r="C436" s="90"/>
      <c r="AJ436" s="90"/>
    </row>
    <row r="437" spans="2:36" ht="20.399999999999999">
      <c r="B437" s="90"/>
      <c r="C437" s="90"/>
      <c r="AJ437" s="90"/>
    </row>
    <row r="438" spans="2:36" ht="20.399999999999999">
      <c r="B438" s="90"/>
      <c r="C438" s="90"/>
      <c r="AJ438" s="90"/>
    </row>
    <row r="439" spans="2:36" ht="20.399999999999999">
      <c r="B439" s="90"/>
      <c r="C439" s="90"/>
      <c r="AJ439" s="90"/>
    </row>
    <row r="440" spans="2:36" ht="20.399999999999999">
      <c r="B440" s="90"/>
      <c r="C440" s="90"/>
      <c r="AJ440" s="90"/>
    </row>
    <row r="441" spans="2:36" ht="20.399999999999999">
      <c r="B441" s="90"/>
      <c r="C441" s="90"/>
      <c r="AJ441" s="90"/>
    </row>
    <row r="442" spans="2:36" ht="20.399999999999999">
      <c r="B442" s="90"/>
      <c r="C442" s="90"/>
      <c r="AJ442" s="90"/>
    </row>
    <row r="443" spans="2:36" ht="20.399999999999999">
      <c r="B443" s="90"/>
      <c r="C443" s="90"/>
      <c r="AJ443" s="90"/>
    </row>
    <row r="444" spans="2:36" ht="20.399999999999999">
      <c r="B444" s="90"/>
      <c r="C444" s="90"/>
      <c r="AJ444" s="90"/>
    </row>
    <row r="445" spans="2:36" ht="20.399999999999999">
      <c r="B445" s="90"/>
      <c r="C445" s="90"/>
      <c r="AJ445" s="90"/>
    </row>
    <row r="446" spans="2:36" ht="20.399999999999999">
      <c r="B446" s="90"/>
      <c r="C446" s="90"/>
      <c r="AJ446" s="90"/>
    </row>
    <row r="447" spans="2:36" ht="20.399999999999999">
      <c r="B447" s="90"/>
      <c r="C447" s="90"/>
      <c r="AJ447" s="90"/>
    </row>
    <row r="448" spans="2:36" ht="20.399999999999999">
      <c r="B448" s="90"/>
      <c r="C448" s="90"/>
      <c r="AJ448" s="90"/>
    </row>
    <row r="449" spans="2:36" ht="20.399999999999999">
      <c r="B449" s="90"/>
      <c r="C449" s="90"/>
      <c r="AJ449" s="90"/>
    </row>
    <row r="450" spans="2:36" ht="20.399999999999999">
      <c r="B450" s="90"/>
      <c r="C450" s="90"/>
      <c r="AJ450" s="90"/>
    </row>
    <row r="451" spans="2:36" ht="20.399999999999999">
      <c r="B451" s="90"/>
      <c r="C451" s="90"/>
      <c r="AJ451" s="90"/>
    </row>
    <row r="452" spans="2:36" ht="20.399999999999999">
      <c r="B452" s="90"/>
      <c r="C452" s="90"/>
      <c r="AJ452" s="90"/>
    </row>
    <row r="453" spans="2:36" ht="20.399999999999999">
      <c r="B453" s="90"/>
      <c r="C453" s="90"/>
      <c r="AJ453" s="90"/>
    </row>
    <row r="454" spans="2:36" ht="20.399999999999999">
      <c r="B454" s="90"/>
      <c r="C454" s="90"/>
      <c r="AJ454" s="90"/>
    </row>
    <row r="455" spans="2:36" ht="20.399999999999999">
      <c r="B455" s="90"/>
      <c r="C455" s="90"/>
      <c r="AJ455" s="90"/>
    </row>
    <row r="456" spans="2:36" ht="20.399999999999999">
      <c r="B456" s="90"/>
      <c r="C456" s="90"/>
      <c r="AJ456" s="90"/>
    </row>
    <row r="457" spans="2:36" ht="20.399999999999999">
      <c r="B457" s="90"/>
      <c r="C457" s="90"/>
      <c r="AJ457" s="90"/>
    </row>
    <row r="458" spans="2:36" ht="20.399999999999999">
      <c r="B458" s="90"/>
      <c r="C458" s="90"/>
      <c r="AJ458" s="90"/>
    </row>
    <row r="459" spans="2:36" ht="20.399999999999999">
      <c r="B459" s="90"/>
      <c r="C459" s="90"/>
      <c r="AJ459" s="90"/>
    </row>
    <row r="460" spans="2:36" ht="20.399999999999999">
      <c r="B460" s="90"/>
      <c r="C460" s="90"/>
      <c r="AJ460" s="90"/>
    </row>
    <row r="461" spans="2:36" ht="20.399999999999999">
      <c r="B461" s="90"/>
      <c r="C461" s="90"/>
      <c r="AJ461" s="90"/>
    </row>
    <row r="462" spans="2:36" ht="20.399999999999999">
      <c r="B462" s="90"/>
      <c r="C462" s="90"/>
      <c r="AJ462" s="90"/>
    </row>
    <row r="463" spans="2:36" ht="20.399999999999999">
      <c r="B463" s="90"/>
      <c r="C463" s="90"/>
      <c r="AJ463" s="90"/>
    </row>
    <row r="464" spans="2:36" ht="20.399999999999999">
      <c r="B464" s="90"/>
      <c r="C464" s="90"/>
      <c r="AJ464" s="90"/>
    </row>
    <row r="465" spans="2:36" ht="20.399999999999999">
      <c r="B465" s="90"/>
      <c r="C465" s="90"/>
      <c r="AJ465" s="90"/>
    </row>
    <row r="466" spans="2:36" ht="20.399999999999999">
      <c r="B466" s="90"/>
      <c r="C466" s="90"/>
      <c r="AJ466" s="90"/>
    </row>
    <row r="467" spans="2:36" ht="20.399999999999999">
      <c r="B467" s="90"/>
      <c r="C467" s="90"/>
      <c r="AJ467" s="90"/>
    </row>
    <row r="468" spans="2:36" ht="20.399999999999999">
      <c r="B468" s="90"/>
      <c r="C468" s="90"/>
      <c r="AJ468" s="90"/>
    </row>
    <row r="469" spans="2:36" ht="20.399999999999999">
      <c r="B469" s="90"/>
      <c r="C469" s="90"/>
      <c r="AJ469" s="90"/>
    </row>
    <row r="470" spans="2:36" ht="20.399999999999999">
      <c r="B470" s="90"/>
      <c r="C470" s="90"/>
      <c r="AJ470" s="90"/>
    </row>
    <row r="471" spans="2:36" ht="20.399999999999999">
      <c r="B471" s="90"/>
      <c r="C471" s="90"/>
      <c r="AJ471" s="90"/>
    </row>
    <row r="472" spans="2:36" ht="20.399999999999999">
      <c r="B472" s="90"/>
      <c r="C472" s="90"/>
      <c r="AJ472" s="90"/>
    </row>
    <row r="473" spans="2:36" ht="20.399999999999999">
      <c r="B473" s="90"/>
      <c r="C473" s="90"/>
      <c r="AJ473" s="90"/>
    </row>
    <row r="474" spans="2:36" ht="20.399999999999999">
      <c r="B474" s="90"/>
      <c r="C474" s="90"/>
      <c r="AJ474" s="90"/>
    </row>
    <row r="475" spans="2:36" ht="20.399999999999999">
      <c r="B475" s="90"/>
      <c r="C475" s="90"/>
      <c r="AJ475" s="90"/>
    </row>
    <row r="476" spans="2:36" ht="20.399999999999999">
      <c r="B476" s="90"/>
      <c r="C476" s="90"/>
      <c r="AJ476" s="90"/>
    </row>
    <row r="477" spans="2:36" ht="20.399999999999999">
      <c r="B477" s="90"/>
      <c r="C477" s="90"/>
      <c r="AJ477" s="90"/>
    </row>
    <row r="478" spans="2:36" ht="20.399999999999999">
      <c r="B478" s="90"/>
      <c r="C478" s="90"/>
      <c r="AJ478" s="90"/>
    </row>
    <row r="479" spans="2:36" ht="20.399999999999999">
      <c r="B479" s="90"/>
      <c r="C479" s="90"/>
      <c r="AJ479" s="90"/>
    </row>
    <row r="480" spans="2:36" ht="20.399999999999999">
      <c r="B480" s="90"/>
      <c r="C480" s="90"/>
      <c r="AJ480" s="90"/>
    </row>
    <row r="481" spans="2:36" ht="20.399999999999999">
      <c r="B481" s="90"/>
      <c r="C481" s="90"/>
      <c r="AJ481" s="90"/>
    </row>
    <row r="482" spans="2:36" ht="20.399999999999999">
      <c r="B482" s="90"/>
      <c r="C482" s="90"/>
      <c r="AJ482" s="90"/>
    </row>
    <row r="483" spans="2:36" ht="20.399999999999999">
      <c r="B483" s="90"/>
      <c r="C483" s="90"/>
      <c r="AJ483" s="90"/>
    </row>
    <row r="484" spans="2:36" ht="20.399999999999999">
      <c r="B484" s="90"/>
      <c r="C484" s="90"/>
      <c r="AJ484" s="90"/>
    </row>
    <row r="485" spans="2:36" ht="20.399999999999999">
      <c r="B485" s="90"/>
      <c r="C485" s="90"/>
      <c r="AJ485" s="90"/>
    </row>
    <row r="486" spans="2:36" ht="20.399999999999999">
      <c r="B486" s="90"/>
      <c r="C486" s="90"/>
      <c r="AJ486" s="90"/>
    </row>
    <row r="487" spans="2:36" ht="20.399999999999999">
      <c r="B487" s="90"/>
      <c r="C487" s="90"/>
      <c r="AJ487" s="90"/>
    </row>
    <row r="488" spans="2:36" ht="20.399999999999999">
      <c r="B488" s="90"/>
      <c r="C488" s="90"/>
      <c r="AJ488" s="90"/>
    </row>
    <row r="489" spans="2:36" ht="20.399999999999999">
      <c r="B489" s="90"/>
      <c r="C489" s="90"/>
      <c r="AJ489" s="90"/>
    </row>
    <row r="490" spans="2:36" ht="20.399999999999999">
      <c r="B490" s="90"/>
      <c r="C490" s="90"/>
      <c r="AJ490" s="90"/>
    </row>
    <row r="491" spans="2:36" ht="20.399999999999999">
      <c r="B491" s="90"/>
      <c r="C491" s="90"/>
      <c r="AJ491" s="90"/>
    </row>
    <row r="492" spans="2:36" ht="20.399999999999999">
      <c r="B492" s="90"/>
      <c r="C492" s="90"/>
      <c r="AJ492" s="90"/>
    </row>
    <row r="493" spans="2:36" ht="20.399999999999999">
      <c r="B493" s="90"/>
      <c r="C493" s="90"/>
      <c r="AJ493" s="90"/>
    </row>
    <row r="494" spans="2:36" ht="20.399999999999999">
      <c r="B494" s="90"/>
      <c r="C494" s="90"/>
      <c r="AJ494" s="90"/>
    </row>
    <row r="495" spans="2:36" ht="20.399999999999999">
      <c r="B495" s="90"/>
      <c r="C495" s="90"/>
      <c r="AJ495" s="90"/>
    </row>
    <row r="496" spans="2:36" ht="20.399999999999999">
      <c r="B496" s="90"/>
      <c r="C496" s="90"/>
      <c r="AJ496" s="90"/>
    </row>
    <row r="497" spans="2:36" ht="20.399999999999999">
      <c r="B497" s="90"/>
      <c r="C497" s="90"/>
      <c r="AJ497" s="90"/>
    </row>
    <row r="498" spans="2:36" ht="20.399999999999999">
      <c r="B498" s="90"/>
      <c r="C498" s="90"/>
      <c r="AJ498" s="90"/>
    </row>
    <row r="499" spans="2:36" ht="20.399999999999999">
      <c r="B499" s="90"/>
      <c r="C499" s="90"/>
      <c r="AJ499" s="90"/>
    </row>
    <row r="500" spans="2:36" ht="20.399999999999999">
      <c r="B500" s="90"/>
      <c r="C500" s="90"/>
      <c r="AJ500" s="90"/>
    </row>
    <row r="501" spans="2:36" ht="20.399999999999999">
      <c r="B501" s="90"/>
      <c r="C501" s="90"/>
      <c r="AJ501" s="90"/>
    </row>
    <row r="502" spans="2:36" ht="20.399999999999999">
      <c r="B502" s="90"/>
      <c r="C502" s="90"/>
      <c r="AJ502" s="90"/>
    </row>
    <row r="503" spans="2:36" ht="20.399999999999999">
      <c r="B503" s="90"/>
      <c r="C503" s="90"/>
      <c r="AJ503" s="90"/>
    </row>
    <row r="504" spans="2:36" ht="20.399999999999999">
      <c r="B504" s="90"/>
      <c r="C504" s="90"/>
      <c r="AJ504" s="90"/>
    </row>
    <row r="505" spans="2:36" ht="20.399999999999999">
      <c r="B505" s="90"/>
      <c r="C505" s="90"/>
      <c r="AJ505" s="90"/>
    </row>
    <row r="506" spans="2:36" ht="20.399999999999999">
      <c r="B506" s="90"/>
      <c r="C506" s="90"/>
      <c r="AJ506" s="90"/>
    </row>
    <row r="507" spans="2:36" ht="20.399999999999999">
      <c r="B507" s="90"/>
      <c r="C507" s="90"/>
      <c r="AJ507" s="90"/>
    </row>
    <row r="508" spans="2:36" ht="20.399999999999999">
      <c r="B508" s="90"/>
      <c r="C508" s="90"/>
      <c r="AJ508" s="90"/>
    </row>
    <row r="509" spans="2:36" ht="20.399999999999999">
      <c r="B509" s="90"/>
      <c r="C509" s="90"/>
      <c r="AJ509" s="90"/>
    </row>
    <row r="510" spans="2:36" ht="20.399999999999999">
      <c r="B510" s="90"/>
      <c r="C510" s="90"/>
      <c r="AJ510" s="90"/>
    </row>
    <row r="511" spans="2:36" ht="20.399999999999999">
      <c r="B511" s="90"/>
      <c r="C511" s="90"/>
      <c r="AJ511" s="90"/>
    </row>
    <row r="512" spans="2:36" ht="20.399999999999999">
      <c r="B512" s="90"/>
      <c r="C512" s="90"/>
      <c r="AJ512" s="90"/>
    </row>
    <row r="513" spans="2:36" ht="20.399999999999999">
      <c r="B513" s="90"/>
      <c r="C513" s="90"/>
      <c r="AJ513" s="90"/>
    </row>
    <row r="514" spans="2:36" ht="20.399999999999999">
      <c r="B514" s="90"/>
      <c r="C514" s="90"/>
      <c r="AJ514" s="90"/>
    </row>
    <row r="515" spans="2:36" ht="20.399999999999999">
      <c r="B515" s="90"/>
      <c r="C515" s="90"/>
      <c r="AJ515" s="90"/>
    </row>
    <row r="516" spans="2:36" ht="20.399999999999999">
      <c r="B516" s="90"/>
      <c r="C516" s="90"/>
      <c r="AJ516" s="90"/>
    </row>
    <row r="517" spans="2:36" ht="20.399999999999999">
      <c r="B517" s="90"/>
      <c r="C517" s="90"/>
      <c r="AJ517" s="90"/>
    </row>
    <row r="518" spans="2:36" ht="20.399999999999999">
      <c r="B518" s="90"/>
      <c r="C518" s="90"/>
      <c r="AJ518" s="90"/>
    </row>
    <row r="519" spans="2:36" ht="20.399999999999999">
      <c r="B519" s="90"/>
      <c r="C519" s="90"/>
      <c r="AJ519" s="90"/>
    </row>
    <row r="520" spans="2:36" ht="20.399999999999999">
      <c r="B520" s="90"/>
      <c r="C520" s="90"/>
      <c r="AJ520" s="90"/>
    </row>
    <row r="521" spans="2:36" ht="20.399999999999999">
      <c r="B521" s="90"/>
      <c r="C521" s="90"/>
      <c r="AJ521" s="90"/>
    </row>
    <row r="522" spans="2:36" ht="20.399999999999999">
      <c r="B522" s="90"/>
      <c r="C522" s="90"/>
      <c r="AJ522" s="90"/>
    </row>
    <row r="523" spans="2:36" ht="20.399999999999999">
      <c r="B523" s="90"/>
      <c r="C523" s="90"/>
      <c r="AJ523" s="90"/>
    </row>
    <row r="524" spans="2:36" ht="20.399999999999999">
      <c r="B524" s="90"/>
      <c r="C524" s="90"/>
      <c r="AJ524" s="90"/>
    </row>
    <row r="525" spans="2:36" ht="20.399999999999999">
      <c r="B525" s="90"/>
      <c r="C525" s="90"/>
      <c r="AJ525" s="90"/>
    </row>
    <row r="526" spans="2:36" ht="20.399999999999999">
      <c r="B526" s="90"/>
      <c r="C526" s="90"/>
      <c r="AJ526" s="90"/>
    </row>
    <row r="527" spans="2:36" ht="20.399999999999999">
      <c r="B527" s="90"/>
      <c r="C527" s="90"/>
      <c r="AJ527" s="90"/>
    </row>
    <row r="528" spans="2:36" ht="20.399999999999999">
      <c r="B528" s="90"/>
      <c r="C528" s="90"/>
      <c r="AJ528" s="90"/>
    </row>
    <row r="529" spans="2:36" ht="20.399999999999999">
      <c r="B529" s="90"/>
      <c r="C529" s="90"/>
      <c r="AJ529" s="90"/>
    </row>
    <row r="530" spans="2:36" ht="20.399999999999999">
      <c r="B530" s="90"/>
      <c r="C530" s="90"/>
      <c r="AJ530" s="90"/>
    </row>
    <row r="531" spans="2:36" ht="20.399999999999999">
      <c r="B531" s="90"/>
      <c r="C531" s="90"/>
      <c r="AJ531" s="90"/>
    </row>
    <row r="532" spans="2:36" ht="20.399999999999999">
      <c r="B532" s="90"/>
      <c r="C532" s="90"/>
      <c r="AJ532" s="90"/>
    </row>
    <row r="533" spans="2:36" ht="20.399999999999999">
      <c r="B533" s="90"/>
      <c r="C533" s="90"/>
      <c r="AJ533" s="90"/>
    </row>
    <row r="534" spans="2:36" ht="20.399999999999999">
      <c r="B534" s="90"/>
      <c r="C534" s="90"/>
      <c r="AJ534" s="90"/>
    </row>
    <row r="535" spans="2:36" ht="20.399999999999999">
      <c r="B535" s="90"/>
      <c r="C535" s="90"/>
      <c r="AJ535" s="90"/>
    </row>
    <row r="536" spans="2:36" ht="20.399999999999999">
      <c r="B536" s="90"/>
      <c r="C536" s="90"/>
      <c r="AJ536" s="90"/>
    </row>
    <row r="537" spans="2:36" ht="20.399999999999999">
      <c r="B537" s="90"/>
      <c r="C537" s="90"/>
      <c r="AJ537" s="90"/>
    </row>
    <row r="538" spans="2:36" ht="20.399999999999999">
      <c r="B538" s="90"/>
      <c r="C538" s="90"/>
      <c r="AJ538" s="90"/>
    </row>
    <row r="539" spans="2:36" ht="20.399999999999999">
      <c r="B539" s="90"/>
      <c r="C539" s="90"/>
      <c r="AJ539" s="90"/>
    </row>
    <row r="540" spans="2:36" ht="20.399999999999999">
      <c r="B540" s="90"/>
      <c r="C540" s="90"/>
      <c r="AJ540" s="90"/>
    </row>
    <row r="541" spans="2:36" ht="20.399999999999999">
      <c r="B541" s="90"/>
      <c r="C541" s="90"/>
      <c r="AJ541" s="90"/>
    </row>
    <row r="542" spans="2:36" ht="20.399999999999999">
      <c r="B542" s="90"/>
      <c r="C542" s="90"/>
      <c r="AJ542" s="90"/>
    </row>
    <row r="543" spans="2:36" ht="20.399999999999999">
      <c r="B543" s="90"/>
      <c r="C543" s="90"/>
      <c r="AJ543" s="90"/>
    </row>
    <row r="544" spans="2:36" ht="20.399999999999999">
      <c r="B544" s="90"/>
      <c r="C544" s="90"/>
      <c r="AJ544" s="90"/>
    </row>
    <row r="545" spans="2:36" ht="20.399999999999999">
      <c r="B545" s="90"/>
      <c r="C545" s="90"/>
      <c r="AJ545" s="90"/>
    </row>
    <row r="546" spans="2:36" ht="20.399999999999999">
      <c r="B546" s="90"/>
      <c r="C546" s="90"/>
      <c r="AJ546" s="90"/>
    </row>
    <row r="547" spans="2:36" ht="20.399999999999999">
      <c r="B547" s="90"/>
      <c r="C547" s="90"/>
      <c r="AJ547" s="90"/>
    </row>
    <row r="548" spans="2:36" ht="20.399999999999999">
      <c r="B548" s="90"/>
      <c r="C548" s="90"/>
      <c r="AJ548" s="90"/>
    </row>
    <row r="549" spans="2:36" ht="20.399999999999999">
      <c r="B549" s="90"/>
      <c r="C549" s="90"/>
      <c r="AJ549" s="90"/>
    </row>
    <row r="550" spans="2:36" ht="20.399999999999999">
      <c r="B550" s="90"/>
      <c r="C550" s="90"/>
      <c r="AJ550" s="90"/>
    </row>
    <row r="551" spans="2:36" ht="20.399999999999999">
      <c r="B551" s="90"/>
      <c r="C551" s="90"/>
      <c r="AJ551" s="90"/>
    </row>
    <row r="552" spans="2:36" ht="20.399999999999999">
      <c r="B552" s="90"/>
      <c r="C552" s="90"/>
      <c r="AJ552" s="90"/>
    </row>
    <row r="553" spans="2:36" ht="20.399999999999999">
      <c r="B553" s="90"/>
      <c r="C553" s="90"/>
      <c r="AJ553" s="90"/>
    </row>
    <row r="554" spans="2:36" ht="20.399999999999999">
      <c r="B554" s="90"/>
      <c r="C554" s="90"/>
      <c r="AJ554" s="90"/>
    </row>
    <row r="555" spans="2:36" ht="20.399999999999999">
      <c r="B555" s="90"/>
      <c r="C555" s="90"/>
      <c r="AJ555" s="90"/>
    </row>
    <row r="556" spans="2:36" ht="20.399999999999999">
      <c r="B556" s="90"/>
      <c r="C556" s="90"/>
      <c r="AJ556" s="90"/>
    </row>
    <row r="557" spans="2:36" ht="20.399999999999999">
      <c r="B557" s="90"/>
      <c r="C557" s="90"/>
      <c r="AJ557" s="90"/>
    </row>
    <row r="558" spans="2:36" ht="20.399999999999999">
      <c r="B558" s="90"/>
      <c r="C558" s="90"/>
      <c r="AJ558" s="90"/>
    </row>
    <row r="559" spans="2:36" ht="20.399999999999999">
      <c r="B559" s="90"/>
      <c r="C559" s="90"/>
      <c r="AJ559" s="90"/>
    </row>
    <row r="560" spans="2:36" ht="20.399999999999999">
      <c r="B560" s="90"/>
      <c r="C560" s="90"/>
      <c r="AJ560" s="90"/>
    </row>
    <row r="561" spans="2:36" ht="20.399999999999999">
      <c r="B561" s="90"/>
      <c r="C561" s="90"/>
      <c r="AJ561" s="90"/>
    </row>
    <row r="562" spans="2:36" ht="20.399999999999999">
      <c r="B562" s="90"/>
      <c r="C562" s="90"/>
      <c r="AJ562" s="90"/>
    </row>
    <row r="563" spans="2:36" ht="20.399999999999999">
      <c r="B563" s="90"/>
      <c r="C563" s="90"/>
      <c r="AJ563" s="90"/>
    </row>
    <row r="564" spans="2:36" ht="20.399999999999999">
      <c r="B564" s="90"/>
      <c r="C564" s="90"/>
      <c r="AJ564" s="90"/>
    </row>
    <row r="565" spans="2:36" ht="20.399999999999999">
      <c r="B565" s="90"/>
      <c r="C565" s="90"/>
      <c r="AJ565" s="90"/>
    </row>
    <row r="566" spans="2:36" ht="20.399999999999999">
      <c r="B566" s="90"/>
      <c r="C566" s="90"/>
      <c r="AJ566" s="90"/>
    </row>
    <row r="567" spans="2:36" ht="20.399999999999999">
      <c r="B567" s="90"/>
      <c r="C567" s="90"/>
      <c r="AJ567" s="90"/>
    </row>
    <row r="568" spans="2:36" ht="20.399999999999999">
      <c r="B568" s="90"/>
      <c r="C568" s="90"/>
      <c r="AJ568" s="90"/>
    </row>
    <row r="569" spans="2:36" ht="20.399999999999999">
      <c r="B569" s="90"/>
      <c r="C569" s="90"/>
      <c r="AJ569" s="90"/>
    </row>
    <row r="570" spans="2:36" ht="20.399999999999999">
      <c r="B570" s="90"/>
      <c r="C570" s="90"/>
      <c r="AJ570" s="90"/>
    </row>
    <row r="571" spans="2:36" ht="20.399999999999999">
      <c r="B571" s="90"/>
      <c r="C571" s="90"/>
      <c r="AJ571" s="90"/>
    </row>
    <row r="572" spans="2:36" ht="20.399999999999999">
      <c r="B572" s="90"/>
      <c r="C572" s="90"/>
      <c r="AJ572" s="90"/>
    </row>
    <row r="573" spans="2:36" ht="20.399999999999999">
      <c r="B573" s="90"/>
      <c r="C573" s="90"/>
      <c r="AJ573" s="90"/>
    </row>
    <row r="574" spans="2:36" ht="20.399999999999999">
      <c r="B574" s="90"/>
      <c r="C574" s="90"/>
      <c r="AJ574" s="90"/>
    </row>
    <row r="575" spans="2:36" ht="20.399999999999999">
      <c r="B575" s="90"/>
      <c r="C575" s="90"/>
      <c r="AJ575" s="90"/>
    </row>
    <row r="576" spans="2:36" ht="20.399999999999999">
      <c r="B576" s="90"/>
      <c r="C576" s="90"/>
      <c r="AJ576" s="90"/>
    </row>
    <row r="577" spans="2:36" ht="20.399999999999999">
      <c r="B577" s="90"/>
      <c r="C577" s="90"/>
      <c r="AJ577" s="90"/>
    </row>
    <row r="578" spans="2:36" ht="20.399999999999999">
      <c r="B578" s="90"/>
      <c r="C578" s="90"/>
      <c r="AJ578" s="90"/>
    </row>
    <row r="579" spans="2:36" ht="20.399999999999999">
      <c r="B579" s="90"/>
      <c r="C579" s="90"/>
      <c r="AJ579" s="90"/>
    </row>
    <row r="580" spans="2:36" ht="20.399999999999999">
      <c r="B580" s="90"/>
      <c r="C580" s="90"/>
      <c r="AJ580" s="90"/>
    </row>
    <row r="581" spans="2:36" ht="20.399999999999999">
      <c r="B581" s="90"/>
      <c r="C581" s="90"/>
      <c r="AJ581" s="90"/>
    </row>
    <row r="582" spans="2:36" ht="20.399999999999999">
      <c r="B582" s="90"/>
      <c r="C582" s="90"/>
      <c r="AJ582" s="90"/>
    </row>
    <row r="583" spans="2:36" ht="20.399999999999999">
      <c r="B583" s="90"/>
      <c r="C583" s="90"/>
      <c r="AJ583" s="90"/>
    </row>
    <row r="584" spans="2:36" ht="21" thickBot="1">
      <c r="AJ584" s="131"/>
    </row>
    <row r="585" spans="2:36" ht="20.399999999999999">
      <c r="G585" s="132"/>
      <c r="H585" s="133"/>
      <c r="I585" s="134" t="s">
        <v>95</v>
      </c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  <c r="AG585" s="135"/>
      <c r="AH585" s="135"/>
      <c r="AI585" s="136" t="s">
        <v>96</v>
      </c>
    </row>
    <row r="586" spans="2:36" ht="20.399999999999999">
      <c r="G586" s="132"/>
      <c r="H586" s="133"/>
      <c r="I586" s="137" t="s">
        <v>97</v>
      </c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133"/>
      <c r="AF586" s="133"/>
      <c r="AG586" s="133"/>
      <c r="AH586" s="133"/>
      <c r="AI586" s="138" t="s">
        <v>96</v>
      </c>
    </row>
    <row r="587" spans="2:36" ht="20.399999999999999">
      <c r="G587" s="132"/>
      <c r="H587" s="133"/>
      <c r="I587" s="137" t="s">
        <v>90</v>
      </c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133"/>
      <c r="AF587" s="133"/>
      <c r="AG587" s="133"/>
      <c r="AH587" s="133"/>
      <c r="AI587" s="138" t="s">
        <v>96</v>
      </c>
    </row>
    <row r="588" spans="2:36" ht="21" thickBot="1">
      <c r="G588" s="132"/>
      <c r="H588" s="133"/>
      <c r="I588" s="139" t="s">
        <v>98</v>
      </c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  <c r="Y588" s="140"/>
      <c r="Z588" s="140"/>
      <c r="AA588" s="140"/>
      <c r="AB588" s="140"/>
      <c r="AC588" s="140"/>
      <c r="AD588" s="140"/>
      <c r="AE588" s="140"/>
      <c r="AF588" s="140"/>
      <c r="AG588" s="140"/>
      <c r="AH588" s="140"/>
      <c r="AI588" s="141" t="s">
        <v>91</v>
      </c>
    </row>
  </sheetData>
  <mergeCells count="129">
    <mergeCell ref="A158:A161"/>
    <mergeCell ref="B158:B161"/>
    <mergeCell ref="AJ158:AJ161"/>
    <mergeCell ref="A162:A165"/>
    <mergeCell ref="B162:B165"/>
    <mergeCell ref="AJ162:AJ165"/>
    <mergeCell ref="A146:A149"/>
    <mergeCell ref="B146:B149"/>
    <mergeCell ref="AJ146:AJ149"/>
    <mergeCell ref="A150:A153"/>
    <mergeCell ref="B150:B153"/>
    <mergeCell ref="AJ150:AJ153"/>
    <mergeCell ref="A154:A157"/>
    <mergeCell ref="B154:B157"/>
    <mergeCell ref="AJ154:AJ157"/>
    <mergeCell ref="A134:A137"/>
    <mergeCell ref="B134:B137"/>
    <mergeCell ref="AJ134:AJ137"/>
    <mergeCell ref="A138:A141"/>
    <mergeCell ref="B138:B141"/>
    <mergeCell ref="AJ138:AJ141"/>
    <mergeCell ref="A142:A145"/>
    <mergeCell ref="B142:B145"/>
    <mergeCell ref="AJ142:AJ145"/>
    <mergeCell ref="C179:C181"/>
    <mergeCell ref="A166:B170"/>
    <mergeCell ref="AJ166:AJ169"/>
    <mergeCell ref="B171:F171"/>
    <mergeCell ref="A172:B172"/>
    <mergeCell ref="AJ172:AJ176"/>
    <mergeCell ref="A173:B173"/>
    <mergeCell ref="A174:B174"/>
    <mergeCell ref="A175:B175"/>
    <mergeCell ref="A126:A129"/>
    <mergeCell ref="B126:B129"/>
    <mergeCell ref="AJ126:AJ129"/>
    <mergeCell ref="A130:A133"/>
    <mergeCell ref="B130:B133"/>
    <mergeCell ref="AJ130:AJ133"/>
    <mergeCell ref="A118:A121"/>
    <mergeCell ref="B118:B121"/>
    <mergeCell ref="AJ118:AJ121"/>
    <mergeCell ref="A122:A125"/>
    <mergeCell ref="B122:B125"/>
    <mergeCell ref="AJ122:AJ125"/>
    <mergeCell ref="A110:A113"/>
    <mergeCell ref="B110:B113"/>
    <mergeCell ref="AJ110:AJ113"/>
    <mergeCell ref="A114:A117"/>
    <mergeCell ref="B114:B117"/>
    <mergeCell ref="AJ114:AJ117"/>
    <mergeCell ref="A102:A105"/>
    <mergeCell ref="B102:B105"/>
    <mergeCell ref="AJ102:AJ105"/>
    <mergeCell ref="A106:A109"/>
    <mergeCell ref="B106:B109"/>
    <mergeCell ref="AJ106:AJ109"/>
    <mergeCell ref="A94:A97"/>
    <mergeCell ref="B94:B97"/>
    <mergeCell ref="AJ94:AJ97"/>
    <mergeCell ref="A98:A101"/>
    <mergeCell ref="B98:B101"/>
    <mergeCell ref="AJ98:AJ101"/>
    <mergeCell ref="A86:A89"/>
    <mergeCell ref="B86:B89"/>
    <mergeCell ref="AJ86:AJ89"/>
    <mergeCell ref="A90:A93"/>
    <mergeCell ref="B90:B93"/>
    <mergeCell ref="AJ90:AJ93"/>
    <mergeCell ref="A78:A81"/>
    <mergeCell ref="B78:B81"/>
    <mergeCell ref="AJ78:AJ81"/>
    <mergeCell ref="A82:A85"/>
    <mergeCell ref="B82:B85"/>
    <mergeCell ref="AJ82:AJ85"/>
    <mergeCell ref="A70:A73"/>
    <mergeCell ref="B70:B73"/>
    <mergeCell ref="AJ70:AJ73"/>
    <mergeCell ref="A74:A77"/>
    <mergeCell ref="B74:B77"/>
    <mergeCell ref="AJ74:AJ77"/>
    <mergeCell ref="A62:A65"/>
    <mergeCell ref="B62:B65"/>
    <mergeCell ref="AJ62:AJ65"/>
    <mergeCell ref="A66:A69"/>
    <mergeCell ref="B66:B69"/>
    <mergeCell ref="AJ66:AJ69"/>
    <mergeCell ref="A54:A57"/>
    <mergeCell ref="B54:B57"/>
    <mergeCell ref="AJ54:AJ57"/>
    <mergeCell ref="A58:A61"/>
    <mergeCell ref="B58:B61"/>
    <mergeCell ref="AJ58:AJ61"/>
    <mergeCell ref="A46:A49"/>
    <mergeCell ref="B46:B49"/>
    <mergeCell ref="AJ46:AJ49"/>
    <mergeCell ref="A50:A53"/>
    <mergeCell ref="B50:B53"/>
    <mergeCell ref="AJ50:AJ53"/>
    <mergeCell ref="A38:A41"/>
    <mergeCell ref="B38:B41"/>
    <mergeCell ref="AJ38:AJ41"/>
    <mergeCell ref="A42:A45"/>
    <mergeCell ref="B42:B45"/>
    <mergeCell ref="AJ42:AJ45"/>
    <mergeCell ref="A30:A33"/>
    <mergeCell ref="B30:B33"/>
    <mergeCell ref="AJ30:AJ33"/>
    <mergeCell ref="A34:A37"/>
    <mergeCell ref="B34:B37"/>
    <mergeCell ref="AJ34:AJ37"/>
    <mergeCell ref="A22:A25"/>
    <mergeCell ref="B22:B25"/>
    <mergeCell ref="AJ22:AJ25"/>
    <mergeCell ref="A26:A29"/>
    <mergeCell ref="B26:B29"/>
    <mergeCell ref="AJ26:AJ29"/>
    <mergeCell ref="A14:A17"/>
    <mergeCell ref="B14:B17"/>
    <mergeCell ref="AJ14:AJ17"/>
    <mergeCell ref="A18:A21"/>
    <mergeCell ref="B18:B21"/>
    <mergeCell ref="AJ18:AJ21"/>
    <mergeCell ref="A6:A9"/>
    <mergeCell ref="B6:B9"/>
    <mergeCell ref="AJ6:AJ9"/>
    <mergeCell ref="A10:A13"/>
    <mergeCell ref="B10:B13"/>
    <mergeCell ref="AJ10:AJ13"/>
  </mergeCells>
  <pageMargins left="0.7" right="0.7" top="0.75" bottom="0.75" header="0.3" footer="0.3"/>
  <pageSetup paperSize="9" orientation="portrait" horizontalDpi="180" verticalDpi="18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7"/>
  <sheetViews>
    <sheetView topLeftCell="A28" workbookViewId="0">
      <selection activeCell="I14" sqref="I14"/>
    </sheetView>
  </sheetViews>
  <sheetFormatPr defaultRowHeight="14.4"/>
  <cols>
    <col min="2" max="2" width="20.77734375" bestFit="1" customWidth="1"/>
    <col min="4" max="4" width="11.33203125" bestFit="1" customWidth="1"/>
    <col min="5" max="5" width="13.109375" style="79" bestFit="1" customWidth="1"/>
    <col min="6" max="6" width="11.33203125" bestFit="1" customWidth="1"/>
    <col min="7" max="7" width="13.109375" style="79" bestFit="1" customWidth="1"/>
    <col min="8" max="8" width="11.33203125" bestFit="1" customWidth="1"/>
    <col min="9" max="9" width="13.109375" style="79" bestFit="1" customWidth="1"/>
    <col min="10" max="10" width="11.33203125" bestFit="1" customWidth="1"/>
    <col min="11" max="11" width="13.109375" style="79" bestFit="1" customWidth="1"/>
    <col min="12" max="12" width="11.33203125" bestFit="1" customWidth="1"/>
    <col min="13" max="13" width="13.109375" style="79" bestFit="1" customWidth="1"/>
    <col min="14" max="14" width="11.33203125" bestFit="1" customWidth="1"/>
    <col min="15" max="15" width="13.109375" style="79" bestFit="1" customWidth="1"/>
    <col min="16" max="16" width="11.33203125" bestFit="1" customWidth="1"/>
    <col min="17" max="17" width="13.109375" style="79" bestFit="1" customWidth="1"/>
    <col min="18" max="18" width="11.33203125" hidden="1" customWidth="1"/>
    <col min="19" max="19" width="13.109375" style="79" hidden="1" customWidth="1"/>
    <col min="20" max="20" width="11.33203125" hidden="1" customWidth="1"/>
    <col min="21" max="21" width="13.109375" style="79" hidden="1" customWidth="1"/>
    <col min="22" max="22" width="11.33203125" hidden="1" customWidth="1"/>
    <col min="23" max="23" width="13.109375" style="79" hidden="1" customWidth="1"/>
    <col min="24" max="24" width="11.33203125" hidden="1" customWidth="1"/>
    <col min="25" max="25" width="13.109375" style="79" hidden="1" customWidth="1"/>
    <col min="26" max="26" width="11.33203125" hidden="1" customWidth="1"/>
    <col min="27" max="27" width="13.109375" hidden="1" customWidth="1"/>
    <col min="28" max="28" width="13.109375" bestFit="1" customWidth="1"/>
    <col min="29" max="29" width="14.109375" bestFit="1" customWidth="1"/>
  </cols>
  <sheetData>
    <row r="1" spans="1:29" ht="26.4">
      <c r="A1" s="54" t="s">
        <v>45</v>
      </c>
      <c r="L1" s="54"/>
    </row>
    <row r="2" spans="1:29" ht="26.4">
      <c r="A2" s="54" t="s">
        <v>120</v>
      </c>
      <c r="L2" s="54"/>
    </row>
    <row r="3" spans="1:29" ht="27" thickBot="1">
      <c r="A3" s="55" t="s">
        <v>319</v>
      </c>
      <c r="B3" s="217"/>
      <c r="C3" s="217"/>
      <c r="D3" s="217"/>
      <c r="E3" s="217"/>
      <c r="L3" s="55"/>
    </row>
    <row r="4" spans="1:29" s="202" customFormat="1" ht="15" thickTop="1">
      <c r="A4" s="621" t="s">
        <v>46</v>
      </c>
      <c r="B4" s="625" t="s">
        <v>74</v>
      </c>
      <c r="C4" s="621" t="s">
        <v>77</v>
      </c>
      <c r="D4" s="627" t="s">
        <v>107</v>
      </c>
      <c r="E4" s="627"/>
      <c r="F4" s="627" t="s">
        <v>109</v>
      </c>
      <c r="G4" s="627"/>
      <c r="H4" s="627" t="s">
        <v>110</v>
      </c>
      <c r="I4" s="627"/>
      <c r="J4" s="627" t="s">
        <v>111</v>
      </c>
      <c r="K4" s="627"/>
      <c r="L4" s="627" t="s">
        <v>112</v>
      </c>
      <c r="M4" s="627"/>
      <c r="N4" s="627" t="s">
        <v>113</v>
      </c>
      <c r="O4" s="627"/>
      <c r="P4" s="627" t="s">
        <v>114</v>
      </c>
      <c r="Q4" s="627"/>
      <c r="R4" s="627" t="s">
        <v>115</v>
      </c>
      <c r="S4" s="627"/>
      <c r="T4" s="627" t="s">
        <v>116</v>
      </c>
      <c r="U4" s="627"/>
      <c r="V4" s="627" t="s">
        <v>117</v>
      </c>
      <c r="W4" s="627"/>
      <c r="X4" s="627" t="s">
        <v>118</v>
      </c>
      <c r="Y4" s="627"/>
      <c r="Z4" s="627" t="s">
        <v>119</v>
      </c>
      <c r="AA4" s="627"/>
      <c r="AB4" s="627" t="s">
        <v>41</v>
      </c>
      <c r="AC4" s="627"/>
    </row>
    <row r="5" spans="1:29" ht="21" thickBot="1">
      <c r="A5" s="622"/>
      <c r="B5" s="626"/>
      <c r="C5" s="622"/>
      <c r="D5" s="218" t="s">
        <v>75</v>
      </c>
      <c r="E5" s="218" t="s">
        <v>108</v>
      </c>
      <c r="F5" s="218" t="s">
        <v>75</v>
      </c>
      <c r="G5" s="218" t="s">
        <v>108</v>
      </c>
      <c r="H5" s="218" t="s">
        <v>75</v>
      </c>
      <c r="I5" s="218" t="s">
        <v>108</v>
      </c>
      <c r="J5" s="218" t="s">
        <v>75</v>
      </c>
      <c r="K5" s="218" t="s">
        <v>108</v>
      </c>
      <c r="L5" s="218" t="s">
        <v>75</v>
      </c>
      <c r="M5" s="218" t="s">
        <v>108</v>
      </c>
      <c r="N5" s="218" t="s">
        <v>75</v>
      </c>
      <c r="O5" s="218" t="s">
        <v>108</v>
      </c>
      <c r="P5" s="218" t="s">
        <v>75</v>
      </c>
      <c r="Q5" s="218" t="s">
        <v>108</v>
      </c>
      <c r="R5" s="218" t="s">
        <v>75</v>
      </c>
      <c r="S5" s="218" t="s">
        <v>108</v>
      </c>
      <c r="T5" s="218" t="s">
        <v>75</v>
      </c>
      <c r="U5" s="218" t="s">
        <v>108</v>
      </c>
      <c r="V5" s="218" t="s">
        <v>75</v>
      </c>
      <c r="W5" s="218" t="s">
        <v>108</v>
      </c>
      <c r="X5" s="218" t="s">
        <v>75</v>
      </c>
      <c r="Y5" s="218" t="s">
        <v>108</v>
      </c>
      <c r="Z5" s="218" t="s">
        <v>75</v>
      </c>
      <c r="AA5" s="218" t="s">
        <v>108</v>
      </c>
      <c r="AB5" s="218" t="s">
        <v>75</v>
      </c>
      <c r="AC5" s="218" t="s">
        <v>108</v>
      </c>
    </row>
    <row r="6" spans="1:29" ht="24" thickTop="1">
      <c r="A6" s="227">
        <v>1</v>
      </c>
      <c r="B6" s="216" t="s">
        <v>53</v>
      </c>
      <c r="C6" s="219">
        <v>5.5</v>
      </c>
      <c r="D6" s="223">
        <f>'สรุป%เสีย'!D6</f>
        <v>160</v>
      </c>
      <c r="E6" s="223">
        <f>C6*D6</f>
        <v>880</v>
      </c>
      <c r="F6" s="223">
        <f>'สรุป%เสีย'!E6</f>
        <v>140</v>
      </c>
      <c r="G6" s="223">
        <f>F6*C6</f>
        <v>770</v>
      </c>
      <c r="H6" s="223">
        <f>'สรุป%เสีย'!F6</f>
        <v>150</v>
      </c>
      <c r="I6" s="223">
        <f>H6*C6</f>
        <v>825</v>
      </c>
      <c r="J6" s="223">
        <f>'สรุป%เสีย'!G6</f>
        <v>185</v>
      </c>
      <c r="K6" s="223">
        <f>J6*C6</f>
        <v>1017.5</v>
      </c>
      <c r="L6" s="223">
        <f>'สรุป%เสีย'!H6</f>
        <v>150</v>
      </c>
      <c r="M6" s="223">
        <f>L6*C6</f>
        <v>825</v>
      </c>
      <c r="N6" s="223">
        <f>'สรุป%เสีย'!I6</f>
        <v>105</v>
      </c>
      <c r="O6" s="223">
        <f>N6*C6</f>
        <v>577.5</v>
      </c>
      <c r="P6" s="223">
        <f>'สรุป%เสีย'!J6</f>
        <v>140</v>
      </c>
      <c r="Q6" s="223">
        <f>P6*C6</f>
        <v>770</v>
      </c>
      <c r="R6" s="223">
        <f>'สรุป%เสีย'!K6</f>
        <v>45</v>
      </c>
      <c r="S6" s="223">
        <f>R6*C6</f>
        <v>247.5</v>
      </c>
      <c r="T6" s="223">
        <f>'สรุป%เสีย'!L6</f>
        <v>125</v>
      </c>
      <c r="U6" s="223">
        <f>T6*C6</f>
        <v>687.5</v>
      </c>
      <c r="V6" s="223">
        <f>'สรุป%เสีย'!M6</f>
        <v>0</v>
      </c>
      <c r="W6" s="223">
        <f>V6*C6</f>
        <v>0</v>
      </c>
      <c r="X6" s="223">
        <f>'สรุป%เสีย'!N6</f>
        <v>0</v>
      </c>
      <c r="Y6" s="223">
        <f>X6*C6</f>
        <v>0</v>
      </c>
      <c r="Z6" s="223">
        <f>'สรุป%เสีย'!O6</f>
        <v>0</v>
      </c>
      <c r="AA6" s="223">
        <f>Z6*C6</f>
        <v>0</v>
      </c>
      <c r="AB6" s="223">
        <f>D6+F6+H6+J6+L6+N6+P6+R6+T6+V6+X6+Z6</f>
        <v>1200</v>
      </c>
      <c r="AC6" s="223">
        <f>E6+G6+I6+K6+M6+O6+Q6+S6+U6+W6+Y6+AA6</f>
        <v>6600</v>
      </c>
    </row>
    <row r="7" spans="1:29" ht="23.4">
      <c r="A7" s="228">
        <v>2</v>
      </c>
      <c r="B7" s="213" t="s">
        <v>54</v>
      </c>
      <c r="C7" s="220">
        <v>5.5</v>
      </c>
      <c r="D7" s="210">
        <f>'สรุป%เสีย'!D10</f>
        <v>165</v>
      </c>
      <c r="E7" s="210">
        <f t="shared" ref="E7:E45" si="0">C7*D7</f>
        <v>907.5</v>
      </c>
      <c r="F7" s="210">
        <f>'สรุป%เสีย'!E10</f>
        <v>135</v>
      </c>
      <c r="G7" s="210">
        <f t="shared" ref="G7:G45" si="1">F7*C7</f>
        <v>742.5</v>
      </c>
      <c r="H7" s="210">
        <f>'สรุป%เสีย'!F10</f>
        <v>145</v>
      </c>
      <c r="I7" s="210">
        <f t="shared" ref="I7:I45" si="2">H7*C7</f>
        <v>797.5</v>
      </c>
      <c r="J7" s="210">
        <f>'สรุป%เสีย'!G10</f>
        <v>210</v>
      </c>
      <c r="K7" s="210">
        <f t="shared" ref="K7:K45" si="3">J7*C7</f>
        <v>1155</v>
      </c>
      <c r="L7" s="210">
        <f>'สรุป%เสีย'!H10</f>
        <v>155</v>
      </c>
      <c r="M7" s="210">
        <f t="shared" ref="M7:M45" si="4">L7*C7</f>
        <v>852.5</v>
      </c>
      <c r="N7" s="210">
        <f>'สรุป%เสีย'!I10</f>
        <v>115</v>
      </c>
      <c r="O7" s="210">
        <f t="shared" ref="O7:O45" si="5">N7*C7</f>
        <v>632.5</v>
      </c>
      <c r="P7" s="210">
        <f>'สรุป%เสีย'!J10</f>
        <v>150</v>
      </c>
      <c r="Q7" s="210">
        <f t="shared" ref="Q7:Q45" si="6">P7*C7</f>
        <v>825</v>
      </c>
      <c r="R7" s="210">
        <f>'สรุป%เสีย'!K10</f>
        <v>100</v>
      </c>
      <c r="S7" s="210">
        <f t="shared" ref="S7:S45" si="7">R7*C7</f>
        <v>550</v>
      </c>
      <c r="T7" s="210">
        <f>'สรุป%เสีย'!L10</f>
        <v>125</v>
      </c>
      <c r="U7" s="210">
        <f t="shared" ref="U7:U45" si="8">T7*C7</f>
        <v>687.5</v>
      </c>
      <c r="V7" s="210">
        <f>'สรุป%เสีย'!M10</f>
        <v>0</v>
      </c>
      <c r="W7" s="210">
        <f t="shared" ref="W7:W45" si="9">V7*C7</f>
        <v>0</v>
      </c>
      <c r="X7" s="210">
        <f>'สรุป%เสีย'!N10</f>
        <v>0</v>
      </c>
      <c r="Y7" s="210">
        <f t="shared" ref="Y7:Y45" si="10">X7*C7</f>
        <v>0</v>
      </c>
      <c r="Z7" s="210">
        <f>'สรุป%เสีย'!O10</f>
        <v>0</v>
      </c>
      <c r="AA7" s="210">
        <f t="shared" ref="AA7:AA45" si="11">Z7*C7</f>
        <v>0</v>
      </c>
      <c r="AB7" s="210">
        <f t="shared" ref="AB7:AB45" si="12">D7+F7+H7+J7+L7+N7+P7+R7+T7+V7+X7+Z7</f>
        <v>1300</v>
      </c>
      <c r="AC7" s="210">
        <f t="shared" ref="AC7:AC45" si="13">E7+G7+I7+K7+M7+O7+Q7+S7+U7+W7+Y7+AA7</f>
        <v>7150</v>
      </c>
    </row>
    <row r="8" spans="1:29" ht="23.4">
      <c r="A8" s="228">
        <v>3</v>
      </c>
      <c r="B8" s="213" t="s">
        <v>55</v>
      </c>
      <c r="C8" s="220">
        <v>5.5</v>
      </c>
      <c r="D8" s="210">
        <f>'สรุป%เสีย'!D14</f>
        <v>165</v>
      </c>
      <c r="E8" s="210">
        <f t="shared" si="0"/>
        <v>907.5</v>
      </c>
      <c r="F8" s="210">
        <f>'สรุป%เสีย'!E14</f>
        <v>145</v>
      </c>
      <c r="G8" s="210">
        <f t="shared" si="1"/>
        <v>797.5</v>
      </c>
      <c r="H8" s="210">
        <f>'สรุป%เสีย'!F14</f>
        <v>150</v>
      </c>
      <c r="I8" s="210">
        <f t="shared" si="2"/>
        <v>825</v>
      </c>
      <c r="J8" s="210">
        <f>'สรุป%เสีย'!G14</f>
        <v>210</v>
      </c>
      <c r="K8" s="210">
        <f t="shared" si="3"/>
        <v>1155</v>
      </c>
      <c r="L8" s="210">
        <f>'สรุป%เสีย'!H14</f>
        <v>170</v>
      </c>
      <c r="M8" s="210">
        <f t="shared" si="4"/>
        <v>935</v>
      </c>
      <c r="N8" s="210">
        <f>'สรุป%เสีย'!I14</f>
        <v>140</v>
      </c>
      <c r="O8" s="210">
        <f t="shared" si="5"/>
        <v>770</v>
      </c>
      <c r="P8" s="210">
        <f>'สรุป%เสีย'!J14</f>
        <v>150</v>
      </c>
      <c r="Q8" s="210">
        <f t="shared" si="6"/>
        <v>825</v>
      </c>
      <c r="R8" s="210">
        <f>'สรุป%เสีย'!K14</f>
        <v>135</v>
      </c>
      <c r="S8" s="210">
        <f t="shared" si="7"/>
        <v>742.5</v>
      </c>
      <c r="T8" s="210">
        <f>'สรุป%เสีย'!L14</f>
        <v>135</v>
      </c>
      <c r="U8" s="210">
        <f t="shared" si="8"/>
        <v>742.5</v>
      </c>
      <c r="V8" s="210">
        <f>'สรุป%เสีย'!M14</f>
        <v>0</v>
      </c>
      <c r="W8" s="210">
        <f t="shared" si="9"/>
        <v>0</v>
      </c>
      <c r="X8" s="210">
        <f>'สรุป%เสีย'!N14</f>
        <v>0</v>
      </c>
      <c r="Y8" s="210">
        <f t="shared" si="10"/>
        <v>0</v>
      </c>
      <c r="Z8" s="210">
        <f>'สรุป%เสีย'!O14</f>
        <v>0</v>
      </c>
      <c r="AA8" s="210">
        <f t="shared" si="11"/>
        <v>0</v>
      </c>
      <c r="AB8" s="210">
        <f t="shared" si="12"/>
        <v>1400</v>
      </c>
      <c r="AC8" s="210">
        <f t="shared" si="13"/>
        <v>7700</v>
      </c>
    </row>
    <row r="9" spans="1:29" ht="23.4">
      <c r="A9" s="229">
        <v>4</v>
      </c>
      <c r="B9" s="213" t="s">
        <v>56</v>
      </c>
      <c r="C9" s="220">
        <v>5.5</v>
      </c>
      <c r="D9" s="210">
        <f>'สรุป%เสีย'!D18</f>
        <v>125</v>
      </c>
      <c r="E9" s="210">
        <f t="shared" si="0"/>
        <v>687.5</v>
      </c>
      <c r="F9" s="210">
        <f>'สรุป%เสีย'!E18</f>
        <v>85</v>
      </c>
      <c r="G9" s="210">
        <f t="shared" si="1"/>
        <v>467.5</v>
      </c>
      <c r="H9" s="210">
        <f>'สรุป%เสีย'!F18</f>
        <v>135</v>
      </c>
      <c r="I9" s="210">
        <f t="shared" si="2"/>
        <v>742.5</v>
      </c>
      <c r="J9" s="210">
        <f>'สรุป%เสีย'!G18</f>
        <v>170</v>
      </c>
      <c r="K9" s="210">
        <f t="shared" si="3"/>
        <v>935</v>
      </c>
      <c r="L9" s="210">
        <f>'สรุป%เสีย'!H18</f>
        <v>135</v>
      </c>
      <c r="M9" s="210">
        <f t="shared" si="4"/>
        <v>742.5</v>
      </c>
      <c r="N9" s="210">
        <f>'สรุป%เสีย'!I18</f>
        <v>75</v>
      </c>
      <c r="O9" s="210">
        <f t="shared" si="5"/>
        <v>412.5</v>
      </c>
      <c r="P9" s="210">
        <f>'สรุป%เสีย'!J18</f>
        <v>110</v>
      </c>
      <c r="Q9" s="210">
        <f t="shared" si="6"/>
        <v>605</v>
      </c>
      <c r="R9" s="210">
        <f>'สรุป%เสีย'!K18</f>
        <v>80</v>
      </c>
      <c r="S9" s="210">
        <f t="shared" si="7"/>
        <v>440</v>
      </c>
      <c r="T9" s="210">
        <f>'สรุป%เสีย'!L18</f>
        <v>85</v>
      </c>
      <c r="U9" s="210">
        <f t="shared" si="8"/>
        <v>467.5</v>
      </c>
      <c r="V9" s="210">
        <f>'สรุป%เสีย'!M18</f>
        <v>0</v>
      </c>
      <c r="W9" s="210">
        <f t="shared" si="9"/>
        <v>0</v>
      </c>
      <c r="X9" s="210">
        <f>'สรุป%เสีย'!N18</f>
        <v>0</v>
      </c>
      <c r="Y9" s="210">
        <f t="shared" si="10"/>
        <v>0</v>
      </c>
      <c r="Z9" s="210">
        <f>'สรุป%เสีย'!O18</f>
        <v>0</v>
      </c>
      <c r="AA9" s="210">
        <f t="shared" si="11"/>
        <v>0</v>
      </c>
      <c r="AB9" s="210">
        <f t="shared" si="12"/>
        <v>1000</v>
      </c>
      <c r="AC9" s="210">
        <f t="shared" si="13"/>
        <v>5500</v>
      </c>
    </row>
    <row r="10" spans="1:29" ht="23.4">
      <c r="A10" s="228">
        <v>5</v>
      </c>
      <c r="B10" s="213" t="s">
        <v>57</v>
      </c>
      <c r="C10" s="220">
        <v>5.5</v>
      </c>
      <c r="D10" s="210">
        <f>'สรุป%เสีย'!D22</f>
        <v>70</v>
      </c>
      <c r="E10" s="210">
        <f t="shared" si="0"/>
        <v>385</v>
      </c>
      <c r="F10" s="210">
        <f>'สรุป%เสีย'!E22</f>
        <v>75</v>
      </c>
      <c r="G10" s="210">
        <f t="shared" si="1"/>
        <v>412.5</v>
      </c>
      <c r="H10" s="210">
        <f>'สรุป%เสีย'!F22</f>
        <v>110</v>
      </c>
      <c r="I10" s="210">
        <f t="shared" si="2"/>
        <v>605</v>
      </c>
      <c r="J10" s="210">
        <f>'สรุป%เสีย'!G22</f>
        <v>125</v>
      </c>
      <c r="K10" s="210">
        <f t="shared" si="3"/>
        <v>687.5</v>
      </c>
      <c r="L10" s="210">
        <f>'สรุป%เสีย'!H22</f>
        <v>130</v>
      </c>
      <c r="M10" s="210">
        <f t="shared" si="4"/>
        <v>715</v>
      </c>
      <c r="N10" s="210">
        <f>'สรุป%เสีย'!I22</f>
        <v>70</v>
      </c>
      <c r="O10" s="210">
        <f t="shared" si="5"/>
        <v>385</v>
      </c>
      <c r="P10" s="210">
        <f>'สรุป%เสีย'!J22</f>
        <v>110</v>
      </c>
      <c r="Q10" s="210">
        <f t="shared" si="6"/>
        <v>605</v>
      </c>
      <c r="R10" s="210">
        <f>'สรุป%เสีย'!K22</f>
        <v>40</v>
      </c>
      <c r="S10" s="210">
        <f t="shared" si="7"/>
        <v>220</v>
      </c>
      <c r="T10" s="210">
        <f>'สรุป%เสีย'!L22</f>
        <v>120</v>
      </c>
      <c r="U10" s="210">
        <f t="shared" si="8"/>
        <v>660</v>
      </c>
      <c r="V10" s="210">
        <f>'สรุป%เสีย'!M22</f>
        <v>0</v>
      </c>
      <c r="W10" s="210">
        <f t="shared" si="9"/>
        <v>0</v>
      </c>
      <c r="X10" s="210">
        <f>'สรุป%เสีย'!N22</f>
        <v>0</v>
      </c>
      <c r="Y10" s="210">
        <f t="shared" si="10"/>
        <v>0</v>
      </c>
      <c r="Z10" s="210">
        <f>'สรุป%เสีย'!O22</f>
        <v>0</v>
      </c>
      <c r="AA10" s="210">
        <f t="shared" si="11"/>
        <v>0</v>
      </c>
      <c r="AB10" s="210">
        <f t="shared" si="12"/>
        <v>850</v>
      </c>
      <c r="AC10" s="210">
        <f t="shared" si="13"/>
        <v>4675</v>
      </c>
    </row>
    <row r="11" spans="1:29" ht="23.4">
      <c r="A11" s="228">
        <v>6</v>
      </c>
      <c r="B11" s="213" t="s">
        <v>58</v>
      </c>
      <c r="C11" s="220">
        <v>6.6</v>
      </c>
      <c r="D11" s="210">
        <f>'สรุป%เสีย'!D26</f>
        <v>185</v>
      </c>
      <c r="E11" s="210">
        <f t="shared" si="0"/>
        <v>1221</v>
      </c>
      <c r="F11" s="210">
        <f>'สรุป%เสีย'!E26</f>
        <v>160</v>
      </c>
      <c r="G11" s="210">
        <f t="shared" si="1"/>
        <v>1056</v>
      </c>
      <c r="H11" s="210">
        <f>'สรุป%เสีย'!F26</f>
        <v>200</v>
      </c>
      <c r="I11" s="210">
        <f t="shared" si="2"/>
        <v>1320</v>
      </c>
      <c r="J11" s="210">
        <f>'สรุป%เสีย'!G26</f>
        <v>195</v>
      </c>
      <c r="K11" s="210">
        <f t="shared" si="3"/>
        <v>1287</v>
      </c>
      <c r="L11" s="210">
        <f>'สรุป%เสีย'!H26</f>
        <v>210</v>
      </c>
      <c r="M11" s="210">
        <f t="shared" si="4"/>
        <v>1386</v>
      </c>
      <c r="N11" s="210">
        <f>'สรุป%เสีย'!I26</f>
        <v>160</v>
      </c>
      <c r="O11" s="210">
        <f t="shared" si="5"/>
        <v>1056</v>
      </c>
      <c r="P11" s="210">
        <f>'สรุป%เสีย'!J26</f>
        <v>200</v>
      </c>
      <c r="Q11" s="210">
        <f t="shared" si="6"/>
        <v>1320</v>
      </c>
      <c r="R11" s="210">
        <f>'สรุป%เสีย'!K26</f>
        <v>165</v>
      </c>
      <c r="S11" s="210">
        <f t="shared" si="7"/>
        <v>1089</v>
      </c>
      <c r="T11" s="210">
        <f>'สรุป%เสีย'!L26</f>
        <v>175</v>
      </c>
      <c r="U11" s="210">
        <f t="shared" si="8"/>
        <v>1155</v>
      </c>
      <c r="V11" s="210">
        <f>'สรุป%เสีย'!M26</f>
        <v>0</v>
      </c>
      <c r="W11" s="210">
        <f t="shared" si="9"/>
        <v>0</v>
      </c>
      <c r="X11" s="210">
        <f>'สรุป%เสีย'!N26</f>
        <v>0</v>
      </c>
      <c r="Y11" s="210">
        <f t="shared" si="10"/>
        <v>0</v>
      </c>
      <c r="Z11" s="210">
        <f>'สรุป%เสีย'!O26</f>
        <v>0</v>
      </c>
      <c r="AA11" s="210">
        <f t="shared" si="11"/>
        <v>0</v>
      </c>
      <c r="AB11" s="210">
        <f t="shared" si="12"/>
        <v>1650</v>
      </c>
      <c r="AC11" s="210">
        <f t="shared" si="13"/>
        <v>10890</v>
      </c>
    </row>
    <row r="12" spans="1:29" ht="23.4">
      <c r="A12" s="228">
        <v>7</v>
      </c>
      <c r="B12" s="213" t="s">
        <v>59</v>
      </c>
      <c r="C12" s="220">
        <v>6.6</v>
      </c>
      <c r="D12" s="210">
        <f>'สรุป%เสีย'!D30</f>
        <v>180</v>
      </c>
      <c r="E12" s="210">
        <f t="shared" si="0"/>
        <v>1188</v>
      </c>
      <c r="F12" s="210">
        <f>'สรุป%เสีย'!E30</f>
        <v>160</v>
      </c>
      <c r="G12" s="210">
        <f t="shared" si="1"/>
        <v>1056</v>
      </c>
      <c r="H12" s="210">
        <f>'สรุป%เสีย'!F30</f>
        <v>200</v>
      </c>
      <c r="I12" s="210">
        <f t="shared" si="2"/>
        <v>1320</v>
      </c>
      <c r="J12" s="210">
        <f>'สรุป%เสีย'!G30</f>
        <v>170</v>
      </c>
      <c r="K12" s="210">
        <f t="shared" si="3"/>
        <v>1122</v>
      </c>
      <c r="L12" s="210">
        <f>'สรุป%เสีย'!H30</f>
        <v>205</v>
      </c>
      <c r="M12" s="210">
        <f t="shared" si="4"/>
        <v>1353</v>
      </c>
      <c r="N12" s="210">
        <f>'สรุป%เสีย'!I30</f>
        <v>155</v>
      </c>
      <c r="O12" s="210">
        <f t="shared" si="5"/>
        <v>1023</v>
      </c>
      <c r="P12" s="210">
        <f>'สรุป%เสีย'!J30</f>
        <v>200</v>
      </c>
      <c r="Q12" s="210">
        <f t="shared" si="6"/>
        <v>1320</v>
      </c>
      <c r="R12" s="210">
        <f>'สรุป%เสีย'!K30</f>
        <v>160</v>
      </c>
      <c r="S12" s="210">
        <f t="shared" si="7"/>
        <v>1056</v>
      </c>
      <c r="T12" s="210">
        <f>'สรุป%เสีย'!L30</f>
        <v>170</v>
      </c>
      <c r="U12" s="210">
        <f t="shared" si="8"/>
        <v>1122</v>
      </c>
      <c r="V12" s="210">
        <f>'สรุป%เสีย'!M30</f>
        <v>0</v>
      </c>
      <c r="W12" s="210">
        <f t="shared" si="9"/>
        <v>0</v>
      </c>
      <c r="X12" s="210">
        <f>'สรุป%เสีย'!N30</f>
        <v>0</v>
      </c>
      <c r="Y12" s="210">
        <f t="shared" si="10"/>
        <v>0</v>
      </c>
      <c r="Z12" s="210">
        <f>'สรุป%เสีย'!O30</f>
        <v>0</v>
      </c>
      <c r="AA12" s="210">
        <f t="shared" si="11"/>
        <v>0</v>
      </c>
      <c r="AB12" s="210">
        <f t="shared" si="12"/>
        <v>1600</v>
      </c>
      <c r="AC12" s="210">
        <f t="shared" si="13"/>
        <v>10560</v>
      </c>
    </row>
    <row r="13" spans="1:29" ht="23.4">
      <c r="A13" s="228">
        <v>8</v>
      </c>
      <c r="B13" s="213" t="s">
        <v>32</v>
      </c>
      <c r="C13" s="220">
        <v>6.6</v>
      </c>
      <c r="D13" s="210">
        <f>'สรุป%เสีย'!D34</f>
        <v>335</v>
      </c>
      <c r="E13" s="210">
        <f t="shared" si="0"/>
        <v>2211</v>
      </c>
      <c r="F13" s="210">
        <f>'สรุป%เสีย'!E34</f>
        <v>315</v>
      </c>
      <c r="G13" s="210">
        <f t="shared" si="1"/>
        <v>2079</v>
      </c>
      <c r="H13" s="210">
        <f>'สรุป%เสีย'!F34</f>
        <v>310</v>
      </c>
      <c r="I13" s="210">
        <f t="shared" si="2"/>
        <v>2046</v>
      </c>
      <c r="J13" s="210">
        <f>'สรุป%เสีย'!G34</f>
        <v>345</v>
      </c>
      <c r="K13" s="210">
        <f t="shared" si="3"/>
        <v>2277</v>
      </c>
      <c r="L13" s="210">
        <f>'สรุป%เสีย'!H34</f>
        <v>340</v>
      </c>
      <c r="M13" s="210">
        <f t="shared" si="4"/>
        <v>2244</v>
      </c>
      <c r="N13" s="210">
        <f>'สรุป%เสีย'!I34</f>
        <v>265</v>
      </c>
      <c r="O13" s="210">
        <f t="shared" si="5"/>
        <v>1749</v>
      </c>
      <c r="P13" s="210">
        <f>'สรุป%เสีย'!J34</f>
        <v>370</v>
      </c>
      <c r="Q13" s="210">
        <f t="shared" si="6"/>
        <v>2442</v>
      </c>
      <c r="R13" s="210">
        <f>'สรุป%เสีย'!K34</f>
        <v>215</v>
      </c>
      <c r="S13" s="210">
        <f t="shared" si="7"/>
        <v>1419</v>
      </c>
      <c r="T13" s="210">
        <f>'สรุป%เสีย'!L34</f>
        <v>255</v>
      </c>
      <c r="U13" s="210">
        <f t="shared" si="8"/>
        <v>1683</v>
      </c>
      <c r="V13" s="210">
        <f>'สรุป%เสีย'!M34</f>
        <v>0</v>
      </c>
      <c r="W13" s="210">
        <f t="shared" si="9"/>
        <v>0</v>
      </c>
      <c r="X13" s="210">
        <f>'สรุป%เสีย'!N34</f>
        <v>0</v>
      </c>
      <c r="Y13" s="210">
        <f t="shared" si="10"/>
        <v>0</v>
      </c>
      <c r="Z13" s="210">
        <f>'สรุป%เสีย'!O34</f>
        <v>0</v>
      </c>
      <c r="AA13" s="210">
        <f t="shared" si="11"/>
        <v>0</v>
      </c>
      <c r="AB13" s="210">
        <f t="shared" si="12"/>
        <v>2750</v>
      </c>
      <c r="AC13" s="210">
        <f t="shared" si="13"/>
        <v>18150</v>
      </c>
    </row>
    <row r="14" spans="1:29" ht="23.4">
      <c r="A14" s="228">
        <v>9</v>
      </c>
      <c r="B14" s="213" t="s">
        <v>33</v>
      </c>
      <c r="C14" s="220">
        <v>6.6</v>
      </c>
      <c r="D14" s="210">
        <f>'สรุป%เสีย'!D38</f>
        <v>150</v>
      </c>
      <c r="E14" s="210">
        <f t="shared" si="0"/>
        <v>990</v>
      </c>
      <c r="F14" s="210">
        <f>'สรุป%เสีย'!E38</f>
        <v>135</v>
      </c>
      <c r="G14" s="210">
        <f t="shared" si="1"/>
        <v>891</v>
      </c>
      <c r="H14" s="210">
        <f>'สรุป%เสีย'!F38</f>
        <v>125</v>
      </c>
      <c r="I14" s="210">
        <f t="shared" si="2"/>
        <v>825</v>
      </c>
      <c r="J14" s="210">
        <f>'สรุป%เสีย'!G38</f>
        <v>165</v>
      </c>
      <c r="K14" s="210">
        <f t="shared" si="3"/>
        <v>1089</v>
      </c>
      <c r="L14" s="210">
        <f>'สรุป%เสีย'!H38</f>
        <v>170</v>
      </c>
      <c r="M14" s="210">
        <f t="shared" si="4"/>
        <v>1122</v>
      </c>
      <c r="N14" s="210">
        <f>'สรุป%เสีย'!I38</f>
        <v>110</v>
      </c>
      <c r="O14" s="210">
        <f t="shared" si="5"/>
        <v>726</v>
      </c>
      <c r="P14" s="210">
        <f>'สรุป%เสีย'!J38</f>
        <v>150</v>
      </c>
      <c r="Q14" s="210">
        <f t="shared" si="6"/>
        <v>990</v>
      </c>
      <c r="R14" s="210">
        <f>'สรุป%เสีย'!K38</f>
        <v>65</v>
      </c>
      <c r="S14" s="210">
        <f t="shared" si="7"/>
        <v>429</v>
      </c>
      <c r="T14" s="210">
        <f>'สรุป%เสีย'!L38</f>
        <v>130</v>
      </c>
      <c r="U14" s="210">
        <f t="shared" si="8"/>
        <v>858</v>
      </c>
      <c r="V14" s="210">
        <f>'สรุป%เสีย'!M38</f>
        <v>0</v>
      </c>
      <c r="W14" s="210">
        <f t="shared" si="9"/>
        <v>0</v>
      </c>
      <c r="X14" s="210">
        <f>'สรุป%เสีย'!N38</f>
        <v>0</v>
      </c>
      <c r="Y14" s="210">
        <f t="shared" si="10"/>
        <v>0</v>
      </c>
      <c r="Z14" s="210">
        <f>'สรุป%เสีย'!O38</f>
        <v>0</v>
      </c>
      <c r="AA14" s="210">
        <f t="shared" si="11"/>
        <v>0</v>
      </c>
      <c r="AB14" s="210">
        <f t="shared" si="12"/>
        <v>1200</v>
      </c>
      <c r="AC14" s="210">
        <f t="shared" si="13"/>
        <v>7920</v>
      </c>
    </row>
    <row r="15" spans="1:29" ht="23.4">
      <c r="A15" s="228">
        <v>10</v>
      </c>
      <c r="B15" s="213" t="s">
        <v>34</v>
      </c>
      <c r="C15" s="220">
        <v>6.6</v>
      </c>
      <c r="D15" s="210">
        <f>'สรุป%เสีย'!D42</f>
        <v>150</v>
      </c>
      <c r="E15" s="210">
        <f t="shared" si="0"/>
        <v>990</v>
      </c>
      <c r="F15" s="210">
        <f>'สรุป%เสีย'!E42</f>
        <v>140</v>
      </c>
      <c r="G15" s="210">
        <f t="shared" si="1"/>
        <v>924</v>
      </c>
      <c r="H15" s="210">
        <f>'สรุป%เสีย'!F42</f>
        <v>150</v>
      </c>
      <c r="I15" s="210">
        <f t="shared" si="2"/>
        <v>990</v>
      </c>
      <c r="J15" s="210">
        <f>'สรุป%เสีย'!G42</f>
        <v>165</v>
      </c>
      <c r="K15" s="210">
        <f t="shared" si="3"/>
        <v>1089</v>
      </c>
      <c r="L15" s="210">
        <f>'สรุป%เสีย'!H42</f>
        <v>170</v>
      </c>
      <c r="M15" s="210">
        <f t="shared" si="4"/>
        <v>1122</v>
      </c>
      <c r="N15" s="210">
        <f>'สรุป%เสีย'!I42</f>
        <v>120</v>
      </c>
      <c r="O15" s="210">
        <f t="shared" si="5"/>
        <v>792</v>
      </c>
      <c r="P15" s="210">
        <f>'สรุป%เสีย'!J42</f>
        <v>165</v>
      </c>
      <c r="Q15" s="210">
        <f t="shared" si="6"/>
        <v>1089</v>
      </c>
      <c r="R15" s="210">
        <f>'สรุป%เสีย'!K42</f>
        <v>55</v>
      </c>
      <c r="S15" s="210">
        <f t="shared" si="7"/>
        <v>363</v>
      </c>
      <c r="T15" s="210">
        <f>'สรุป%เสีย'!L42</f>
        <v>125</v>
      </c>
      <c r="U15" s="210">
        <f t="shared" si="8"/>
        <v>825</v>
      </c>
      <c r="V15" s="210">
        <f>'สรุป%เสีย'!M42</f>
        <v>0</v>
      </c>
      <c r="W15" s="210">
        <f t="shared" si="9"/>
        <v>0</v>
      </c>
      <c r="X15" s="210">
        <f>'สรุป%เสีย'!N42</f>
        <v>0</v>
      </c>
      <c r="Y15" s="210">
        <f t="shared" si="10"/>
        <v>0</v>
      </c>
      <c r="Z15" s="210">
        <f>'สรุป%เสีย'!O42</f>
        <v>0</v>
      </c>
      <c r="AA15" s="210">
        <f t="shared" si="11"/>
        <v>0</v>
      </c>
      <c r="AB15" s="210">
        <f t="shared" si="12"/>
        <v>1240</v>
      </c>
      <c r="AC15" s="210">
        <f t="shared" si="13"/>
        <v>8184</v>
      </c>
    </row>
    <row r="16" spans="1:29" ht="23.4">
      <c r="A16" s="228">
        <v>11</v>
      </c>
      <c r="B16" s="213" t="s">
        <v>35</v>
      </c>
      <c r="C16" s="220">
        <v>6.6</v>
      </c>
      <c r="D16" s="210">
        <f>'สรุป%เสีย'!D46</f>
        <v>315</v>
      </c>
      <c r="E16" s="210">
        <f t="shared" si="0"/>
        <v>2079</v>
      </c>
      <c r="F16" s="210">
        <f>'สรุป%เสีย'!E46</f>
        <v>265</v>
      </c>
      <c r="G16" s="210">
        <f t="shared" si="1"/>
        <v>1749</v>
      </c>
      <c r="H16" s="210">
        <f>'สรุป%เสีย'!F46</f>
        <v>300</v>
      </c>
      <c r="I16" s="210">
        <f t="shared" si="2"/>
        <v>1980</v>
      </c>
      <c r="J16" s="210">
        <f>'สรุป%เสีย'!G46</f>
        <v>330</v>
      </c>
      <c r="K16" s="210">
        <f t="shared" si="3"/>
        <v>2178</v>
      </c>
      <c r="L16" s="210">
        <f>'สรุป%เสีย'!H46</f>
        <v>290</v>
      </c>
      <c r="M16" s="210">
        <f t="shared" si="4"/>
        <v>1914</v>
      </c>
      <c r="N16" s="210">
        <f>'สรุป%เสีย'!I46</f>
        <v>215</v>
      </c>
      <c r="O16" s="210">
        <f t="shared" si="5"/>
        <v>1419</v>
      </c>
      <c r="P16" s="210">
        <f>'สรุป%เสีย'!J46</f>
        <v>265</v>
      </c>
      <c r="Q16" s="210">
        <f t="shared" si="6"/>
        <v>1749</v>
      </c>
      <c r="R16" s="210">
        <f>'สรุป%เสีย'!K46</f>
        <v>160</v>
      </c>
      <c r="S16" s="210">
        <f t="shared" si="7"/>
        <v>1056</v>
      </c>
      <c r="T16" s="210">
        <f>'สรุป%เสีย'!L46</f>
        <v>180</v>
      </c>
      <c r="U16" s="210">
        <f t="shared" si="8"/>
        <v>1188</v>
      </c>
      <c r="V16" s="210">
        <f>'สรุป%เสีย'!M46</f>
        <v>0</v>
      </c>
      <c r="W16" s="210">
        <f t="shared" si="9"/>
        <v>0</v>
      </c>
      <c r="X16" s="210">
        <f>'สรุป%เสีย'!N46</f>
        <v>0</v>
      </c>
      <c r="Y16" s="210">
        <f t="shared" si="10"/>
        <v>0</v>
      </c>
      <c r="Z16" s="210">
        <f>'สรุป%เสีย'!O46</f>
        <v>0</v>
      </c>
      <c r="AA16" s="210">
        <f t="shared" si="11"/>
        <v>0</v>
      </c>
      <c r="AB16" s="210">
        <f t="shared" si="12"/>
        <v>2320</v>
      </c>
      <c r="AC16" s="210">
        <f t="shared" si="13"/>
        <v>15312</v>
      </c>
    </row>
    <row r="17" spans="1:29" ht="23.4">
      <c r="A17" s="228">
        <v>12</v>
      </c>
      <c r="B17" s="213" t="s">
        <v>60</v>
      </c>
      <c r="C17" s="220">
        <v>6.6</v>
      </c>
      <c r="D17" s="210">
        <f>'สรุป%เสีย'!D50</f>
        <v>165</v>
      </c>
      <c r="E17" s="210">
        <f t="shared" si="0"/>
        <v>1089</v>
      </c>
      <c r="F17" s="210">
        <f>'สรุป%เสีย'!E50</f>
        <v>145</v>
      </c>
      <c r="G17" s="210">
        <f t="shared" si="1"/>
        <v>957</v>
      </c>
      <c r="H17" s="210">
        <f>'สรุป%เสีย'!F50</f>
        <v>115</v>
      </c>
      <c r="I17" s="210">
        <f t="shared" si="2"/>
        <v>759</v>
      </c>
      <c r="J17" s="210">
        <f>'สรุป%เสีย'!G50</f>
        <v>150</v>
      </c>
      <c r="K17" s="210">
        <f t="shared" si="3"/>
        <v>990</v>
      </c>
      <c r="L17" s="210">
        <f>'สรุป%เสีย'!H50</f>
        <v>165</v>
      </c>
      <c r="M17" s="210">
        <f t="shared" si="4"/>
        <v>1089</v>
      </c>
      <c r="N17" s="210">
        <f>'สรุป%เสีย'!I50</f>
        <v>100</v>
      </c>
      <c r="O17" s="210">
        <f t="shared" si="5"/>
        <v>660</v>
      </c>
      <c r="P17" s="210">
        <f>'สรุป%เสีย'!J50</f>
        <v>145</v>
      </c>
      <c r="Q17" s="210">
        <f t="shared" si="6"/>
        <v>957</v>
      </c>
      <c r="R17" s="210">
        <f>'สรุป%เสีย'!K50</f>
        <v>45</v>
      </c>
      <c r="S17" s="210">
        <f t="shared" si="7"/>
        <v>297</v>
      </c>
      <c r="T17" s="210">
        <f>'สรุป%เสีย'!L50</f>
        <v>120</v>
      </c>
      <c r="U17" s="210">
        <f t="shared" si="8"/>
        <v>792</v>
      </c>
      <c r="V17" s="210">
        <f>'สรุป%เสีย'!M50</f>
        <v>0</v>
      </c>
      <c r="W17" s="210">
        <f t="shared" si="9"/>
        <v>0</v>
      </c>
      <c r="X17" s="210">
        <f>'สรุป%เสีย'!N50</f>
        <v>0</v>
      </c>
      <c r="Y17" s="210">
        <f t="shared" si="10"/>
        <v>0</v>
      </c>
      <c r="Z17" s="210">
        <f>'สรุป%เสีย'!O50</f>
        <v>0</v>
      </c>
      <c r="AA17" s="210">
        <f t="shared" si="11"/>
        <v>0</v>
      </c>
      <c r="AB17" s="210">
        <f t="shared" si="12"/>
        <v>1150</v>
      </c>
      <c r="AC17" s="210">
        <f t="shared" si="13"/>
        <v>7590</v>
      </c>
    </row>
    <row r="18" spans="1:29" ht="23.4">
      <c r="A18" s="228">
        <v>13</v>
      </c>
      <c r="B18" s="213" t="s">
        <v>61</v>
      </c>
      <c r="C18" s="220">
        <v>8.25</v>
      </c>
      <c r="D18" s="210">
        <f>'สรุป%เสีย'!D54</f>
        <v>155</v>
      </c>
      <c r="E18" s="210">
        <f t="shared" si="0"/>
        <v>1278.75</v>
      </c>
      <c r="F18" s="210">
        <f>'สรุป%เสีย'!E54</f>
        <v>115</v>
      </c>
      <c r="G18" s="210">
        <f t="shared" si="1"/>
        <v>948.75</v>
      </c>
      <c r="H18" s="210">
        <f>'สรุป%เสีย'!F54</f>
        <v>225</v>
      </c>
      <c r="I18" s="210">
        <f t="shared" si="2"/>
        <v>1856.25</v>
      </c>
      <c r="J18" s="210">
        <f>'สรุป%เสีย'!G54</f>
        <v>145</v>
      </c>
      <c r="K18" s="210">
        <f t="shared" si="3"/>
        <v>1196.25</v>
      </c>
      <c r="L18" s="210">
        <f>'สรุป%เสีย'!H54</f>
        <v>155</v>
      </c>
      <c r="M18" s="210">
        <f t="shared" si="4"/>
        <v>1278.75</v>
      </c>
      <c r="N18" s="210">
        <f>'สรุป%เสีย'!I54</f>
        <v>140</v>
      </c>
      <c r="O18" s="210">
        <f t="shared" si="5"/>
        <v>1155</v>
      </c>
      <c r="P18" s="210">
        <f>'สรุป%เสีย'!J54</f>
        <v>170</v>
      </c>
      <c r="Q18" s="210">
        <f t="shared" si="6"/>
        <v>1402.5</v>
      </c>
      <c r="R18" s="210">
        <f>'สรุป%เสีย'!K54</f>
        <v>95</v>
      </c>
      <c r="S18" s="210">
        <f t="shared" si="7"/>
        <v>783.75</v>
      </c>
      <c r="T18" s="210">
        <f>'สรุป%เสีย'!L54</f>
        <v>150</v>
      </c>
      <c r="U18" s="210">
        <f t="shared" si="8"/>
        <v>1237.5</v>
      </c>
      <c r="V18" s="210">
        <f>'สรุป%เสีย'!M54</f>
        <v>0</v>
      </c>
      <c r="W18" s="210">
        <f t="shared" si="9"/>
        <v>0</v>
      </c>
      <c r="X18" s="210">
        <f>'สรุป%เสีย'!N54</f>
        <v>0</v>
      </c>
      <c r="Y18" s="210">
        <f t="shared" si="10"/>
        <v>0</v>
      </c>
      <c r="Z18" s="210">
        <f>'สรุป%เสีย'!O54</f>
        <v>0</v>
      </c>
      <c r="AA18" s="210">
        <f t="shared" si="11"/>
        <v>0</v>
      </c>
      <c r="AB18" s="210">
        <f t="shared" si="12"/>
        <v>1350</v>
      </c>
      <c r="AC18" s="210">
        <f t="shared" si="13"/>
        <v>11137.5</v>
      </c>
    </row>
    <row r="19" spans="1:29" ht="23.4">
      <c r="A19" s="228">
        <v>14</v>
      </c>
      <c r="B19" s="213" t="s">
        <v>62</v>
      </c>
      <c r="C19" s="220">
        <v>8.25</v>
      </c>
      <c r="D19" s="210">
        <f>'สรุป%เสีย'!D58</f>
        <v>760</v>
      </c>
      <c r="E19" s="210">
        <f t="shared" si="0"/>
        <v>6270</v>
      </c>
      <c r="F19" s="210">
        <f>'สรุป%เสีย'!E58</f>
        <v>600</v>
      </c>
      <c r="G19" s="210">
        <f t="shared" si="1"/>
        <v>4950</v>
      </c>
      <c r="H19" s="210">
        <f>'สรุป%เสีย'!F58</f>
        <v>740</v>
      </c>
      <c r="I19" s="210">
        <f t="shared" si="2"/>
        <v>6105</v>
      </c>
      <c r="J19" s="210">
        <f>'สรุป%เสีย'!G58</f>
        <v>660</v>
      </c>
      <c r="K19" s="210">
        <f t="shared" si="3"/>
        <v>5445</v>
      </c>
      <c r="L19" s="210">
        <f>'สรุป%เสีย'!H58</f>
        <v>620</v>
      </c>
      <c r="M19" s="210">
        <f t="shared" si="4"/>
        <v>5115</v>
      </c>
      <c r="N19" s="210">
        <f>'สรุป%เสีย'!I58</f>
        <v>440</v>
      </c>
      <c r="O19" s="210">
        <f t="shared" si="5"/>
        <v>3630</v>
      </c>
      <c r="P19" s="210">
        <f>'สรุป%เสีย'!J58</f>
        <v>960</v>
      </c>
      <c r="Q19" s="210">
        <f t="shared" si="6"/>
        <v>7920</v>
      </c>
      <c r="R19" s="210">
        <f>'สรุป%เสีย'!K58</f>
        <v>360</v>
      </c>
      <c r="S19" s="210">
        <f t="shared" si="7"/>
        <v>2970</v>
      </c>
      <c r="T19" s="210">
        <f>'สรุป%เสีย'!L58</f>
        <v>500</v>
      </c>
      <c r="U19" s="210">
        <f t="shared" si="8"/>
        <v>4125</v>
      </c>
      <c r="V19" s="210">
        <f>'สรุป%เสีย'!M58</f>
        <v>0</v>
      </c>
      <c r="W19" s="210">
        <f t="shared" si="9"/>
        <v>0</v>
      </c>
      <c r="X19" s="210">
        <f>'สรุป%เสีย'!N58</f>
        <v>0</v>
      </c>
      <c r="Y19" s="210">
        <f t="shared" si="10"/>
        <v>0</v>
      </c>
      <c r="Z19" s="210">
        <f>'สรุป%เสีย'!O58</f>
        <v>0</v>
      </c>
      <c r="AA19" s="210">
        <f t="shared" si="11"/>
        <v>0</v>
      </c>
      <c r="AB19" s="210">
        <f t="shared" si="12"/>
        <v>5640</v>
      </c>
      <c r="AC19" s="210">
        <f t="shared" si="13"/>
        <v>46530</v>
      </c>
    </row>
    <row r="20" spans="1:29" ht="23.4">
      <c r="A20" s="228">
        <v>15</v>
      </c>
      <c r="B20" s="213" t="s">
        <v>63</v>
      </c>
      <c r="C20" s="220">
        <v>8.25</v>
      </c>
      <c r="D20" s="210">
        <f>'สรุป%เสีย'!D62</f>
        <v>500</v>
      </c>
      <c r="E20" s="210">
        <f t="shared" si="0"/>
        <v>4125</v>
      </c>
      <c r="F20" s="210">
        <f>'สรุป%เสีย'!E62</f>
        <v>390</v>
      </c>
      <c r="G20" s="210">
        <f t="shared" si="1"/>
        <v>3217.5</v>
      </c>
      <c r="H20" s="210">
        <f>'สรุป%เสีย'!F62</f>
        <v>565</v>
      </c>
      <c r="I20" s="210">
        <f t="shared" si="2"/>
        <v>4661.25</v>
      </c>
      <c r="J20" s="210">
        <f>'สรุป%เสีย'!G62</f>
        <v>540</v>
      </c>
      <c r="K20" s="210">
        <f t="shared" si="3"/>
        <v>4455</v>
      </c>
      <c r="L20" s="210">
        <f>'สรุป%เสีย'!H62</f>
        <v>590</v>
      </c>
      <c r="M20" s="210">
        <f t="shared" si="4"/>
        <v>4867.5</v>
      </c>
      <c r="N20" s="210">
        <f>'สรุป%เสีย'!I62</f>
        <v>370</v>
      </c>
      <c r="O20" s="210">
        <f t="shared" si="5"/>
        <v>3052.5</v>
      </c>
      <c r="P20" s="210">
        <f>'สรุป%เสีย'!J62</f>
        <v>520</v>
      </c>
      <c r="Q20" s="210">
        <f t="shared" si="6"/>
        <v>4290</v>
      </c>
      <c r="R20" s="210">
        <f>'สรุป%เสีย'!K62</f>
        <v>325</v>
      </c>
      <c r="S20" s="210">
        <f t="shared" si="7"/>
        <v>2681.25</v>
      </c>
      <c r="T20" s="210">
        <f>'สรุป%เสีย'!L62</f>
        <v>300</v>
      </c>
      <c r="U20" s="210">
        <f t="shared" si="8"/>
        <v>2475</v>
      </c>
      <c r="V20" s="210">
        <f>'สรุป%เสีย'!M62</f>
        <v>0</v>
      </c>
      <c r="W20" s="210">
        <f t="shared" si="9"/>
        <v>0</v>
      </c>
      <c r="X20" s="210">
        <f>'สรุป%เสีย'!N62</f>
        <v>0</v>
      </c>
      <c r="Y20" s="210">
        <f t="shared" si="10"/>
        <v>0</v>
      </c>
      <c r="Z20" s="210">
        <f>'สรุป%เสีย'!O62</f>
        <v>0</v>
      </c>
      <c r="AA20" s="210">
        <f t="shared" si="11"/>
        <v>0</v>
      </c>
      <c r="AB20" s="210">
        <f t="shared" si="12"/>
        <v>4100</v>
      </c>
      <c r="AC20" s="210">
        <f t="shared" si="13"/>
        <v>33825</v>
      </c>
    </row>
    <row r="21" spans="1:29" ht="23.4">
      <c r="A21" s="228">
        <v>16</v>
      </c>
      <c r="B21" s="213" t="s">
        <v>36</v>
      </c>
      <c r="C21" s="220">
        <v>8.25</v>
      </c>
      <c r="D21" s="210">
        <f>'สรุป%เสีย'!D66</f>
        <v>0</v>
      </c>
      <c r="E21" s="210">
        <f t="shared" si="0"/>
        <v>0</v>
      </c>
      <c r="F21" s="210">
        <f>'สรุป%เสีย'!E66</f>
        <v>0</v>
      </c>
      <c r="G21" s="210">
        <f t="shared" si="1"/>
        <v>0</v>
      </c>
      <c r="H21" s="210">
        <f>'สรุป%เสีย'!F66</f>
        <v>0</v>
      </c>
      <c r="I21" s="210">
        <f t="shared" si="2"/>
        <v>0</v>
      </c>
      <c r="J21" s="210">
        <f>'สรุป%เสีย'!G66</f>
        <v>0</v>
      </c>
      <c r="K21" s="210">
        <f t="shared" si="3"/>
        <v>0</v>
      </c>
      <c r="L21" s="210">
        <f>'สรุป%เสีย'!H66</f>
        <v>0</v>
      </c>
      <c r="M21" s="210">
        <f t="shared" si="4"/>
        <v>0</v>
      </c>
      <c r="N21" s="210">
        <f>'สรุป%เสีย'!I66</f>
        <v>0</v>
      </c>
      <c r="O21" s="210">
        <f t="shared" si="5"/>
        <v>0</v>
      </c>
      <c r="P21" s="210">
        <f>'สรุป%เสีย'!J66</f>
        <v>0</v>
      </c>
      <c r="Q21" s="210">
        <f t="shared" si="6"/>
        <v>0</v>
      </c>
      <c r="R21" s="210">
        <f>'สรุป%เสีย'!K66</f>
        <v>0</v>
      </c>
      <c r="S21" s="210">
        <f t="shared" si="7"/>
        <v>0</v>
      </c>
      <c r="T21" s="210">
        <f>'สรุป%เสีย'!L66</f>
        <v>0</v>
      </c>
      <c r="U21" s="210">
        <f t="shared" si="8"/>
        <v>0</v>
      </c>
      <c r="V21" s="210">
        <f>'สรุป%เสีย'!M66</f>
        <v>0</v>
      </c>
      <c r="W21" s="210">
        <f t="shared" si="9"/>
        <v>0</v>
      </c>
      <c r="X21" s="210">
        <f>'สรุป%เสีย'!N66</f>
        <v>0</v>
      </c>
      <c r="Y21" s="210">
        <f t="shared" si="10"/>
        <v>0</v>
      </c>
      <c r="Z21" s="210">
        <f>'สรุป%เสีย'!O66</f>
        <v>0</v>
      </c>
      <c r="AA21" s="210">
        <f t="shared" si="11"/>
        <v>0</v>
      </c>
      <c r="AB21" s="210">
        <f t="shared" si="12"/>
        <v>0</v>
      </c>
      <c r="AC21" s="210">
        <f t="shared" si="13"/>
        <v>0</v>
      </c>
    </row>
    <row r="22" spans="1:29" ht="23.4">
      <c r="A22" s="228">
        <v>17</v>
      </c>
      <c r="B22" s="213" t="s">
        <v>37</v>
      </c>
      <c r="C22" s="220">
        <v>8.25</v>
      </c>
      <c r="D22" s="210">
        <f>'สรุป%เสีย'!D70</f>
        <v>30</v>
      </c>
      <c r="E22" s="210">
        <f t="shared" si="0"/>
        <v>247.5</v>
      </c>
      <c r="F22" s="210">
        <f>'สรุป%เสีย'!E70</f>
        <v>0</v>
      </c>
      <c r="G22" s="210">
        <f t="shared" si="1"/>
        <v>0</v>
      </c>
      <c r="H22" s="210">
        <f>'สรุป%เสีย'!F70</f>
        <v>15</v>
      </c>
      <c r="I22" s="210">
        <f t="shared" si="2"/>
        <v>123.75</v>
      </c>
      <c r="J22" s="210">
        <f>'สรุป%เสีย'!G70</f>
        <v>30</v>
      </c>
      <c r="K22" s="210">
        <f t="shared" si="3"/>
        <v>247.5</v>
      </c>
      <c r="L22" s="210">
        <f>'สรุป%เสีย'!H70</f>
        <v>50</v>
      </c>
      <c r="M22" s="210">
        <f t="shared" si="4"/>
        <v>412.5</v>
      </c>
      <c r="N22" s="210">
        <f>'สรุป%เสีย'!I70</f>
        <v>20</v>
      </c>
      <c r="O22" s="210">
        <f t="shared" si="5"/>
        <v>165</v>
      </c>
      <c r="P22" s="210">
        <f>'สรุป%เสีย'!J70</f>
        <v>40</v>
      </c>
      <c r="Q22" s="210">
        <f t="shared" si="6"/>
        <v>330</v>
      </c>
      <c r="R22" s="210">
        <f>'สรุป%เสีย'!K70</f>
        <v>75</v>
      </c>
      <c r="S22" s="210">
        <f t="shared" si="7"/>
        <v>618.75</v>
      </c>
      <c r="T22" s="210">
        <f>'สรุป%เสีย'!L70</f>
        <v>90</v>
      </c>
      <c r="U22" s="210">
        <f t="shared" si="8"/>
        <v>742.5</v>
      </c>
      <c r="V22" s="210">
        <f>'สรุป%เสีย'!M70</f>
        <v>0</v>
      </c>
      <c r="W22" s="210">
        <f t="shared" si="9"/>
        <v>0</v>
      </c>
      <c r="X22" s="210">
        <f>'สรุป%เสีย'!N70</f>
        <v>0</v>
      </c>
      <c r="Y22" s="210">
        <f t="shared" si="10"/>
        <v>0</v>
      </c>
      <c r="Z22" s="210">
        <f>'สรุป%เสีย'!O70</f>
        <v>0</v>
      </c>
      <c r="AA22" s="210">
        <f t="shared" si="11"/>
        <v>0</v>
      </c>
      <c r="AB22" s="210">
        <f t="shared" si="12"/>
        <v>350</v>
      </c>
      <c r="AC22" s="210">
        <f t="shared" si="13"/>
        <v>2887.5</v>
      </c>
    </row>
    <row r="23" spans="1:29" ht="23.4">
      <c r="A23" s="228">
        <v>18</v>
      </c>
      <c r="B23" s="213" t="s">
        <v>48</v>
      </c>
      <c r="C23" s="220">
        <v>8.25</v>
      </c>
      <c r="D23" s="210">
        <f>'สรุป%เสีย'!D74</f>
        <v>50</v>
      </c>
      <c r="E23" s="210">
        <f t="shared" si="0"/>
        <v>412.5</v>
      </c>
      <c r="F23" s="210">
        <f>'สรุป%เสีย'!E74</f>
        <v>55</v>
      </c>
      <c r="G23" s="210">
        <f t="shared" si="1"/>
        <v>453.75</v>
      </c>
      <c r="H23" s="210">
        <f>'สรุป%เสีย'!F74</f>
        <v>60</v>
      </c>
      <c r="I23" s="210">
        <f t="shared" si="2"/>
        <v>495</v>
      </c>
      <c r="J23" s="210">
        <f>'สรุป%เสีย'!G74</f>
        <v>40</v>
      </c>
      <c r="K23" s="210">
        <f t="shared" si="3"/>
        <v>330</v>
      </c>
      <c r="L23" s="210">
        <f>'สรุป%เสีย'!H74</f>
        <v>55</v>
      </c>
      <c r="M23" s="210">
        <f t="shared" si="4"/>
        <v>453.75</v>
      </c>
      <c r="N23" s="210">
        <f>'สรุป%เสีย'!I74</f>
        <v>50</v>
      </c>
      <c r="O23" s="210">
        <f t="shared" si="5"/>
        <v>412.5</v>
      </c>
      <c r="P23" s="210">
        <f>'สรุป%เสีย'!J74</f>
        <v>50</v>
      </c>
      <c r="Q23" s="210">
        <f t="shared" si="6"/>
        <v>412.5</v>
      </c>
      <c r="R23" s="210">
        <f>'สรุป%เสีย'!K74</f>
        <v>85</v>
      </c>
      <c r="S23" s="210">
        <f t="shared" si="7"/>
        <v>701.25</v>
      </c>
      <c r="T23" s="210">
        <f>'สรุป%เสีย'!L74</f>
        <v>105</v>
      </c>
      <c r="U23" s="210">
        <f t="shared" si="8"/>
        <v>866.25</v>
      </c>
      <c r="V23" s="210">
        <f>'สรุป%เสีย'!M74</f>
        <v>0</v>
      </c>
      <c r="W23" s="210">
        <f t="shared" si="9"/>
        <v>0</v>
      </c>
      <c r="X23" s="210">
        <f>'สรุป%เสีย'!N74</f>
        <v>0</v>
      </c>
      <c r="Y23" s="210">
        <f t="shared" si="10"/>
        <v>0</v>
      </c>
      <c r="Z23" s="210">
        <f>'สรุป%เสีย'!O74</f>
        <v>0</v>
      </c>
      <c r="AA23" s="210">
        <f t="shared" si="11"/>
        <v>0</v>
      </c>
      <c r="AB23" s="210">
        <f t="shared" si="12"/>
        <v>550</v>
      </c>
      <c r="AC23" s="210">
        <f t="shared" si="13"/>
        <v>4537.5</v>
      </c>
    </row>
    <row r="24" spans="1:29" ht="23.4">
      <c r="A24" s="228">
        <v>19</v>
      </c>
      <c r="B24" s="213" t="s">
        <v>64</v>
      </c>
      <c r="C24" s="220">
        <v>9.35</v>
      </c>
      <c r="D24" s="210">
        <f>'สรุป%เสีย'!D78</f>
        <v>120</v>
      </c>
      <c r="E24" s="210">
        <f t="shared" si="0"/>
        <v>1122</v>
      </c>
      <c r="F24" s="210">
        <f>'สรุป%เสีย'!E78</f>
        <v>75</v>
      </c>
      <c r="G24" s="210">
        <f t="shared" si="1"/>
        <v>701.25</v>
      </c>
      <c r="H24" s="210">
        <f>'สรุป%เสีย'!F78</f>
        <v>110</v>
      </c>
      <c r="I24" s="210">
        <f t="shared" si="2"/>
        <v>1028.5</v>
      </c>
      <c r="J24" s="210">
        <f>'สรุป%เสีย'!G78</f>
        <v>120</v>
      </c>
      <c r="K24" s="210">
        <f t="shared" si="3"/>
        <v>1122</v>
      </c>
      <c r="L24" s="210">
        <f>'สรุป%เสีย'!H78</f>
        <v>115</v>
      </c>
      <c r="M24" s="210">
        <f t="shared" si="4"/>
        <v>1075.25</v>
      </c>
      <c r="N24" s="210">
        <f>'สรุป%เสีย'!I78</f>
        <v>90</v>
      </c>
      <c r="O24" s="210">
        <f t="shared" si="5"/>
        <v>841.5</v>
      </c>
      <c r="P24" s="210">
        <f>'สรุป%เสีย'!J78</f>
        <v>90</v>
      </c>
      <c r="Q24" s="210">
        <f t="shared" si="6"/>
        <v>841.5</v>
      </c>
      <c r="R24" s="210">
        <f>'สรุป%เสีย'!K78</f>
        <v>110</v>
      </c>
      <c r="S24" s="210">
        <f t="shared" si="7"/>
        <v>1028.5</v>
      </c>
      <c r="T24" s="210">
        <f>'สรุป%เสีย'!L78</f>
        <v>100</v>
      </c>
      <c r="U24" s="210">
        <f t="shared" si="8"/>
        <v>935</v>
      </c>
      <c r="V24" s="210">
        <f>'สรุป%เสีย'!M78</f>
        <v>0</v>
      </c>
      <c r="W24" s="210">
        <f t="shared" si="9"/>
        <v>0</v>
      </c>
      <c r="X24" s="210">
        <f>'สรุป%เสีย'!N78</f>
        <v>0</v>
      </c>
      <c r="Y24" s="210">
        <f t="shared" si="10"/>
        <v>0</v>
      </c>
      <c r="Z24" s="210">
        <f>'สรุป%เสีย'!O78</f>
        <v>0</v>
      </c>
      <c r="AA24" s="210">
        <f t="shared" si="11"/>
        <v>0</v>
      </c>
      <c r="AB24" s="210">
        <f t="shared" si="12"/>
        <v>930</v>
      </c>
      <c r="AC24" s="210">
        <f t="shared" si="13"/>
        <v>8695.5</v>
      </c>
    </row>
    <row r="25" spans="1:29" ht="23.4">
      <c r="A25" s="228">
        <v>20</v>
      </c>
      <c r="B25" s="213" t="s">
        <v>65</v>
      </c>
      <c r="C25" s="220">
        <v>6.6</v>
      </c>
      <c r="D25" s="210">
        <f>'สรุป%เสีย'!D82</f>
        <v>205</v>
      </c>
      <c r="E25" s="210">
        <f t="shared" si="0"/>
        <v>1353</v>
      </c>
      <c r="F25" s="210">
        <f>'สรุป%เสีย'!E82</f>
        <v>195</v>
      </c>
      <c r="G25" s="210">
        <f t="shared" si="1"/>
        <v>1287</v>
      </c>
      <c r="H25" s="210">
        <f>'สรุป%เสีย'!F82</f>
        <v>330</v>
      </c>
      <c r="I25" s="210">
        <f t="shared" si="2"/>
        <v>2178</v>
      </c>
      <c r="J25" s="210">
        <f>'สรุป%เสีย'!G82</f>
        <v>200</v>
      </c>
      <c r="K25" s="210">
        <f t="shared" si="3"/>
        <v>1320</v>
      </c>
      <c r="L25" s="210">
        <f>'สรุป%เสีย'!H82</f>
        <v>235</v>
      </c>
      <c r="M25" s="210">
        <f t="shared" si="4"/>
        <v>1551</v>
      </c>
      <c r="N25" s="210">
        <f>'สรุป%เสีย'!I82</f>
        <v>190</v>
      </c>
      <c r="O25" s="210">
        <f t="shared" si="5"/>
        <v>1254</v>
      </c>
      <c r="P25" s="210">
        <f>'สรุป%เสีย'!J82</f>
        <v>255</v>
      </c>
      <c r="Q25" s="210">
        <f t="shared" si="6"/>
        <v>1683</v>
      </c>
      <c r="R25" s="210">
        <f>'สรุป%เสีย'!K82</f>
        <v>170</v>
      </c>
      <c r="S25" s="210">
        <f t="shared" si="7"/>
        <v>1122</v>
      </c>
      <c r="T25" s="210">
        <f>'สรุป%เสีย'!L82</f>
        <v>170</v>
      </c>
      <c r="U25" s="210">
        <f t="shared" si="8"/>
        <v>1122</v>
      </c>
      <c r="V25" s="210">
        <f>'สรุป%เสีย'!M82</f>
        <v>0</v>
      </c>
      <c r="W25" s="210">
        <f t="shared" si="9"/>
        <v>0</v>
      </c>
      <c r="X25" s="210">
        <f>'สรุป%เสีย'!N82</f>
        <v>0</v>
      </c>
      <c r="Y25" s="210">
        <f t="shared" si="10"/>
        <v>0</v>
      </c>
      <c r="Z25" s="210">
        <f>'สรุป%เสีย'!O82</f>
        <v>0</v>
      </c>
      <c r="AA25" s="210">
        <f t="shared" si="11"/>
        <v>0</v>
      </c>
      <c r="AB25" s="210">
        <f t="shared" si="12"/>
        <v>1950</v>
      </c>
      <c r="AC25" s="210">
        <f t="shared" si="13"/>
        <v>12870</v>
      </c>
    </row>
    <row r="26" spans="1:29" ht="23.4">
      <c r="A26" s="228">
        <v>21</v>
      </c>
      <c r="B26" s="214" t="s">
        <v>66</v>
      </c>
      <c r="C26" s="220">
        <v>6.6</v>
      </c>
      <c r="D26" s="210">
        <f>'สรุป%เสีย'!D86</f>
        <v>0</v>
      </c>
      <c r="E26" s="210">
        <f t="shared" si="0"/>
        <v>0</v>
      </c>
      <c r="F26" s="210">
        <f>'สรุป%เสีย'!E86</f>
        <v>0</v>
      </c>
      <c r="G26" s="210">
        <f t="shared" si="1"/>
        <v>0</v>
      </c>
      <c r="H26" s="210">
        <f>'สรุป%เสีย'!F86</f>
        <v>0</v>
      </c>
      <c r="I26" s="210">
        <f t="shared" si="2"/>
        <v>0</v>
      </c>
      <c r="J26" s="210">
        <f>'สรุป%เสีย'!G86</f>
        <v>0</v>
      </c>
      <c r="K26" s="210">
        <f t="shared" si="3"/>
        <v>0</v>
      </c>
      <c r="L26" s="210">
        <f>'สรุป%เสีย'!H86</f>
        <v>0</v>
      </c>
      <c r="M26" s="210">
        <f t="shared" si="4"/>
        <v>0</v>
      </c>
      <c r="N26" s="210">
        <f>'สรุป%เสีย'!I86</f>
        <v>0</v>
      </c>
      <c r="O26" s="210">
        <f t="shared" si="5"/>
        <v>0</v>
      </c>
      <c r="P26" s="210">
        <f>'สรุป%เสีย'!J86</f>
        <v>0</v>
      </c>
      <c r="Q26" s="210">
        <f t="shared" si="6"/>
        <v>0</v>
      </c>
      <c r="R26" s="210">
        <f>'สรุป%เสีย'!K86</f>
        <v>0</v>
      </c>
      <c r="S26" s="210">
        <f t="shared" si="7"/>
        <v>0</v>
      </c>
      <c r="T26" s="210">
        <f>'สรุป%เสีย'!L86</f>
        <v>0</v>
      </c>
      <c r="U26" s="210">
        <f t="shared" si="8"/>
        <v>0</v>
      </c>
      <c r="V26" s="210">
        <f>'สรุป%เสีย'!M86</f>
        <v>0</v>
      </c>
      <c r="W26" s="210">
        <f t="shared" si="9"/>
        <v>0</v>
      </c>
      <c r="X26" s="210">
        <f>'สรุป%เสีย'!N86</f>
        <v>0</v>
      </c>
      <c r="Y26" s="210">
        <f t="shared" si="10"/>
        <v>0</v>
      </c>
      <c r="Z26" s="210">
        <f>'สรุป%เสีย'!O86</f>
        <v>0</v>
      </c>
      <c r="AA26" s="210">
        <f t="shared" si="11"/>
        <v>0</v>
      </c>
      <c r="AB26" s="210">
        <f t="shared" si="12"/>
        <v>0</v>
      </c>
      <c r="AC26" s="210">
        <f t="shared" si="13"/>
        <v>0</v>
      </c>
    </row>
    <row r="27" spans="1:29" ht="23.4">
      <c r="A27" s="228">
        <v>22</v>
      </c>
      <c r="B27" s="214" t="s">
        <v>67</v>
      </c>
      <c r="C27" s="220">
        <v>6.6</v>
      </c>
      <c r="D27" s="210">
        <f>'สรุป%เสีย'!D90</f>
        <v>0</v>
      </c>
      <c r="E27" s="210">
        <f t="shared" si="0"/>
        <v>0</v>
      </c>
      <c r="F27" s="210">
        <f>'สรุป%เสีย'!E90</f>
        <v>0</v>
      </c>
      <c r="G27" s="210">
        <f t="shared" si="1"/>
        <v>0</v>
      </c>
      <c r="H27" s="210">
        <f>'สรุป%เสีย'!F90</f>
        <v>0</v>
      </c>
      <c r="I27" s="210">
        <f t="shared" si="2"/>
        <v>0</v>
      </c>
      <c r="J27" s="210">
        <f>'สรุป%เสีย'!G90</f>
        <v>0</v>
      </c>
      <c r="K27" s="210">
        <f t="shared" si="3"/>
        <v>0</v>
      </c>
      <c r="L27" s="210">
        <f>'สรุป%เสีย'!H90</f>
        <v>0</v>
      </c>
      <c r="M27" s="210">
        <f t="shared" si="4"/>
        <v>0</v>
      </c>
      <c r="N27" s="210">
        <f>'สรุป%เสีย'!I90</f>
        <v>0</v>
      </c>
      <c r="O27" s="210">
        <f t="shared" si="5"/>
        <v>0</v>
      </c>
      <c r="P27" s="210">
        <f>'สรุป%เสีย'!J90</f>
        <v>0</v>
      </c>
      <c r="Q27" s="210">
        <f t="shared" si="6"/>
        <v>0</v>
      </c>
      <c r="R27" s="210">
        <f>'สรุป%เสีย'!K90</f>
        <v>0</v>
      </c>
      <c r="S27" s="210">
        <f t="shared" si="7"/>
        <v>0</v>
      </c>
      <c r="T27" s="210">
        <f>'สรุป%เสีย'!L90</f>
        <v>0</v>
      </c>
      <c r="U27" s="210">
        <f t="shared" si="8"/>
        <v>0</v>
      </c>
      <c r="V27" s="210">
        <f>'สรุป%เสีย'!M90</f>
        <v>0</v>
      </c>
      <c r="W27" s="210">
        <f t="shared" si="9"/>
        <v>0</v>
      </c>
      <c r="X27" s="210">
        <f>'สรุป%เสีย'!N90</f>
        <v>0</v>
      </c>
      <c r="Y27" s="210">
        <f t="shared" si="10"/>
        <v>0</v>
      </c>
      <c r="Z27" s="210">
        <f>'สรุป%เสีย'!O90</f>
        <v>0</v>
      </c>
      <c r="AA27" s="210">
        <f t="shared" si="11"/>
        <v>0</v>
      </c>
      <c r="AB27" s="210">
        <f t="shared" si="12"/>
        <v>0</v>
      </c>
      <c r="AC27" s="210">
        <f t="shared" si="13"/>
        <v>0</v>
      </c>
    </row>
    <row r="28" spans="1:29" ht="23.4">
      <c r="A28" s="228">
        <v>23</v>
      </c>
      <c r="B28" s="214" t="s">
        <v>49</v>
      </c>
      <c r="C28" s="220">
        <v>6.6</v>
      </c>
      <c r="D28" s="210">
        <f>'สรุป%เสีย'!D94</f>
        <v>0</v>
      </c>
      <c r="E28" s="210">
        <f t="shared" si="0"/>
        <v>0</v>
      </c>
      <c r="F28" s="210">
        <f>'สรุป%เสีย'!E94</f>
        <v>0</v>
      </c>
      <c r="G28" s="210">
        <f t="shared" si="1"/>
        <v>0</v>
      </c>
      <c r="H28" s="210">
        <f>'สรุป%เสีย'!F94</f>
        <v>0</v>
      </c>
      <c r="I28" s="210">
        <f t="shared" si="2"/>
        <v>0</v>
      </c>
      <c r="J28" s="210">
        <f>'สรุป%เสีย'!G94</f>
        <v>0</v>
      </c>
      <c r="K28" s="210">
        <f t="shared" si="3"/>
        <v>0</v>
      </c>
      <c r="L28" s="210">
        <f>'สรุป%เสีย'!H94</f>
        <v>0</v>
      </c>
      <c r="M28" s="210">
        <f t="shared" si="4"/>
        <v>0</v>
      </c>
      <c r="N28" s="210">
        <f>'สรุป%เสีย'!I94</f>
        <v>0</v>
      </c>
      <c r="O28" s="210">
        <f t="shared" si="5"/>
        <v>0</v>
      </c>
      <c r="P28" s="210">
        <f>'สรุป%เสีย'!J94</f>
        <v>0</v>
      </c>
      <c r="Q28" s="210">
        <f t="shared" si="6"/>
        <v>0</v>
      </c>
      <c r="R28" s="210">
        <f>'สรุป%เสีย'!K94</f>
        <v>0</v>
      </c>
      <c r="S28" s="210">
        <f t="shared" si="7"/>
        <v>0</v>
      </c>
      <c r="T28" s="210">
        <f>'สรุป%เสีย'!L94</f>
        <v>0</v>
      </c>
      <c r="U28" s="210">
        <f t="shared" si="8"/>
        <v>0</v>
      </c>
      <c r="V28" s="210">
        <f>'สรุป%เสีย'!M94</f>
        <v>0</v>
      </c>
      <c r="W28" s="210">
        <f t="shared" si="9"/>
        <v>0</v>
      </c>
      <c r="X28" s="210">
        <f>'สรุป%เสีย'!N94</f>
        <v>0</v>
      </c>
      <c r="Y28" s="210">
        <f t="shared" si="10"/>
        <v>0</v>
      </c>
      <c r="Z28" s="210">
        <f>'สรุป%เสีย'!O94</f>
        <v>0</v>
      </c>
      <c r="AA28" s="210">
        <f t="shared" si="11"/>
        <v>0</v>
      </c>
      <c r="AB28" s="210">
        <f t="shared" si="12"/>
        <v>0</v>
      </c>
      <c r="AC28" s="210">
        <f t="shared" si="13"/>
        <v>0</v>
      </c>
    </row>
    <row r="29" spans="1:29" ht="23.4">
      <c r="A29" s="228">
        <v>24</v>
      </c>
      <c r="B29" s="213" t="s">
        <v>68</v>
      </c>
      <c r="C29" s="220">
        <v>8.25</v>
      </c>
      <c r="D29" s="210">
        <f>'สรุป%เสีย'!D98</f>
        <v>235</v>
      </c>
      <c r="E29" s="210">
        <f t="shared" si="0"/>
        <v>1938.75</v>
      </c>
      <c r="F29" s="210">
        <f>'สรุป%เสีย'!E98</f>
        <v>190</v>
      </c>
      <c r="G29" s="210">
        <f t="shared" si="1"/>
        <v>1567.5</v>
      </c>
      <c r="H29" s="210">
        <f>'สรุป%เสีย'!F98</f>
        <v>235</v>
      </c>
      <c r="I29" s="210">
        <f t="shared" si="2"/>
        <v>1938.75</v>
      </c>
      <c r="J29" s="210">
        <f>'สรุป%เสีย'!G98</f>
        <v>215</v>
      </c>
      <c r="K29" s="210">
        <f t="shared" si="3"/>
        <v>1773.75</v>
      </c>
      <c r="L29" s="210">
        <f>'สรุป%เสีย'!H98</f>
        <v>215</v>
      </c>
      <c r="M29" s="210">
        <f t="shared" si="4"/>
        <v>1773.75</v>
      </c>
      <c r="N29" s="210">
        <f>'สรุป%เสีย'!I98</f>
        <v>165</v>
      </c>
      <c r="O29" s="210">
        <f t="shared" si="5"/>
        <v>1361.25</v>
      </c>
      <c r="P29" s="210">
        <f>'สรุป%เสีย'!J98</f>
        <v>190</v>
      </c>
      <c r="Q29" s="210">
        <f t="shared" si="6"/>
        <v>1567.5</v>
      </c>
      <c r="R29" s="210">
        <f>'สรุป%เสีย'!K98</f>
        <v>155</v>
      </c>
      <c r="S29" s="210">
        <f t="shared" si="7"/>
        <v>1278.75</v>
      </c>
      <c r="T29" s="210">
        <f>'สรุป%เสีย'!L98</f>
        <v>160</v>
      </c>
      <c r="U29" s="210">
        <f t="shared" si="8"/>
        <v>1320</v>
      </c>
      <c r="V29" s="210">
        <f>'สรุป%เสีย'!M98</f>
        <v>0</v>
      </c>
      <c r="W29" s="210">
        <f t="shared" si="9"/>
        <v>0</v>
      </c>
      <c r="X29" s="210">
        <f>'สรุป%เสีย'!N98</f>
        <v>0</v>
      </c>
      <c r="Y29" s="210">
        <f t="shared" si="10"/>
        <v>0</v>
      </c>
      <c r="Z29" s="210">
        <f>'สรุป%เสีย'!O98</f>
        <v>0</v>
      </c>
      <c r="AA29" s="210">
        <f t="shared" si="11"/>
        <v>0</v>
      </c>
      <c r="AB29" s="210">
        <f t="shared" si="12"/>
        <v>1760</v>
      </c>
      <c r="AC29" s="210">
        <f t="shared" si="13"/>
        <v>14520</v>
      </c>
    </row>
    <row r="30" spans="1:29" ht="23.4">
      <c r="A30" s="228">
        <v>25</v>
      </c>
      <c r="B30" s="213" t="s">
        <v>69</v>
      </c>
      <c r="C30" s="220">
        <v>9.9</v>
      </c>
      <c r="D30" s="210">
        <f>'สรุป%เสีย'!D102</f>
        <v>120</v>
      </c>
      <c r="E30" s="210">
        <f t="shared" si="0"/>
        <v>1188</v>
      </c>
      <c r="F30" s="210">
        <f>'สรุป%เสีย'!E102</f>
        <v>120</v>
      </c>
      <c r="G30" s="210">
        <f t="shared" si="1"/>
        <v>1188</v>
      </c>
      <c r="H30" s="210">
        <f>'สรุป%เสีย'!F102</f>
        <v>80</v>
      </c>
      <c r="I30" s="210">
        <f t="shared" si="2"/>
        <v>792</v>
      </c>
      <c r="J30" s="210">
        <f>'สรุป%เสีย'!G102</f>
        <v>120</v>
      </c>
      <c r="K30" s="210">
        <f t="shared" si="3"/>
        <v>1188</v>
      </c>
      <c r="L30" s="210">
        <f>'สรุป%เสีย'!H102</f>
        <v>120</v>
      </c>
      <c r="M30" s="210">
        <f t="shared" si="4"/>
        <v>1188</v>
      </c>
      <c r="N30" s="210">
        <f>'สรุป%เสีย'!I102</f>
        <v>80</v>
      </c>
      <c r="O30" s="210">
        <f t="shared" si="5"/>
        <v>792</v>
      </c>
      <c r="P30" s="210">
        <f>'สรุป%เสีย'!J102</f>
        <v>120</v>
      </c>
      <c r="Q30" s="210">
        <f t="shared" si="6"/>
        <v>1188</v>
      </c>
      <c r="R30" s="210">
        <f>'สรุป%เสีย'!K102</f>
        <v>0</v>
      </c>
      <c r="S30" s="210">
        <f t="shared" si="7"/>
        <v>0</v>
      </c>
      <c r="T30" s="210">
        <f>'สรุป%เสีย'!L102</f>
        <v>0</v>
      </c>
      <c r="U30" s="210">
        <f t="shared" si="8"/>
        <v>0</v>
      </c>
      <c r="V30" s="210">
        <f>'สรุป%เสีย'!M102</f>
        <v>0</v>
      </c>
      <c r="W30" s="210">
        <f t="shared" si="9"/>
        <v>0</v>
      </c>
      <c r="X30" s="210">
        <f>'สรุป%เสีย'!N102</f>
        <v>0</v>
      </c>
      <c r="Y30" s="210">
        <f t="shared" si="10"/>
        <v>0</v>
      </c>
      <c r="Z30" s="210">
        <f>'สรุป%เสีย'!O102</f>
        <v>0</v>
      </c>
      <c r="AA30" s="210">
        <f t="shared" si="11"/>
        <v>0</v>
      </c>
      <c r="AB30" s="210">
        <f t="shared" si="12"/>
        <v>760</v>
      </c>
      <c r="AC30" s="210">
        <f t="shared" si="13"/>
        <v>7524</v>
      </c>
    </row>
    <row r="31" spans="1:29" ht="23.4">
      <c r="A31" s="228">
        <v>26</v>
      </c>
      <c r="B31" s="215" t="s">
        <v>38</v>
      </c>
      <c r="C31" s="220">
        <v>11</v>
      </c>
      <c r="D31" s="210">
        <f>'สรุป%เสีย'!D106</f>
        <v>0</v>
      </c>
      <c r="E31" s="210">
        <f t="shared" si="0"/>
        <v>0</v>
      </c>
      <c r="F31" s="210">
        <f>'สรุป%เสีย'!E106</f>
        <v>0</v>
      </c>
      <c r="G31" s="210">
        <f t="shared" si="1"/>
        <v>0</v>
      </c>
      <c r="H31" s="210">
        <f>'สรุป%เสีย'!F106</f>
        <v>0</v>
      </c>
      <c r="I31" s="210">
        <f t="shared" si="2"/>
        <v>0</v>
      </c>
      <c r="J31" s="210">
        <f>'สรุป%เสีย'!G106</f>
        <v>0</v>
      </c>
      <c r="K31" s="210">
        <f t="shared" si="3"/>
        <v>0</v>
      </c>
      <c r="L31" s="210">
        <f>'สรุป%เสีย'!H106</f>
        <v>0</v>
      </c>
      <c r="M31" s="210">
        <f t="shared" si="4"/>
        <v>0</v>
      </c>
      <c r="N31" s="210">
        <f>'สรุป%เสีย'!I106</f>
        <v>0</v>
      </c>
      <c r="O31" s="210">
        <f t="shared" si="5"/>
        <v>0</v>
      </c>
      <c r="P31" s="210">
        <f>'สรุป%เสีย'!J106</f>
        <v>0</v>
      </c>
      <c r="Q31" s="210">
        <f t="shared" si="6"/>
        <v>0</v>
      </c>
      <c r="R31" s="210">
        <f>'สรุป%เสีย'!K106</f>
        <v>0</v>
      </c>
      <c r="S31" s="210">
        <f t="shared" si="7"/>
        <v>0</v>
      </c>
      <c r="T31" s="210">
        <f>'สรุป%เสีย'!L106</f>
        <v>0</v>
      </c>
      <c r="U31" s="210">
        <f t="shared" si="8"/>
        <v>0</v>
      </c>
      <c r="V31" s="210">
        <f>'สรุป%เสีย'!M106</f>
        <v>0</v>
      </c>
      <c r="W31" s="210">
        <f t="shared" si="9"/>
        <v>0</v>
      </c>
      <c r="X31" s="210">
        <f>'สรุป%เสีย'!N106</f>
        <v>0</v>
      </c>
      <c r="Y31" s="210">
        <f t="shared" si="10"/>
        <v>0</v>
      </c>
      <c r="Z31" s="210">
        <f>'สรุป%เสีย'!O106</f>
        <v>0</v>
      </c>
      <c r="AA31" s="210">
        <f t="shared" si="11"/>
        <v>0</v>
      </c>
      <c r="AB31" s="210">
        <f t="shared" si="12"/>
        <v>0</v>
      </c>
      <c r="AC31" s="210">
        <f t="shared" si="13"/>
        <v>0</v>
      </c>
    </row>
    <row r="32" spans="1:29" ht="23.4">
      <c r="A32" s="228">
        <v>27</v>
      </c>
      <c r="B32" s="213" t="s">
        <v>70</v>
      </c>
      <c r="C32" s="220">
        <v>8.25</v>
      </c>
      <c r="D32" s="210">
        <f>'สรุป%เสีย'!D110</f>
        <v>55</v>
      </c>
      <c r="E32" s="210">
        <f t="shared" si="0"/>
        <v>453.75</v>
      </c>
      <c r="F32" s="210">
        <f>'สรุป%เสีย'!E110</f>
        <v>20</v>
      </c>
      <c r="G32" s="210">
        <f t="shared" si="1"/>
        <v>165</v>
      </c>
      <c r="H32" s="210">
        <f>'สรุป%เสีย'!F110</f>
        <v>25</v>
      </c>
      <c r="I32" s="210">
        <f t="shared" si="2"/>
        <v>206.25</v>
      </c>
      <c r="J32" s="210">
        <f>'สรุป%เสีย'!G110</f>
        <v>50</v>
      </c>
      <c r="K32" s="210">
        <f t="shared" si="3"/>
        <v>412.5</v>
      </c>
      <c r="L32" s="210">
        <f>'สรุป%เสีย'!H110</f>
        <v>40</v>
      </c>
      <c r="M32" s="210">
        <f t="shared" si="4"/>
        <v>330</v>
      </c>
      <c r="N32" s="210">
        <f>'สรุป%เสีย'!I110</f>
        <v>0</v>
      </c>
      <c r="O32" s="210">
        <f t="shared" si="5"/>
        <v>0</v>
      </c>
      <c r="P32" s="210">
        <f>'สรุป%เสีย'!J110</f>
        <v>25</v>
      </c>
      <c r="Q32" s="210">
        <f t="shared" si="6"/>
        <v>206.25</v>
      </c>
      <c r="R32" s="210">
        <f>'สรุป%เสีย'!K110</f>
        <v>0</v>
      </c>
      <c r="S32" s="210">
        <f t="shared" si="7"/>
        <v>0</v>
      </c>
      <c r="T32" s="210">
        <f>'สรุป%เสีย'!L110</f>
        <v>35</v>
      </c>
      <c r="U32" s="210">
        <f t="shared" si="8"/>
        <v>288.75</v>
      </c>
      <c r="V32" s="210">
        <f>'สรุป%เสีย'!M110</f>
        <v>0</v>
      </c>
      <c r="W32" s="210">
        <f t="shared" si="9"/>
        <v>0</v>
      </c>
      <c r="X32" s="210">
        <f>'สรุป%เสีย'!N110</f>
        <v>0</v>
      </c>
      <c r="Y32" s="210">
        <f t="shared" si="10"/>
        <v>0</v>
      </c>
      <c r="Z32" s="210">
        <f>'สรุป%เสีย'!O110</f>
        <v>0</v>
      </c>
      <c r="AA32" s="210">
        <f t="shared" si="11"/>
        <v>0</v>
      </c>
      <c r="AB32" s="210">
        <f t="shared" si="12"/>
        <v>250</v>
      </c>
      <c r="AC32" s="210">
        <f t="shared" si="13"/>
        <v>2062.5</v>
      </c>
    </row>
    <row r="33" spans="1:29" ht="23.4">
      <c r="A33" s="228">
        <v>28</v>
      </c>
      <c r="B33" s="213" t="s">
        <v>39</v>
      </c>
      <c r="C33" s="220">
        <v>8.25</v>
      </c>
      <c r="D33" s="210">
        <f>'สรุป%เสีย'!D114</f>
        <v>0</v>
      </c>
      <c r="E33" s="210">
        <f t="shared" si="0"/>
        <v>0</v>
      </c>
      <c r="F33" s="210">
        <f>'สรุป%เสีย'!E114</f>
        <v>0</v>
      </c>
      <c r="G33" s="210">
        <f t="shared" si="1"/>
        <v>0</v>
      </c>
      <c r="H33" s="210">
        <f>'สรุป%เสีย'!F114</f>
        <v>0</v>
      </c>
      <c r="I33" s="210">
        <f t="shared" si="2"/>
        <v>0</v>
      </c>
      <c r="J33" s="210">
        <f>'สรุป%เสีย'!G114</f>
        <v>0</v>
      </c>
      <c r="K33" s="210">
        <f t="shared" si="3"/>
        <v>0</v>
      </c>
      <c r="L33" s="210">
        <f>'สรุป%เสีย'!H114</f>
        <v>0</v>
      </c>
      <c r="M33" s="210">
        <f t="shared" si="4"/>
        <v>0</v>
      </c>
      <c r="N33" s="210">
        <f>'สรุป%เสีย'!I114</f>
        <v>0</v>
      </c>
      <c r="O33" s="210">
        <f t="shared" si="5"/>
        <v>0</v>
      </c>
      <c r="P33" s="210">
        <f>'สรุป%เสีย'!J114</f>
        <v>0</v>
      </c>
      <c r="Q33" s="210">
        <f t="shared" si="6"/>
        <v>0</v>
      </c>
      <c r="R33" s="210">
        <f>'สรุป%เสีย'!K114</f>
        <v>0</v>
      </c>
      <c r="S33" s="210">
        <f t="shared" si="7"/>
        <v>0</v>
      </c>
      <c r="T33" s="210">
        <f>'สรุป%เสีย'!L114</f>
        <v>0</v>
      </c>
      <c r="U33" s="210">
        <f t="shared" si="8"/>
        <v>0</v>
      </c>
      <c r="V33" s="210">
        <f>'สรุป%เสีย'!M114</f>
        <v>0</v>
      </c>
      <c r="W33" s="210">
        <f t="shared" si="9"/>
        <v>0</v>
      </c>
      <c r="X33" s="210">
        <f>'สรุป%เสีย'!N114</f>
        <v>0</v>
      </c>
      <c r="Y33" s="210">
        <f t="shared" si="10"/>
        <v>0</v>
      </c>
      <c r="Z33" s="210">
        <f>'สรุป%เสีย'!O114</f>
        <v>0</v>
      </c>
      <c r="AA33" s="210">
        <f t="shared" si="11"/>
        <v>0</v>
      </c>
      <c r="AB33" s="210">
        <f t="shared" si="12"/>
        <v>0</v>
      </c>
      <c r="AC33" s="210">
        <f t="shared" si="13"/>
        <v>0</v>
      </c>
    </row>
    <row r="34" spans="1:29" ht="23.4">
      <c r="A34" s="228">
        <v>29</v>
      </c>
      <c r="B34" s="213" t="s">
        <v>40</v>
      </c>
      <c r="C34" s="220">
        <v>8.25</v>
      </c>
      <c r="D34" s="210">
        <f>'สรุป%เสีย'!D118</f>
        <v>0</v>
      </c>
      <c r="E34" s="210">
        <f t="shared" si="0"/>
        <v>0</v>
      </c>
      <c r="F34" s="210">
        <f>'สรุป%เสีย'!E118</f>
        <v>0</v>
      </c>
      <c r="G34" s="210">
        <f t="shared" si="1"/>
        <v>0</v>
      </c>
      <c r="H34" s="210">
        <f>'สรุป%เสีย'!F118</f>
        <v>0</v>
      </c>
      <c r="I34" s="210">
        <f t="shared" si="2"/>
        <v>0</v>
      </c>
      <c r="J34" s="210">
        <f>'สรุป%เสีย'!G118</f>
        <v>0</v>
      </c>
      <c r="K34" s="210">
        <f t="shared" si="3"/>
        <v>0</v>
      </c>
      <c r="L34" s="210">
        <f>'สรุป%เสีย'!H118</f>
        <v>0</v>
      </c>
      <c r="M34" s="210">
        <f t="shared" si="4"/>
        <v>0</v>
      </c>
      <c r="N34" s="210">
        <f>'สรุป%เสีย'!I118</f>
        <v>0</v>
      </c>
      <c r="O34" s="210">
        <f t="shared" si="5"/>
        <v>0</v>
      </c>
      <c r="P34" s="210">
        <f>'สรุป%เสีย'!J118</f>
        <v>0</v>
      </c>
      <c r="Q34" s="210">
        <f t="shared" si="6"/>
        <v>0</v>
      </c>
      <c r="R34" s="210">
        <f>'สรุป%เสีย'!K118</f>
        <v>0</v>
      </c>
      <c r="S34" s="210">
        <f t="shared" si="7"/>
        <v>0</v>
      </c>
      <c r="T34" s="210">
        <f>'สรุป%เสีย'!L118</f>
        <v>0</v>
      </c>
      <c r="U34" s="210">
        <f t="shared" si="8"/>
        <v>0</v>
      </c>
      <c r="V34" s="210">
        <f>'สรุป%เสีย'!M118</f>
        <v>0</v>
      </c>
      <c r="W34" s="210">
        <f t="shared" si="9"/>
        <v>0</v>
      </c>
      <c r="X34" s="210">
        <f>'สรุป%เสีย'!N118</f>
        <v>0</v>
      </c>
      <c r="Y34" s="210">
        <f t="shared" si="10"/>
        <v>0</v>
      </c>
      <c r="Z34" s="210">
        <f>'สรุป%เสีย'!O118</f>
        <v>0</v>
      </c>
      <c r="AA34" s="210">
        <f t="shared" si="11"/>
        <v>0</v>
      </c>
      <c r="AB34" s="210">
        <f t="shared" si="12"/>
        <v>0</v>
      </c>
      <c r="AC34" s="210">
        <f t="shared" si="13"/>
        <v>0</v>
      </c>
    </row>
    <row r="35" spans="1:29" ht="23.4">
      <c r="A35" s="228">
        <v>30</v>
      </c>
      <c r="B35" s="213" t="s">
        <v>50</v>
      </c>
      <c r="C35" s="220">
        <v>8.25</v>
      </c>
      <c r="D35" s="210">
        <f>'สรุป%เสีย'!D122</f>
        <v>45</v>
      </c>
      <c r="E35" s="210">
        <f t="shared" si="0"/>
        <v>371.25</v>
      </c>
      <c r="F35" s="210">
        <f>'สรุป%เสีย'!E122</f>
        <v>20</v>
      </c>
      <c r="G35" s="210">
        <f t="shared" si="1"/>
        <v>165</v>
      </c>
      <c r="H35" s="210">
        <f>'สรุป%เสีย'!F122</f>
        <v>25</v>
      </c>
      <c r="I35" s="210">
        <f t="shared" si="2"/>
        <v>206.25</v>
      </c>
      <c r="J35" s="210">
        <f>'สรุป%เสีย'!G122</f>
        <v>20</v>
      </c>
      <c r="K35" s="210">
        <f t="shared" si="3"/>
        <v>165</v>
      </c>
      <c r="L35" s="210">
        <f>'สรุป%เสีย'!H122</f>
        <v>30</v>
      </c>
      <c r="M35" s="210">
        <f t="shared" si="4"/>
        <v>247.5</v>
      </c>
      <c r="N35" s="210">
        <f>'สรุป%เสีย'!I122</f>
        <v>15</v>
      </c>
      <c r="O35" s="210">
        <f t="shared" si="5"/>
        <v>123.75</v>
      </c>
      <c r="P35" s="210">
        <f>'สรุป%เสีย'!J122</f>
        <v>20</v>
      </c>
      <c r="Q35" s="210">
        <f t="shared" si="6"/>
        <v>165</v>
      </c>
      <c r="R35" s="210">
        <f>'สรุป%เสีย'!K122</f>
        <v>0</v>
      </c>
      <c r="S35" s="210">
        <f t="shared" si="7"/>
        <v>0</v>
      </c>
      <c r="T35" s="210">
        <f>'สรุป%เสีย'!L122</f>
        <v>25</v>
      </c>
      <c r="U35" s="210">
        <f t="shared" si="8"/>
        <v>206.25</v>
      </c>
      <c r="V35" s="210">
        <f>'สรุป%เสีย'!M122</f>
        <v>0</v>
      </c>
      <c r="W35" s="210">
        <f t="shared" si="9"/>
        <v>0</v>
      </c>
      <c r="X35" s="210">
        <f>'สรุป%เสีย'!N122</f>
        <v>0</v>
      </c>
      <c r="Y35" s="210">
        <f t="shared" si="10"/>
        <v>0</v>
      </c>
      <c r="Z35" s="210">
        <f>'สรุป%เสีย'!O122</f>
        <v>0</v>
      </c>
      <c r="AA35" s="210">
        <f t="shared" si="11"/>
        <v>0</v>
      </c>
      <c r="AB35" s="210">
        <f t="shared" si="12"/>
        <v>200</v>
      </c>
      <c r="AC35" s="210">
        <f t="shared" si="13"/>
        <v>1650</v>
      </c>
    </row>
    <row r="36" spans="1:29" ht="23.4">
      <c r="A36" s="228">
        <v>31</v>
      </c>
      <c r="B36" s="213" t="s">
        <v>51</v>
      </c>
      <c r="C36" s="220">
        <v>6.6</v>
      </c>
      <c r="D36" s="210">
        <f>'สรุป%เสีย'!D126</f>
        <v>0</v>
      </c>
      <c r="E36" s="210">
        <f t="shared" si="0"/>
        <v>0</v>
      </c>
      <c r="F36" s="210">
        <f>'สรุป%เสีย'!E126</f>
        <v>0</v>
      </c>
      <c r="G36" s="210">
        <f t="shared" si="1"/>
        <v>0</v>
      </c>
      <c r="H36" s="210">
        <f>'สรุป%เสีย'!F126</f>
        <v>0</v>
      </c>
      <c r="I36" s="210">
        <f t="shared" si="2"/>
        <v>0</v>
      </c>
      <c r="J36" s="210">
        <f>'สรุป%เสีย'!G126</f>
        <v>0</v>
      </c>
      <c r="K36" s="210">
        <f t="shared" si="3"/>
        <v>0</v>
      </c>
      <c r="L36" s="210">
        <f>'สรุป%เสีย'!H126</f>
        <v>0</v>
      </c>
      <c r="M36" s="210">
        <f t="shared" si="4"/>
        <v>0</v>
      </c>
      <c r="N36" s="210">
        <f>'สรุป%เสีย'!I126</f>
        <v>0</v>
      </c>
      <c r="O36" s="210">
        <f t="shared" si="5"/>
        <v>0</v>
      </c>
      <c r="P36" s="210">
        <f>'สรุป%เสีย'!J126</f>
        <v>0</v>
      </c>
      <c r="Q36" s="210">
        <f t="shared" si="6"/>
        <v>0</v>
      </c>
      <c r="R36" s="210">
        <f>'สรุป%เสีย'!K126</f>
        <v>0</v>
      </c>
      <c r="S36" s="210">
        <f t="shared" si="7"/>
        <v>0</v>
      </c>
      <c r="T36" s="210">
        <f>'สรุป%เสีย'!L126</f>
        <v>0</v>
      </c>
      <c r="U36" s="210">
        <f t="shared" si="8"/>
        <v>0</v>
      </c>
      <c r="V36" s="210">
        <f>'สรุป%เสีย'!M126</f>
        <v>0</v>
      </c>
      <c r="W36" s="210">
        <f t="shared" si="9"/>
        <v>0</v>
      </c>
      <c r="X36" s="210">
        <f>'สรุป%เสีย'!N126</f>
        <v>0</v>
      </c>
      <c r="Y36" s="210">
        <f t="shared" si="10"/>
        <v>0</v>
      </c>
      <c r="Z36" s="210">
        <f>'สรุป%เสีย'!O126</f>
        <v>0</v>
      </c>
      <c r="AA36" s="210">
        <f t="shared" si="11"/>
        <v>0</v>
      </c>
      <c r="AB36" s="210">
        <f t="shared" si="12"/>
        <v>0</v>
      </c>
      <c r="AC36" s="210">
        <f t="shared" si="13"/>
        <v>0</v>
      </c>
    </row>
    <row r="37" spans="1:29" ht="23.4">
      <c r="A37" s="228">
        <v>32</v>
      </c>
      <c r="B37" s="213" t="s">
        <v>52</v>
      </c>
      <c r="C37" s="220">
        <v>5.5</v>
      </c>
      <c r="D37" s="210">
        <f>'สรุป%เสีย'!D130</f>
        <v>0</v>
      </c>
      <c r="E37" s="210">
        <f t="shared" si="0"/>
        <v>0</v>
      </c>
      <c r="F37" s="210">
        <f>'สรุป%เสีย'!E130</f>
        <v>0</v>
      </c>
      <c r="G37" s="210">
        <f t="shared" si="1"/>
        <v>0</v>
      </c>
      <c r="H37" s="210">
        <f>'สรุป%เสีย'!F130</f>
        <v>0</v>
      </c>
      <c r="I37" s="210">
        <f t="shared" si="2"/>
        <v>0</v>
      </c>
      <c r="J37" s="210">
        <f>'สรุป%เสีย'!G130</f>
        <v>0</v>
      </c>
      <c r="K37" s="210">
        <f t="shared" si="3"/>
        <v>0</v>
      </c>
      <c r="L37" s="210">
        <f>'สรุป%เสีย'!H130</f>
        <v>0</v>
      </c>
      <c r="M37" s="210">
        <f t="shared" si="4"/>
        <v>0</v>
      </c>
      <c r="N37" s="210">
        <f>'สรุป%เสีย'!I130</f>
        <v>0</v>
      </c>
      <c r="O37" s="210">
        <f t="shared" si="5"/>
        <v>0</v>
      </c>
      <c r="P37" s="210">
        <f>'สรุป%เสีย'!J130</f>
        <v>0</v>
      </c>
      <c r="Q37" s="210">
        <f t="shared" si="6"/>
        <v>0</v>
      </c>
      <c r="R37" s="210">
        <f>'สรุป%เสีย'!K130</f>
        <v>0</v>
      </c>
      <c r="S37" s="210">
        <f t="shared" si="7"/>
        <v>0</v>
      </c>
      <c r="T37" s="210">
        <f>'สรุป%เสีย'!L130</f>
        <v>0</v>
      </c>
      <c r="U37" s="210">
        <f t="shared" si="8"/>
        <v>0</v>
      </c>
      <c r="V37" s="210">
        <f>'สรุป%เสีย'!M130</f>
        <v>0</v>
      </c>
      <c r="W37" s="210">
        <f t="shared" si="9"/>
        <v>0</v>
      </c>
      <c r="X37" s="210">
        <f>'สรุป%เสีย'!N130</f>
        <v>0</v>
      </c>
      <c r="Y37" s="210">
        <f t="shared" si="10"/>
        <v>0</v>
      </c>
      <c r="Z37" s="210">
        <f>'สรุป%เสีย'!O130</f>
        <v>0</v>
      </c>
      <c r="AA37" s="210">
        <f t="shared" si="11"/>
        <v>0</v>
      </c>
      <c r="AB37" s="210">
        <f t="shared" si="12"/>
        <v>0</v>
      </c>
      <c r="AC37" s="210">
        <f t="shared" si="13"/>
        <v>0</v>
      </c>
    </row>
    <row r="38" spans="1:29" ht="23.4">
      <c r="A38" s="228">
        <v>33</v>
      </c>
      <c r="B38" s="213"/>
      <c r="C38" s="220"/>
      <c r="D38" s="208"/>
      <c r="E38" s="210">
        <f t="shared" si="0"/>
        <v>0</v>
      </c>
      <c r="F38" s="208"/>
      <c r="G38" s="210">
        <f t="shared" si="1"/>
        <v>0</v>
      </c>
      <c r="H38" s="208"/>
      <c r="I38" s="210">
        <f t="shared" si="2"/>
        <v>0</v>
      </c>
      <c r="J38" s="208"/>
      <c r="K38" s="210">
        <f t="shared" si="3"/>
        <v>0</v>
      </c>
      <c r="L38" s="208"/>
      <c r="M38" s="210">
        <f t="shared" si="4"/>
        <v>0</v>
      </c>
      <c r="N38" s="208"/>
      <c r="O38" s="210">
        <f t="shared" si="5"/>
        <v>0</v>
      </c>
      <c r="P38" s="208"/>
      <c r="Q38" s="210">
        <f t="shared" si="6"/>
        <v>0</v>
      </c>
      <c r="R38" s="208"/>
      <c r="S38" s="210">
        <f t="shared" si="7"/>
        <v>0</v>
      </c>
      <c r="T38" s="208"/>
      <c r="U38" s="210">
        <f t="shared" si="8"/>
        <v>0</v>
      </c>
      <c r="V38" s="208"/>
      <c r="W38" s="210">
        <f t="shared" si="9"/>
        <v>0</v>
      </c>
      <c r="X38" s="208"/>
      <c r="Y38" s="210">
        <f t="shared" si="10"/>
        <v>0</v>
      </c>
      <c r="Z38" s="208"/>
      <c r="AA38" s="210">
        <f t="shared" si="11"/>
        <v>0</v>
      </c>
      <c r="AB38" s="210">
        <f t="shared" si="12"/>
        <v>0</v>
      </c>
      <c r="AC38" s="210">
        <f t="shared" si="13"/>
        <v>0</v>
      </c>
    </row>
    <row r="39" spans="1:29" ht="23.4">
      <c r="A39" s="228">
        <v>34</v>
      </c>
      <c r="B39" s="213"/>
      <c r="C39" s="220"/>
      <c r="D39" s="208"/>
      <c r="E39" s="210">
        <f t="shared" si="0"/>
        <v>0</v>
      </c>
      <c r="F39" s="208"/>
      <c r="G39" s="210">
        <f t="shared" si="1"/>
        <v>0</v>
      </c>
      <c r="H39" s="208"/>
      <c r="I39" s="210">
        <f t="shared" si="2"/>
        <v>0</v>
      </c>
      <c r="J39" s="208"/>
      <c r="K39" s="210">
        <f t="shared" si="3"/>
        <v>0</v>
      </c>
      <c r="L39" s="208"/>
      <c r="M39" s="210">
        <f t="shared" si="4"/>
        <v>0</v>
      </c>
      <c r="N39" s="208"/>
      <c r="O39" s="210">
        <f t="shared" si="5"/>
        <v>0</v>
      </c>
      <c r="P39" s="208"/>
      <c r="Q39" s="210">
        <f t="shared" si="6"/>
        <v>0</v>
      </c>
      <c r="R39" s="208"/>
      <c r="S39" s="210">
        <f t="shared" si="7"/>
        <v>0</v>
      </c>
      <c r="T39" s="208"/>
      <c r="U39" s="210">
        <f t="shared" si="8"/>
        <v>0</v>
      </c>
      <c r="V39" s="208"/>
      <c r="W39" s="210">
        <f t="shared" si="9"/>
        <v>0</v>
      </c>
      <c r="X39" s="208"/>
      <c r="Y39" s="210">
        <f t="shared" si="10"/>
        <v>0</v>
      </c>
      <c r="Z39" s="208"/>
      <c r="AA39" s="210">
        <f t="shared" si="11"/>
        <v>0</v>
      </c>
      <c r="AB39" s="210">
        <f t="shared" si="12"/>
        <v>0</v>
      </c>
      <c r="AC39" s="210">
        <f t="shared" si="13"/>
        <v>0</v>
      </c>
    </row>
    <row r="40" spans="1:29" ht="23.4">
      <c r="A40" s="228">
        <v>35</v>
      </c>
      <c r="B40" s="213"/>
      <c r="C40" s="220"/>
      <c r="D40" s="208"/>
      <c r="E40" s="210">
        <f t="shared" si="0"/>
        <v>0</v>
      </c>
      <c r="F40" s="208"/>
      <c r="G40" s="210">
        <f t="shared" si="1"/>
        <v>0</v>
      </c>
      <c r="H40" s="208"/>
      <c r="I40" s="210">
        <f t="shared" si="2"/>
        <v>0</v>
      </c>
      <c r="J40" s="208"/>
      <c r="K40" s="210">
        <f t="shared" si="3"/>
        <v>0</v>
      </c>
      <c r="L40" s="208"/>
      <c r="M40" s="210">
        <f t="shared" si="4"/>
        <v>0</v>
      </c>
      <c r="N40" s="208"/>
      <c r="O40" s="210">
        <f t="shared" si="5"/>
        <v>0</v>
      </c>
      <c r="P40" s="208"/>
      <c r="Q40" s="210">
        <f t="shared" si="6"/>
        <v>0</v>
      </c>
      <c r="R40" s="208"/>
      <c r="S40" s="210">
        <f t="shared" si="7"/>
        <v>0</v>
      </c>
      <c r="T40" s="208"/>
      <c r="U40" s="210">
        <f t="shared" si="8"/>
        <v>0</v>
      </c>
      <c r="V40" s="208"/>
      <c r="W40" s="210">
        <f t="shared" si="9"/>
        <v>0</v>
      </c>
      <c r="X40" s="208"/>
      <c r="Y40" s="210">
        <f t="shared" si="10"/>
        <v>0</v>
      </c>
      <c r="Z40" s="208"/>
      <c r="AA40" s="210">
        <f t="shared" si="11"/>
        <v>0</v>
      </c>
      <c r="AB40" s="210">
        <f t="shared" si="12"/>
        <v>0</v>
      </c>
      <c r="AC40" s="210">
        <f t="shared" si="13"/>
        <v>0</v>
      </c>
    </row>
    <row r="41" spans="1:29" ht="23.4">
      <c r="A41" s="228">
        <v>36</v>
      </c>
      <c r="B41" s="213"/>
      <c r="C41" s="220"/>
      <c r="D41" s="208"/>
      <c r="E41" s="210">
        <f t="shared" si="0"/>
        <v>0</v>
      </c>
      <c r="F41" s="208"/>
      <c r="G41" s="210">
        <f t="shared" si="1"/>
        <v>0</v>
      </c>
      <c r="H41" s="208"/>
      <c r="I41" s="210">
        <f t="shared" si="2"/>
        <v>0</v>
      </c>
      <c r="J41" s="208"/>
      <c r="K41" s="210">
        <f t="shared" si="3"/>
        <v>0</v>
      </c>
      <c r="L41" s="208"/>
      <c r="M41" s="210">
        <f t="shared" si="4"/>
        <v>0</v>
      </c>
      <c r="N41" s="208"/>
      <c r="O41" s="210">
        <f t="shared" si="5"/>
        <v>0</v>
      </c>
      <c r="P41" s="208"/>
      <c r="Q41" s="210">
        <f t="shared" si="6"/>
        <v>0</v>
      </c>
      <c r="R41" s="208"/>
      <c r="S41" s="210">
        <f t="shared" si="7"/>
        <v>0</v>
      </c>
      <c r="T41" s="208"/>
      <c r="U41" s="210">
        <f t="shared" si="8"/>
        <v>0</v>
      </c>
      <c r="V41" s="208"/>
      <c r="W41" s="210">
        <f t="shared" si="9"/>
        <v>0</v>
      </c>
      <c r="X41" s="208"/>
      <c r="Y41" s="210">
        <f t="shared" si="10"/>
        <v>0</v>
      </c>
      <c r="Z41" s="208"/>
      <c r="AA41" s="210">
        <f t="shared" si="11"/>
        <v>0</v>
      </c>
      <c r="AB41" s="210">
        <f t="shared" si="12"/>
        <v>0</v>
      </c>
      <c r="AC41" s="210">
        <f t="shared" si="13"/>
        <v>0</v>
      </c>
    </row>
    <row r="42" spans="1:29" ht="23.4">
      <c r="A42" s="228">
        <v>37</v>
      </c>
      <c r="B42" s="213"/>
      <c r="C42" s="220"/>
      <c r="D42" s="208"/>
      <c r="E42" s="210">
        <f t="shared" si="0"/>
        <v>0</v>
      </c>
      <c r="F42" s="208"/>
      <c r="G42" s="210">
        <f t="shared" si="1"/>
        <v>0</v>
      </c>
      <c r="H42" s="208"/>
      <c r="I42" s="210">
        <f t="shared" si="2"/>
        <v>0</v>
      </c>
      <c r="J42" s="208"/>
      <c r="K42" s="210">
        <f t="shared" si="3"/>
        <v>0</v>
      </c>
      <c r="L42" s="208"/>
      <c r="M42" s="210">
        <f t="shared" si="4"/>
        <v>0</v>
      </c>
      <c r="N42" s="208"/>
      <c r="O42" s="210">
        <f t="shared" si="5"/>
        <v>0</v>
      </c>
      <c r="P42" s="208"/>
      <c r="Q42" s="210">
        <f t="shared" si="6"/>
        <v>0</v>
      </c>
      <c r="R42" s="208"/>
      <c r="S42" s="210">
        <f t="shared" si="7"/>
        <v>0</v>
      </c>
      <c r="T42" s="208"/>
      <c r="U42" s="210">
        <f t="shared" si="8"/>
        <v>0</v>
      </c>
      <c r="V42" s="208"/>
      <c r="W42" s="210">
        <f t="shared" si="9"/>
        <v>0</v>
      </c>
      <c r="X42" s="208"/>
      <c r="Y42" s="210">
        <f t="shared" si="10"/>
        <v>0</v>
      </c>
      <c r="Z42" s="208"/>
      <c r="AA42" s="210">
        <f t="shared" si="11"/>
        <v>0</v>
      </c>
      <c r="AB42" s="210">
        <f t="shared" si="12"/>
        <v>0</v>
      </c>
      <c r="AC42" s="210">
        <f t="shared" si="13"/>
        <v>0</v>
      </c>
    </row>
    <row r="43" spans="1:29" ht="23.4">
      <c r="A43" s="228">
        <v>38</v>
      </c>
      <c r="B43" s="213"/>
      <c r="C43" s="220"/>
      <c r="D43" s="208"/>
      <c r="E43" s="210">
        <f t="shared" si="0"/>
        <v>0</v>
      </c>
      <c r="F43" s="208"/>
      <c r="G43" s="210">
        <f t="shared" si="1"/>
        <v>0</v>
      </c>
      <c r="H43" s="208"/>
      <c r="I43" s="210">
        <f t="shared" si="2"/>
        <v>0</v>
      </c>
      <c r="J43" s="208"/>
      <c r="K43" s="210">
        <f t="shared" si="3"/>
        <v>0</v>
      </c>
      <c r="L43" s="208"/>
      <c r="M43" s="210">
        <f t="shared" si="4"/>
        <v>0</v>
      </c>
      <c r="N43" s="208"/>
      <c r="O43" s="210">
        <f t="shared" si="5"/>
        <v>0</v>
      </c>
      <c r="P43" s="208"/>
      <c r="Q43" s="210">
        <f t="shared" si="6"/>
        <v>0</v>
      </c>
      <c r="R43" s="208"/>
      <c r="S43" s="210">
        <f t="shared" si="7"/>
        <v>0</v>
      </c>
      <c r="T43" s="208"/>
      <c r="U43" s="210">
        <f t="shared" si="8"/>
        <v>0</v>
      </c>
      <c r="V43" s="208"/>
      <c r="W43" s="210">
        <f t="shared" si="9"/>
        <v>0</v>
      </c>
      <c r="X43" s="208"/>
      <c r="Y43" s="210">
        <f t="shared" si="10"/>
        <v>0</v>
      </c>
      <c r="Z43" s="208"/>
      <c r="AA43" s="210">
        <f t="shared" si="11"/>
        <v>0</v>
      </c>
      <c r="AB43" s="210">
        <f t="shared" si="12"/>
        <v>0</v>
      </c>
      <c r="AC43" s="210">
        <f t="shared" si="13"/>
        <v>0</v>
      </c>
    </row>
    <row r="44" spans="1:29" ht="20.399999999999999">
      <c r="A44" s="228">
        <v>39</v>
      </c>
      <c r="B44" s="230"/>
      <c r="C44" s="221"/>
      <c r="D44" s="208"/>
      <c r="E44" s="210">
        <f t="shared" si="0"/>
        <v>0</v>
      </c>
      <c r="F44" s="208"/>
      <c r="G44" s="210">
        <f t="shared" si="1"/>
        <v>0</v>
      </c>
      <c r="H44" s="208"/>
      <c r="I44" s="210">
        <f t="shared" si="2"/>
        <v>0</v>
      </c>
      <c r="J44" s="208"/>
      <c r="K44" s="210">
        <f t="shared" si="3"/>
        <v>0</v>
      </c>
      <c r="L44" s="208"/>
      <c r="M44" s="210">
        <f t="shared" si="4"/>
        <v>0</v>
      </c>
      <c r="N44" s="208"/>
      <c r="O44" s="210">
        <f t="shared" si="5"/>
        <v>0</v>
      </c>
      <c r="P44" s="208"/>
      <c r="Q44" s="210">
        <f t="shared" si="6"/>
        <v>0</v>
      </c>
      <c r="R44" s="208"/>
      <c r="S44" s="210">
        <f t="shared" si="7"/>
        <v>0</v>
      </c>
      <c r="T44" s="208"/>
      <c r="U44" s="210">
        <f t="shared" si="8"/>
        <v>0</v>
      </c>
      <c r="V44" s="208"/>
      <c r="W44" s="210">
        <f t="shared" si="9"/>
        <v>0</v>
      </c>
      <c r="X44" s="208"/>
      <c r="Y44" s="210">
        <f t="shared" si="10"/>
        <v>0</v>
      </c>
      <c r="Z44" s="208"/>
      <c r="AA44" s="210">
        <f t="shared" si="11"/>
        <v>0</v>
      </c>
      <c r="AB44" s="210">
        <f t="shared" si="12"/>
        <v>0</v>
      </c>
      <c r="AC44" s="210">
        <f t="shared" si="13"/>
        <v>0</v>
      </c>
    </row>
    <row r="45" spans="1:29" ht="21" thickBot="1">
      <c r="A45" s="228">
        <v>40</v>
      </c>
      <c r="B45" s="231"/>
      <c r="C45" s="222"/>
      <c r="D45" s="225"/>
      <c r="E45" s="210">
        <f t="shared" si="0"/>
        <v>0</v>
      </c>
      <c r="F45" s="208"/>
      <c r="G45" s="210">
        <f t="shared" si="1"/>
        <v>0</v>
      </c>
      <c r="H45" s="208"/>
      <c r="I45" s="210">
        <f t="shared" si="2"/>
        <v>0</v>
      </c>
      <c r="J45" s="208"/>
      <c r="K45" s="210">
        <f t="shared" si="3"/>
        <v>0</v>
      </c>
      <c r="L45" s="208"/>
      <c r="M45" s="210">
        <f t="shared" si="4"/>
        <v>0</v>
      </c>
      <c r="N45" s="208"/>
      <c r="O45" s="210">
        <f t="shared" si="5"/>
        <v>0</v>
      </c>
      <c r="P45" s="208"/>
      <c r="Q45" s="210">
        <f t="shared" si="6"/>
        <v>0</v>
      </c>
      <c r="R45" s="208"/>
      <c r="S45" s="210">
        <f t="shared" si="7"/>
        <v>0</v>
      </c>
      <c r="T45" s="208"/>
      <c r="U45" s="210">
        <f t="shared" si="8"/>
        <v>0</v>
      </c>
      <c r="V45" s="208"/>
      <c r="W45" s="210">
        <f t="shared" si="9"/>
        <v>0</v>
      </c>
      <c r="X45" s="208"/>
      <c r="Y45" s="210">
        <f t="shared" si="10"/>
        <v>0</v>
      </c>
      <c r="Z45" s="208"/>
      <c r="AA45" s="210">
        <f t="shared" si="11"/>
        <v>0</v>
      </c>
      <c r="AB45" s="210">
        <f t="shared" si="12"/>
        <v>0</v>
      </c>
      <c r="AC45" s="210">
        <f t="shared" si="13"/>
        <v>0</v>
      </c>
    </row>
    <row r="46" spans="1:29" ht="21.6" thickTop="1" thickBot="1">
      <c r="A46" s="623" t="s">
        <v>41</v>
      </c>
      <c r="B46" s="624"/>
      <c r="C46" s="224"/>
      <c r="D46" s="226">
        <f>SUM(D6:D45)</f>
        <v>4440</v>
      </c>
      <c r="E46" s="226">
        <f t="shared" ref="E46:AC46" si="14">SUM(E6:E45)</f>
        <v>32296</v>
      </c>
      <c r="F46" s="226">
        <f t="shared" si="14"/>
        <v>3680</v>
      </c>
      <c r="G46" s="226">
        <f t="shared" si="14"/>
        <v>26545.75</v>
      </c>
      <c r="H46" s="226">
        <f t="shared" si="14"/>
        <v>4500</v>
      </c>
      <c r="I46" s="226">
        <f t="shared" si="14"/>
        <v>32626</v>
      </c>
      <c r="J46" s="226">
        <f t="shared" si="14"/>
        <v>4560</v>
      </c>
      <c r="K46" s="226">
        <f t="shared" si="14"/>
        <v>32637</v>
      </c>
      <c r="L46" s="226">
        <f t="shared" si="14"/>
        <v>4515</v>
      </c>
      <c r="M46" s="226">
        <f t="shared" si="14"/>
        <v>32593</v>
      </c>
      <c r="N46" s="226">
        <f t="shared" si="14"/>
        <v>3190</v>
      </c>
      <c r="O46" s="226">
        <f t="shared" si="14"/>
        <v>22990</v>
      </c>
      <c r="P46" s="226">
        <f t="shared" si="14"/>
        <v>4595</v>
      </c>
      <c r="Q46" s="226">
        <f t="shared" si="14"/>
        <v>33503.25</v>
      </c>
      <c r="R46" s="226">
        <f t="shared" si="14"/>
        <v>2640</v>
      </c>
      <c r="S46" s="226">
        <f t="shared" si="14"/>
        <v>19093.25</v>
      </c>
      <c r="T46" s="226">
        <f t="shared" si="14"/>
        <v>3380</v>
      </c>
      <c r="U46" s="226">
        <f t="shared" si="14"/>
        <v>24186.25</v>
      </c>
      <c r="V46" s="226">
        <f t="shared" si="14"/>
        <v>0</v>
      </c>
      <c r="W46" s="226">
        <f t="shared" si="14"/>
        <v>0</v>
      </c>
      <c r="X46" s="226">
        <f t="shared" si="14"/>
        <v>0</v>
      </c>
      <c r="Y46" s="226">
        <f t="shared" si="14"/>
        <v>0</v>
      </c>
      <c r="Z46" s="226">
        <f t="shared" si="14"/>
        <v>0</v>
      </c>
      <c r="AA46" s="226">
        <f t="shared" si="14"/>
        <v>0</v>
      </c>
      <c r="AB46" s="226">
        <f t="shared" si="14"/>
        <v>35500</v>
      </c>
      <c r="AC46" s="226">
        <f t="shared" si="14"/>
        <v>256470.5</v>
      </c>
    </row>
    <row r="47" spans="1:29" s="25" customFormat="1" ht="15" thickTop="1"/>
  </sheetData>
  <mergeCells count="17">
    <mergeCell ref="AB4:AC4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  <mergeCell ref="A4:A5"/>
    <mergeCell ref="A46:B46"/>
    <mergeCell ref="B4:B5"/>
    <mergeCell ref="C4:C5"/>
    <mergeCell ref="D4:E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5"/>
  <sheetViews>
    <sheetView topLeftCell="C1" workbookViewId="0">
      <selection activeCell="R9" sqref="R9"/>
    </sheetView>
  </sheetViews>
  <sheetFormatPr defaultRowHeight="14.4"/>
  <cols>
    <col min="14" max="14" width="8.6640625" bestFit="1" customWidth="1"/>
    <col min="18" max="18" width="18.88671875" customWidth="1"/>
  </cols>
  <sheetData>
    <row r="1" spans="1:18" ht="25.8">
      <c r="A1" s="628" t="s">
        <v>122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8"/>
      <c r="R1" s="628"/>
    </row>
    <row r="2" spans="1:18" s="79" customFormat="1" ht="21" customHeight="1">
      <c r="A2" s="665" t="s">
        <v>304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</row>
    <row r="3" spans="1:18" ht="26.4" thickBot="1">
      <c r="A3" s="629" t="s">
        <v>320</v>
      </c>
      <c r="B3" s="629"/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</row>
    <row r="4" spans="1:18" ht="21" thickTop="1">
      <c r="A4" s="660" t="s">
        <v>146</v>
      </c>
      <c r="B4" s="636" t="s">
        <v>1</v>
      </c>
      <c r="C4" s="276" t="s">
        <v>42</v>
      </c>
      <c r="D4" s="276" t="s">
        <v>89</v>
      </c>
      <c r="E4" s="646" t="s">
        <v>148</v>
      </c>
      <c r="F4" s="636" t="s">
        <v>123</v>
      </c>
      <c r="G4" s="639" t="s">
        <v>124</v>
      </c>
      <c r="H4" s="641" t="s">
        <v>125</v>
      </c>
      <c r="I4" s="650" t="s">
        <v>126</v>
      </c>
      <c r="J4" s="650"/>
      <c r="K4" s="650"/>
      <c r="L4" s="654" t="s">
        <v>127</v>
      </c>
      <c r="M4" s="630" t="s">
        <v>133</v>
      </c>
      <c r="N4" s="633" t="s">
        <v>44</v>
      </c>
      <c r="O4" s="657" t="s">
        <v>128</v>
      </c>
      <c r="P4" s="657"/>
      <c r="Q4" s="644" t="s">
        <v>129</v>
      </c>
      <c r="R4" s="644" t="s">
        <v>130</v>
      </c>
    </row>
    <row r="5" spans="1:18" ht="20.399999999999999">
      <c r="A5" s="661"/>
      <c r="B5" s="637"/>
      <c r="C5" s="663" t="s">
        <v>147</v>
      </c>
      <c r="D5" s="663" t="s">
        <v>147</v>
      </c>
      <c r="E5" s="647"/>
      <c r="F5" s="637"/>
      <c r="G5" s="640"/>
      <c r="H5" s="642"/>
      <c r="I5" s="652" t="s">
        <v>131</v>
      </c>
      <c r="J5" s="651" t="s">
        <v>132</v>
      </c>
      <c r="K5" s="651"/>
      <c r="L5" s="655"/>
      <c r="M5" s="631"/>
      <c r="N5" s="634"/>
      <c r="O5" s="645"/>
      <c r="P5" s="645"/>
      <c r="Q5" s="645"/>
      <c r="R5" s="645"/>
    </row>
    <row r="6" spans="1:18" ht="21" thickBot="1">
      <c r="A6" s="662"/>
      <c r="B6" s="638"/>
      <c r="C6" s="664"/>
      <c r="D6" s="664"/>
      <c r="E6" s="648"/>
      <c r="F6" s="638"/>
      <c r="G6" s="638"/>
      <c r="H6" s="643"/>
      <c r="I6" s="653"/>
      <c r="J6" s="486" t="s">
        <v>80</v>
      </c>
      <c r="K6" s="277" t="s">
        <v>134</v>
      </c>
      <c r="L6" s="656"/>
      <c r="M6" s="632"/>
      <c r="N6" s="635"/>
      <c r="O6" s="487" t="s">
        <v>135</v>
      </c>
      <c r="P6" s="487" t="s">
        <v>136</v>
      </c>
      <c r="Q6" s="486" t="s">
        <v>137</v>
      </c>
      <c r="R6" s="649"/>
    </row>
    <row r="7" spans="1:18" s="202" customFormat="1" ht="20.399999999999999" thickTop="1">
      <c r="A7" s="269" t="s">
        <v>143</v>
      </c>
      <c r="B7" s="270">
        <v>1</v>
      </c>
      <c r="C7" s="271">
        <f>'สาย 1'!D181</f>
        <v>1485</v>
      </c>
      <c r="D7" s="271">
        <f>'สาย 1'!E181</f>
        <v>89</v>
      </c>
      <c r="E7" s="272">
        <f>'สาย 1'!F181</f>
        <v>5.9932659932659935E-2</v>
      </c>
      <c r="F7" s="271">
        <f>'สาย 1'!G181</f>
        <v>0</v>
      </c>
      <c r="G7" s="270"/>
      <c r="H7" s="273"/>
      <c r="I7" s="274">
        <v>5982.8</v>
      </c>
      <c r="J7" s="274">
        <v>8704.5499999999993</v>
      </c>
      <c r="K7" s="274">
        <f>J7*7%</f>
        <v>609.31849999999997</v>
      </c>
      <c r="L7" s="274">
        <f>I7+J7</f>
        <v>14687.349999999999</v>
      </c>
      <c r="M7" s="275"/>
      <c r="N7" s="274">
        <f>L7-M7</f>
        <v>14687.349999999999</v>
      </c>
      <c r="O7" s="270">
        <v>34</v>
      </c>
      <c r="P7" s="270">
        <v>32</v>
      </c>
      <c r="Q7" s="270">
        <v>34</v>
      </c>
      <c r="R7" s="270" t="s">
        <v>293</v>
      </c>
    </row>
    <row r="8" spans="1:18" ht="19.8">
      <c r="A8" s="255" t="s">
        <v>144</v>
      </c>
      <c r="B8" s="249">
        <v>2</v>
      </c>
      <c r="C8" s="257">
        <f>'สาย 1'!D182</f>
        <v>1520</v>
      </c>
      <c r="D8" s="257">
        <f>'สาย 1'!E182</f>
        <v>114</v>
      </c>
      <c r="E8" s="254">
        <f>'สาย 1'!F182</f>
        <v>7.4999999999999997E-2</v>
      </c>
      <c r="F8" s="257">
        <f>'สาย 1'!G182</f>
        <v>0</v>
      </c>
      <c r="G8" s="249"/>
      <c r="H8" s="256"/>
      <c r="I8" s="274">
        <v>8915.5</v>
      </c>
      <c r="J8" s="274">
        <v>6230.75</v>
      </c>
      <c r="K8" s="274">
        <f t="shared" ref="K8:K37" si="0">J8*7%</f>
        <v>436.15250000000003</v>
      </c>
      <c r="L8" s="274">
        <f>I8+J8</f>
        <v>15146.25</v>
      </c>
      <c r="M8" s="248"/>
      <c r="N8" s="274">
        <f t="shared" ref="N8:N37" si="1">L8-M8</f>
        <v>15146.25</v>
      </c>
      <c r="O8" s="270">
        <v>36</v>
      </c>
      <c r="P8" s="270">
        <v>36</v>
      </c>
      <c r="Q8" s="270">
        <v>36</v>
      </c>
      <c r="R8" s="270" t="s">
        <v>293</v>
      </c>
    </row>
    <row r="9" spans="1:18" ht="19.8">
      <c r="A9" s="255" t="s">
        <v>138</v>
      </c>
      <c r="B9" s="249">
        <v>3</v>
      </c>
      <c r="C9" s="257">
        <f>'สาย 1'!D183</f>
        <v>1315</v>
      </c>
      <c r="D9" s="257">
        <f>'สาย 1'!E183</f>
        <v>140</v>
      </c>
      <c r="E9" s="254">
        <f>'สาย 1'!F183</f>
        <v>0.10646387832699619</v>
      </c>
      <c r="F9" s="257">
        <f>'สาย 1'!G183</f>
        <v>0</v>
      </c>
      <c r="G9" s="249"/>
      <c r="H9" s="256"/>
      <c r="I9" s="250">
        <v>5027.25</v>
      </c>
      <c r="J9" s="250">
        <v>6899.06</v>
      </c>
      <c r="K9" s="274">
        <f t="shared" si="0"/>
        <v>482.93420000000009</v>
      </c>
      <c r="L9" s="274">
        <f t="shared" ref="L9:L37" si="2">I9+J9</f>
        <v>11926.310000000001</v>
      </c>
      <c r="M9" s="248"/>
      <c r="N9" s="274">
        <f t="shared" si="1"/>
        <v>11926.310000000001</v>
      </c>
      <c r="O9" s="249">
        <v>31</v>
      </c>
      <c r="P9" s="249">
        <v>31</v>
      </c>
      <c r="Q9" s="249">
        <v>39</v>
      </c>
      <c r="R9" s="270" t="s">
        <v>293</v>
      </c>
    </row>
    <row r="10" spans="1:18" ht="19.8">
      <c r="A10" s="269" t="s">
        <v>139</v>
      </c>
      <c r="B10" s="245">
        <v>4</v>
      </c>
      <c r="C10" s="257">
        <f>'สาย 1'!D184</f>
        <v>0</v>
      </c>
      <c r="D10" s="257">
        <f>'สาย 1'!E184</f>
        <v>0</v>
      </c>
      <c r="E10" s="254" t="e">
        <f>'สาย 1'!F184</f>
        <v>#DIV/0!</v>
      </c>
      <c r="F10" s="257">
        <f>'สาย 1'!G184</f>
        <v>0</v>
      </c>
      <c r="G10" s="251"/>
      <c r="H10" s="256"/>
      <c r="I10" s="248"/>
      <c r="J10" s="250"/>
      <c r="K10" s="274">
        <f t="shared" si="0"/>
        <v>0</v>
      </c>
      <c r="L10" s="274">
        <f t="shared" si="2"/>
        <v>0</v>
      </c>
      <c r="M10" s="248"/>
      <c r="N10" s="274">
        <f t="shared" si="1"/>
        <v>0</v>
      </c>
      <c r="O10" s="245"/>
      <c r="P10" s="245"/>
      <c r="Q10" s="245"/>
      <c r="R10" s="270"/>
    </row>
    <row r="11" spans="1:18" ht="19.8">
      <c r="A11" s="255" t="s">
        <v>140</v>
      </c>
      <c r="B11" s="245">
        <v>5</v>
      </c>
      <c r="C11" s="257">
        <f>'สาย 1'!D185</f>
        <v>0</v>
      </c>
      <c r="D11" s="257">
        <f>'สาย 1'!E185</f>
        <v>0</v>
      </c>
      <c r="E11" s="254" t="e">
        <f>'สาย 1'!F185</f>
        <v>#DIV/0!</v>
      </c>
      <c r="F11" s="257">
        <f>'สาย 1'!G185</f>
        <v>0</v>
      </c>
      <c r="G11" s="251"/>
      <c r="H11" s="256"/>
      <c r="I11" s="248"/>
      <c r="J11" s="250"/>
      <c r="K11" s="274">
        <f t="shared" si="0"/>
        <v>0</v>
      </c>
      <c r="L11" s="274">
        <f t="shared" si="2"/>
        <v>0</v>
      </c>
      <c r="M11" s="248"/>
      <c r="N11" s="274">
        <f t="shared" si="1"/>
        <v>0</v>
      </c>
      <c r="O11" s="245"/>
      <c r="P11" s="245"/>
      <c r="Q11" s="245"/>
      <c r="R11" s="270"/>
    </row>
    <row r="12" spans="1:18" ht="19.8">
      <c r="A12" s="255" t="s">
        <v>141</v>
      </c>
      <c r="B12" s="245">
        <v>6</v>
      </c>
      <c r="C12" s="257">
        <f>'สาย 1'!D186</f>
        <v>0</v>
      </c>
      <c r="D12" s="257">
        <f>'สาย 1'!E186</f>
        <v>0</v>
      </c>
      <c r="E12" s="254" t="e">
        <f>'สาย 1'!F186</f>
        <v>#DIV/0!</v>
      </c>
      <c r="F12" s="257">
        <f>'สาย 1'!G186</f>
        <v>0</v>
      </c>
      <c r="G12" s="251"/>
      <c r="H12" s="256"/>
      <c r="I12" s="248"/>
      <c r="J12" s="250"/>
      <c r="K12" s="274">
        <f t="shared" si="0"/>
        <v>0</v>
      </c>
      <c r="L12" s="274">
        <f t="shared" si="2"/>
        <v>0</v>
      </c>
      <c r="M12" s="248"/>
      <c r="N12" s="274">
        <f t="shared" si="1"/>
        <v>0</v>
      </c>
      <c r="O12" s="245"/>
      <c r="P12" s="245"/>
      <c r="Q12" s="245"/>
      <c r="R12" s="270"/>
    </row>
    <row r="13" spans="1:18" ht="19.8">
      <c r="A13" s="269" t="s">
        <v>142</v>
      </c>
      <c r="B13" s="245">
        <v>7</v>
      </c>
      <c r="C13" s="257">
        <f>'สาย 1'!D187</f>
        <v>0</v>
      </c>
      <c r="D13" s="257">
        <f>'สาย 1'!E187</f>
        <v>0</v>
      </c>
      <c r="E13" s="254" t="e">
        <f>'สาย 1'!F187</f>
        <v>#DIV/0!</v>
      </c>
      <c r="F13" s="257">
        <f>'สาย 1'!G187</f>
        <v>0</v>
      </c>
      <c r="G13" s="251"/>
      <c r="H13" s="256"/>
      <c r="I13" s="248"/>
      <c r="J13" s="250"/>
      <c r="K13" s="274">
        <f t="shared" si="0"/>
        <v>0</v>
      </c>
      <c r="L13" s="274">
        <f t="shared" si="2"/>
        <v>0</v>
      </c>
      <c r="M13" s="248"/>
      <c r="N13" s="274">
        <f t="shared" si="1"/>
        <v>0</v>
      </c>
      <c r="O13" s="245"/>
      <c r="P13" s="245"/>
      <c r="Q13" s="245"/>
      <c r="R13" s="249"/>
    </row>
    <row r="14" spans="1:18" ht="19.8">
      <c r="A14" s="255" t="s">
        <v>143</v>
      </c>
      <c r="B14" s="245">
        <v>8</v>
      </c>
      <c r="C14" s="257">
        <f>'สาย 1'!D188</f>
        <v>0</v>
      </c>
      <c r="D14" s="257">
        <f>'สาย 1'!E188</f>
        <v>0</v>
      </c>
      <c r="E14" s="254" t="e">
        <f>'สาย 1'!F188</f>
        <v>#DIV/0!</v>
      </c>
      <c r="F14" s="257">
        <f>'สาย 1'!G188</f>
        <v>0</v>
      </c>
      <c r="G14" s="251"/>
      <c r="H14" s="256"/>
      <c r="I14" s="248"/>
      <c r="J14" s="250"/>
      <c r="K14" s="274">
        <f t="shared" si="0"/>
        <v>0</v>
      </c>
      <c r="L14" s="274">
        <f t="shared" si="2"/>
        <v>0</v>
      </c>
      <c r="M14" s="248"/>
      <c r="N14" s="274">
        <f t="shared" si="1"/>
        <v>0</v>
      </c>
      <c r="O14" s="245"/>
      <c r="P14" s="245"/>
      <c r="Q14" s="245"/>
      <c r="R14" s="270"/>
    </row>
    <row r="15" spans="1:18" ht="19.8">
      <c r="A15" s="255" t="s">
        <v>144</v>
      </c>
      <c r="B15" s="245">
        <v>9</v>
      </c>
      <c r="C15" s="257">
        <f>'สาย 1'!D189</f>
        <v>0</v>
      </c>
      <c r="D15" s="257">
        <f>'สาย 1'!E189</f>
        <v>0</v>
      </c>
      <c r="E15" s="254" t="e">
        <f>'สาย 1'!F189</f>
        <v>#DIV/0!</v>
      </c>
      <c r="F15" s="257">
        <f>'สาย 1'!G189</f>
        <v>0</v>
      </c>
      <c r="G15" s="251"/>
      <c r="H15" s="256"/>
      <c r="I15" s="248"/>
      <c r="J15" s="250"/>
      <c r="K15" s="274">
        <f t="shared" si="0"/>
        <v>0</v>
      </c>
      <c r="L15" s="274">
        <f t="shared" si="2"/>
        <v>0</v>
      </c>
      <c r="M15" s="248"/>
      <c r="N15" s="274">
        <f t="shared" si="1"/>
        <v>0</v>
      </c>
      <c r="O15" s="245"/>
      <c r="P15" s="245"/>
      <c r="Q15" s="245"/>
      <c r="R15" s="270"/>
    </row>
    <row r="16" spans="1:18" ht="19.8">
      <c r="A16" s="269" t="s">
        <v>138</v>
      </c>
      <c r="B16" s="249">
        <v>10</v>
      </c>
      <c r="C16" s="257">
        <f>'สาย 1'!D190</f>
        <v>0</v>
      </c>
      <c r="D16" s="257">
        <f>'สาย 1'!E190</f>
        <v>0</v>
      </c>
      <c r="E16" s="254" t="e">
        <f>'สาย 1'!F190</f>
        <v>#DIV/0!</v>
      </c>
      <c r="F16" s="257">
        <f>'สาย 1'!G190</f>
        <v>0</v>
      </c>
      <c r="G16" s="251"/>
      <c r="H16" s="256"/>
      <c r="I16" s="248"/>
      <c r="J16" s="250"/>
      <c r="K16" s="274">
        <f t="shared" si="0"/>
        <v>0</v>
      </c>
      <c r="L16" s="274">
        <f t="shared" si="2"/>
        <v>0</v>
      </c>
      <c r="M16" s="248"/>
      <c r="N16" s="274">
        <f t="shared" si="1"/>
        <v>0</v>
      </c>
      <c r="O16" s="245"/>
      <c r="P16" s="245"/>
      <c r="Q16" s="245"/>
      <c r="R16" s="270"/>
    </row>
    <row r="17" spans="1:18" ht="19.8">
      <c r="A17" s="255" t="s">
        <v>139</v>
      </c>
      <c r="B17" s="245">
        <v>11</v>
      </c>
      <c r="C17" s="257">
        <f>'สาย 1'!D191</f>
        <v>0</v>
      </c>
      <c r="D17" s="257">
        <f>'สาย 1'!E191</f>
        <v>0</v>
      </c>
      <c r="E17" s="254" t="e">
        <f>'สาย 1'!F191</f>
        <v>#DIV/0!</v>
      </c>
      <c r="F17" s="257">
        <f>'สาย 1'!G191</f>
        <v>0</v>
      </c>
      <c r="G17" s="251"/>
      <c r="H17" s="256"/>
      <c r="I17" s="248"/>
      <c r="J17" s="250"/>
      <c r="K17" s="274">
        <f t="shared" si="0"/>
        <v>0</v>
      </c>
      <c r="L17" s="274">
        <f t="shared" si="2"/>
        <v>0</v>
      </c>
      <c r="M17" s="248"/>
      <c r="N17" s="274">
        <f t="shared" si="1"/>
        <v>0</v>
      </c>
      <c r="O17" s="245"/>
      <c r="P17" s="245"/>
      <c r="Q17" s="245"/>
      <c r="R17" s="270"/>
    </row>
    <row r="18" spans="1:18" ht="19.8">
      <c r="A18" s="255" t="s">
        <v>140</v>
      </c>
      <c r="B18" s="249">
        <v>12</v>
      </c>
      <c r="C18" s="257">
        <f>'สาย 1'!D192</f>
        <v>0</v>
      </c>
      <c r="D18" s="257">
        <f>'สาย 1'!E192</f>
        <v>0</v>
      </c>
      <c r="E18" s="254" t="e">
        <f>'สาย 1'!F192</f>
        <v>#DIV/0!</v>
      </c>
      <c r="F18" s="257">
        <f>'สาย 1'!G192</f>
        <v>0</v>
      </c>
      <c r="G18" s="249"/>
      <c r="H18" s="256"/>
      <c r="I18" s="250"/>
      <c r="J18" s="250"/>
      <c r="K18" s="274">
        <f t="shared" si="0"/>
        <v>0</v>
      </c>
      <c r="L18" s="274">
        <f t="shared" si="2"/>
        <v>0</v>
      </c>
      <c r="M18" s="248"/>
      <c r="N18" s="274">
        <f t="shared" si="1"/>
        <v>0</v>
      </c>
      <c r="O18" s="249"/>
      <c r="P18" s="249"/>
      <c r="Q18" s="249"/>
      <c r="R18" s="270"/>
    </row>
    <row r="19" spans="1:18" ht="19.8">
      <c r="A19" s="269" t="s">
        <v>141</v>
      </c>
      <c r="B19" s="249">
        <v>13</v>
      </c>
      <c r="C19" s="257">
        <f>'สาย 1'!D193</f>
        <v>0</v>
      </c>
      <c r="D19" s="257">
        <f>'สาย 1'!E193</f>
        <v>0</v>
      </c>
      <c r="E19" s="254" t="e">
        <f>'สาย 1'!F193</f>
        <v>#DIV/0!</v>
      </c>
      <c r="F19" s="257">
        <f>'สาย 1'!G193</f>
        <v>0</v>
      </c>
      <c r="G19" s="249"/>
      <c r="H19" s="256"/>
      <c r="I19" s="250"/>
      <c r="J19" s="250"/>
      <c r="K19" s="274">
        <f t="shared" si="0"/>
        <v>0</v>
      </c>
      <c r="L19" s="274">
        <f t="shared" si="2"/>
        <v>0</v>
      </c>
      <c r="M19" s="248"/>
      <c r="N19" s="274">
        <f t="shared" si="1"/>
        <v>0</v>
      </c>
      <c r="O19" s="249"/>
      <c r="P19" s="249"/>
      <c r="Q19" s="249"/>
      <c r="R19" s="270"/>
    </row>
    <row r="20" spans="1:18" ht="19.8">
      <c r="A20" s="255" t="s">
        <v>142</v>
      </c>
      <c r="B20" s="245">
        <v>14</v>
      </c>
      <c r="C20" s="257">
        <f>'สาย 1'!D194</f>
        <v>0</v>
      </c>
      <c r="D20" s="257">
        <f>'สาย 1'!E194</f>
        <v>0</v>
      </c>
      <c r="E20" s="254" t="e">
        <f>'สาย 1'!F194</f>
        <v>#DIV/0!</v>
      </c>
      <c r="F20" s="257">
        <f>'สาย 1'!G194</f>
        <v>0</v>
      </c>
      <c r="G20" s="251"/>
      <c r="H20" s="256"/>
      <c r="I20" s="248"/>
      <c r="J20" s="250"/>
      <c r="K20" s="274">
        <f t="shared" si="0"/>
        <v>0</v>
      </c>
      <c r="L20" s="274">
        <f t="shared" si="2"/>
        <v>0</v>
      </c>
      <c r="M20" s="248"/>
      <c r="N20" s="274">
        <f t="shared" si="1"/>
        <v>0</v>
      </c>
      <c r="O20" s="245"/>
      <c r="P20" s="245"/>
      <c r="Q20" s="245"/>
      <c r="R20" s="249"/>
    </row>
    <row r="21" spans="1:18" ht="19.8">
      <c r="A21" s="255" t="s">
        <v>143</v>
      </c>
      <c r="B21" s="245">
        <v>15</v>
      </c>
      <c r="C21" s="257">
        <f>'สาย 1'!D195</f>
        <v>0</v>
      </c>
      <c r="D21" s="257">
        <f>'สาย 1'!E195</f>
        <v>0</v>
      </c>
      <c r="E21" s="254" t="e">
        <f>'สาย 1'!F195</f>
        <v>#DIV/0!</v>
      </c>
      <c r="F21" s="257">
        <f>'สาย 1'!G195</f>
        <v>0</v>
      </c>
      <c r="G21" s="251"/>
      <c r="H21" s="256"/>
      <c r="I21" s="248"/>
      <c r="J21" s="250"/>
      <c r="K21" s="274">
        <f t="shared" si="0"/>
        <v>0</v>
      </c>
      <c r="L21" s="274">
        <f t="shared" si="2"/>
        <v>0</v>
      </c>
      <c r="M21" s="248"/>
      <c r="N21" s="274">
        <f t="shared" si="1"/>
        <v>0</v>
      </c>
      <c r="O21" s="245"/>
      <c r="P21" s="245"/>
      <c r="Q21" s="245"/>
      <c r="R21" s="270"/>
    </row>
    <row r="22" spans="1:18" ht="19.8">
      <c r="A22" s="269" t="s">
        <v>144</v>
      </c>
      <c r="B22" s="245">
        <v>16</v>
      </c>
      <c r="C22" s="257">
        <f>'สาย 1'!D196</f>
        <v>0</v>
      </c>
      <c r="D22" s="257">
        <f>'สาย 1'!E196</f>
        <v>0</v>
      </c>
      <c r="E22" s="254" t="e">
        <f>'สาย 1'!F196</f>
        <v>#DIV/0!</v>
      </c>
      <c r="F22" s="257">
        <f>'สาย 1'!G196</f>
        <v>0</v>
      </c>
      <c r="G22" s="251"/>
      <c r="H22" s="256"/>
      <c r="I22" s="248"/>
      <c r="J22" s="250"/>
      <c r="K22" s="274">
        <f t="shared" si="0"/>
        <v>0</v>
      </c>
      <c r="L22" s="274">
        <f t="shared" si="2"/>
        <v>0</v>
      </c>
      <c r="M22" s="248"/>
      <c r="N22" s="274">
        <f t="shared" si="1"/>
        <v>0</v>
      </c>
      <c r="O22" s="245"/>
      <c r="P22" s="245"/>
      <c r="Q22" s="245"/>
      <c r="R22" s="270"/>
    </row>
    <row r="23" spans="1:18" ht="19.8">
      <c r="A23" s="255" t="s">
        <v>138</v>
      </c>
      <c r="B23" s="249">
        <v>17</v>
      </c>
      <c r="C23" s="257">
        <f>'สาย 1'!D197</f>
        <v>0</v>
      </c>
      <c r="D23" s="257">
        <f>'สาย 1'!E197</f>
        <v>0</v>
      </c>
      <c r="E23" s="254" t="e">
        <f>'สาย 1'!F197</f>
        <v>#DIV/0!</v>
      </c>
      <c r="F23" s="257">
        <f>'สาย 1'!G197</f>
        <v>0</v>
      </c>
      <c r="G23" s="251"/>
      <c r="H23" s="256"/>
      <c r="I23" s="248"/>
      <c r="J23" s="250"/>
      <c r="K23" s="274">
        <f t="shared" si="0"/>
        <v>0</v>
      </c>
      <c r="L23" s="274">
        <f t="shared" si="2"/>
        <v>0</v>
      </c>
      <c r="M23" s="248"/>
      <c r="N23" s="274">
        <f t="shared" si="1"/>
        <v>0</v>
      </c>
      <c r="O23" s="245"/>
      <c r="P23" s="245"/>
      <c r="Q23" s="245"/>
      <c r="R23" s="270"/>
    </row>
    <row r="24" spans="1:18" ht="19.8">
      <c r="A24" s="255" t="s">
        <v>139</v>
      </c>
      <c r="B24" s="245">
        <v>18</v>
      </c>
      <c r="C24" s="257">
        <f>'สาย 1'!D198</f>
        <v>0</v>
      </c>
      <c r="D24" s="257">
        <f>'สาย 1'!E198</f>
        <v>0</v>
      </c>
      <c r="E24" s="254" t="e">
        <f>'สาย 1'!F198</f>
        <v>#DIV/0!</v>
      </c>
      <c r="F24" s="257">
        <f>'สาย 1'!G198</f>
        <v>0</v>
      </c>
      <c r="G24" s="251"/>
      <c r="H24" s="256"/>
      <c r="I24" s="248"/>
      <c r="J24" s="250"/>
      <c r="K24" s="274">
        <f t="shared" si="0"/>
        <v>0</v>
      </c>
      <c r="L24" s="274">
        <f t="shared" si="2"/>
        <v>0</v>
      </c>
      <c r="M24" s="248"/>
      <c r="N24" s="274">
        <f t="shared" si="1"/>
        <v>0</v>
      </c>
      <c r="O24" s="245"/>
      <c r="P24" s="245"/>
      <c r="Q24" s="245"/>
      <c r="R24" s="270"/>
    </row>
    <row r="25" spans="1:18" ht="19.8">
      <c r="A25" s="269" t="s">
        <v>140</v>
      </c>
      <c r="B25" s="245">
        <v>19</v>
      </c>
      <c r="C25" s="257">
        <f>'สาย 1'!D199</f>
        <v>0</v>
      </c>
      <c r="D25" s="257">
        <f>'สาย 1'!E199</f>
        <v>0</v>
      </c>
      <c r="E25" s="254" t="e">
        <f>'สาย 1'!F199</f>
        <v>#DIV/0!</v>
      </c>
      <c r="F25" s="257">
        <f>'สาย 1'!G199</f>
        <v>0</v>
      </c>
      <c r="G25" s="251"/>
      <c r="H25" s="256"/>
      <c r="I25" s="248"/>
      <c r="J25" s="250"/>
      <c r="K25" s="274">
        <f t="shared" si="0"/>
        <v>0</v>
      </c>
      <c r="L25" s="274">
        <f t="shared" si="2"/>
        <v>0</v>
      </c>
      <c r="M25" s="248"/>
      <c r="N25" s="274">
        <f t="shared" si="1"/>
        <v>0</v>
      </c>
      <c r="O25" s="245"/>
      <c r="P25" s="245"/>
      <c r="Q25" s="245"/>
      <c r="R25" s="270"/>
    </row>
    <row r="26" spans="1:18" ht="19.8">
      <c r="A26" s="255" t="s">
        <v>141</v>
      </c>
      <c r="B26" s="245">
        <v>20</v>
      </c>
      <c r="C26" s="257">
        <f>'สาย 1'!D200</f>
        <v>0</v>
      </c>
      <c r="D26" s="257">
        <f>'สาย 1'!E200</f>
        <v>0</v>
      </c>
      <c r="E26" s="254" t="e">
        <f>'สาย 1'!F200</f>
        <v>#DIV/0!</v>
      </c>
      <c r="F26" s="257">
        <f>'สาย 1'!G200</f>
        <v>0</v>
      </c>
      <c r="G26" s="251"/>
      <c r="H26" s="256"/>
      <c r="I26" s="248"/>
      <c r="J26" s="250"/>
      <c r="K26" s="274">
        <f t="shared" si="0"/>
        <v>0</v>
      </c>
      <c r="L26" s="274">
        <f t="shared" si="2"/>
        <v>0</v>
      </c>
      <c r="M26" s="248"/>
      <c r="N26" s="274">
        <f t="shared" si="1"/>
        <v>0</v>
      </c>
      <c r="O26" s="245"/>
      <c r="P26" s="245"/>
      <c r="Q26" s="245"/>
      <c r="R26" s="270"/>
    </row>
    <row r="27" spans="1:18" ht="19.8">
      <c r="A27" s="255" t="s">
        <v>142</v>
      </c>
      <c r="B27" s="245">
        <v>21</v>
      </c>
      <c r="C27" s="257">
        <f>'สาย 1'!D201</f>
        <v>0</v>
      </c>
      <c r="D27" s="257">
        <f>'สาย 1'!E201</f>
        <v>0</v>
      </c>
      <c r="E27" s="254" t="e">
        <f>'สาย 1'!F201</f>
        <v>#DIV/0!</v>
      </c>
      <c r="F27" s="257">
        <f>'สาย 1'!G201</f>
        <v>0</v>
      </c>
      <c r="G27" s="251"/>
      <c r="H27" s="256"/>
      <c r="I27" s="248"/>
      <c r="J27" s="250"/>
      <c r="K27" s="274">
        <f t="shared" si="0"/>
        <v>0</v>
      </c>
      <c r="L27" s="274">
        <f t="shared" si="2"/>
        <v>0</v>
      </c>
      <c r="M27" s="248"/>
      <c r="N27" s="274">
        <f t="shared" si="1"/>
        <v>0</v>
      </c>
      <c r="O27" s="245"/>
      <c r="P27" s="245"/>
      <c r="Q27" s="245"/>
      <c r="R27" s="249"/>
    </row>
    <row r="28" spans="1:18" ht="19.8">
      <c r="A28" s="269" t="s">
        <v>143</v>
      </c>
      <c r="B28" s="245">
        <v>22</v>
      </c>
      <c r="C28" s="257">
        <f>'สาย 1'!D202</f>
        <v>0</v>
      </c>
      <c r="D28" s="257">
        <f>'สาย 1'!E202</f>
        <v>0</v>
      </c>
      <c r="E28" s="254" t="e">
        <f>'สาย 1'!F202</f>
        <v>#DIV/0!</v>
      </c>
      <c r="F28" s="257">
        <f>'สาย 1'!G202</f>
        <v>0</v>
      </c>
      <c r="G28" s="251"/>
      <c r="H28" s="256"/>
      <c r="I28" s="248"/>
      <c r="J28" s="250"/>
      <c r="K28" s="274">
        <f t="shared" si="0"/>
        <v>0</v>
      </c>
      <c r="L28" s="274">
        <f t="shared" si="2"/>
        <v>0</v>
      </c>
      <c r="M28" s="248"/>
      <c r="N28" s="274">
        <f t="shared" si="1"/>
        <v>0</v>
      </c>
      <c r="O28" s="245"/>
      <c r="P28" s="245"/>
      <c r="Q28" s="245"/>
      <c r="R28" s="270"/>
    </row>
    <row r="29" spans="1:18" ht="19.8">
      <c r="A29" s="255" t="s">
        <v>144</v>
      </c>
      <c r="B29" s="245">
        <v>23</v>
      </c>
      <c r="C29" s="257">
        <f>'สาย 1'!D203</f>
        <v>0</v>
      </c>
      <c r="D29" s="257">
        <f>'สาย 1'!E203</f>
        <v>0</v>
      </c>
      <c r="E29" s="254" t="e">
        <f>'สาย 1'!F203</f>
        <v>#DIV/0!</v>
      </c>
      <c r="F29" s="257">
        <f>'สาย 1'!G203</f>
        <v>0</v>
      </c>
      <c r="G29" s="251"/>
      <c r="H29" s="256"/>
      <c r="I29" s="248"/>
      <c r="J29" s="250"/>
      <c r="K29" s="274">
        <f t="shared" si="0"/>
        <v>0</v>
      </c>
      <c r="L29" s="274">
        <f t="shared" si="2"/>
        <v>0</v>
      </c>
      <c r="M29" s="248"/>
      <c r="N29" s="274">
        <f t="shared" si="1"/>
        <v>0</v>
      </c>
      <c r="O29" s="245"/>
      <c r="P29" s="245"/>
      <c r="Q29" s="245"/>
      <c r="R29" s="270"/>
    </row>
    <row r="30" spans="1:18" ht="19.8">
      <c r="A30" s="255" t="s">
        <v>138</v>
      </c>
      <c r="B30" s="249">
        <v>24</v>
      </c>
      <c r="C30" s="257">
        <f>'สาย 1'!D204</f>
        <v>0</v>
      </c>
      <c r="D30" s="257">
        <f>'สาย 1'!E204</f>
        <v>0</v>
      </c>
      <c r="E30" s="254" t="e">
        <f>'สาย 1'!F204</f>
        <v>#DIV/0!</v>
      </c>
      <c r="F30" s="257">
        <f>'สาย 1'!G204</f>
        <v>0</v>
      </c>
      <c r="G30" s="251"/>
      <c r="H30" s="256"/>
      <c r="I30" s="248"/>
      <c r="J30" s="250"/>
      <c r="K30" s="274">
        <f t="shared" si="0"/>
        <v>0</v>
      </c>
      <c r="L30" s="274">
        <f t="shared" si="2"/>
        <v>0</v>
      </c>
      <c r="M30" s="248"/>
      <c r="N30" s="274">
        <f t="shared" si="1"/>
        <v>0</v>
      </c>
      <c r="O30" s="245"/>
      <c r="P30" s="245"/>
      <c r="Q30" s="245"/>
      <c r="R30" s="270"/>
    </row>
    <row r="31" spans="1:18" ht="19.8">
      <c r="A31" s="269" t="s">
        <v>139</v>
      </c>
      <c r="B31" s="245">
        <v>25</v>
      </c>
      <c r="C31" s="257">
        <f>'สาย 1'!D205</f>
        <v>0</v>
      </c>
      <c r="D31" s="257">
        <f>'สาย 1'!E205</f>
        <v>0</v>
      </c>
      <c r="E31" s="254" t="e">
        <f>'สาย 1'!F205</f>
        <v>#DIV/0!</v>
      </c>
      <c r="F31" s="257">
        <f>'สาย 1'!G205</f>
        <v>0</v>
      </c>
      <c r="G31" s="251"/>
      <c r="H31" s="256"/>
      <c r="I31" s="248"/>
      <c r="J31" s="250"/>
      <c r="K31" s="274">
        <f t="shared" si="0"/>
        <v>0</v>
      </c>
      <c r="L31" s="274">
        <f t="shared" si="2"/>
        <v>0</v>
      </c>
      <c r="M31" s="248"/>
      <c r="N31" s="274">
        <f t="shared" si="1"/>
        <v>0</v>
      </c>
      <c r="O31" s="245"/>
      <c r="P31" s="245"/>
      <c r="Q31" s="245"/>
      <c r="R31" s="270"/>
    </row>
    <row r="32" spans="1:18" ht="19.8">
      <c r="A32" s="255" t="s">
        <v>140</v>
      </c>
      <c r="B32" s="245">
        <v>26</v>
      </c>
      <c r="C32" s="257">
        <f>'สาย 1'!D206</f>
        <v>0</v>
      </c>
      <c r="D32" s="257">
        <f>'สาย 1'!E206</f>
        <v>0</v>
      </c>
      <c r="E32" s="254" t="e">
        <f>'สาย 1'!F206</f>
        <v>#DIV/0!</v>
      </c>
      <c r="F32" s="257">
        <f>'สาย 1'!G206</f>
        <v>0</v>
      </c>
      <c r="G32" s="251"/>
      <c r="H32" s="256"/>
      <c r="I32" s="248"/>
      <c r="J32" s="250"/>
      <c r="K32" s="274">
        <f t="shared" si="0"/>
        <v>0</v>
      </c>
      <c r="L32" s="274">
        <f t="shared" si="2"/>
        <v>0</v>
      </c>
      <c r="M32" s="248"/>
      <c r="N32" s="274">
        <f t="shared" si="1"/>
        <v>0</v>
      </c>
      <c r="O32" s="245"/>
      <c r="P32" s="245"/>
      <c r="Q32" s="245"/>
      <c r="R32" s="270"/>
    </row>
    <row r="33" spans="1:18" ht="19.8">
      <c r="A33" s="255" t="s">
        <v>141</v>
      </c>
      <c r="B33" s="245">
        <v>27</v>
      </c>
      <c r="C33" s="257">
        <f>'สาย 1'!D207</f>
        <v>0</v>
      </c>
      <c r="D33" s="257">
        <f>'สาย 1'!E207</f>
        <v>0</v>
      </c>
      <c r="E33" s="254" t="e">
        <f>'สาย 1'!F207</f>
        <v>#DIV/0!</v>
      </c>
      <c r="F33" s="257">
        <f>'สาย 1'!G207</f>
        <v>0</v>
      </c>
      <c r="G33" s="251"/>
      <c r="H33" s="256"/>
      <c r="I33" s="248"/>
      <c r="J33" s="250"/>
      <c r="K33" s="274">
        <f t="shared" si="0"/>
        <v>0</v>
      </c>
      <c r="L33" s="274">
        <f t="shared" si="2"/>
        <v>0</v>
      </c>
      <c r="M33" s="248"/>
      <c r="N33" s="274">
        <f t="shared" si="1"/>
        <v>0</v>
      </c>
      <c r="O33" s="245"/>
      <c r="P33" s="245"/>
      <c r="Q33" s="245"/>
      <c r="R33" s="270"/>
    </row>
    <row r="34" spans="1:18" ht="19.8">
      <c r="A34" s="269" t="s">
        <v>142</v>
      </c>
      <c r="B34" s="245">
        <v>28</v>
      </c>
      <c r="C34" s="257">
        <f>'สาย 1'!D208</f>
        <v>0</v>
      </c>
      <c r="D34" s="257">
        <f>'สาย 1'!E208</f>
        <v>0</v>
      </c>
      <c r="E34" s="254" t="e">
        <f>'สาย 1'!F208</f>
        <v>#DIV/0!</v>
      </c>
      <c r="F34" s="257">
        <f>'สาย 1'!G208</f>
        <v>0</v>
      </c>
      <c r="G34" s="251"/>
      <c r="H34" s="256"/>
      <c r="I34" s="248"/>
      <c r="J34" s="250"/>
      <c r="K34" s="274">
        <f t="shared" si="0"/>
        <v>0</v>
      </c>
      <c r="L34" s="274">
        <f t="shared" si="2"/>
        <v>0</v>
      </c>
      <c r="M34" s="248"/>
      <c r="N34" s="274">
        <f t="shared" si="1"/>
        <v>0</v>
      </c>
      <c r="O34" s="245"/>
      <c r="P34" s="245"/>
      <c r="Q34" s="245"/>
      <c r="R34" s="249"/>
    </row>
    <row r="35" spans="1:18" ht="19.8">
      <c r="A35" s="255" t="s">
        <v>143</v>
      </c>
      <c r="B35" s="245">
        <v>29</v>
      </c>
      <c r="C35" s="257">
        <f>'สาย 1'!D209</f>
        <v>0</v>
      </c>
      <c r="D35" s="257">
        <f>'สาย 1'!E209</f>
        <v>0</v>
      </c>
      <c r="E35" s="254" t="e">
        <f>'สาย 1'!F209</f>
        <v>#DIV/0!</v>
      </c>
      <c r="F35" s="257">
        <f>'สาย 1'!G209</f>
        <v>0</v>
      </c>
      <c r="G35" s="251"/>
      <c r="H35" s="256"/>
      <c r="I35" s="248"/>
      <c r="J35" s="250"/>
      <c r="K35" s="274">
        <f t="shared" si="0"/>
        <v>0</v>
      </c>
      <c r="L35" s="274">
        <f t="shared" si="2"/>
        <v>0</v>
      </c>
      <c r="M35" s="248"/>
      <c r="N35" s="274">
        <f t="shared" si="1"/>
        <v>0</v>
      </c>
      <c r="O35" s="245"/>
      <c r="P35" s="245"/>
      <c r="Q35" s="245"/>
      <c r="R35" s="270"/>
    </row>
    <row r="36" spans="1:18" ht="19.8">
      <c r="A36" s="255" t="s">
        <v>144</v>
      </c>
      <c r="B36" s="245">
        <v>30</v>
      </c>
      <c r="C36" s="257">
        <f>'สาย 1'!D210</f>
        <v>0</v>
      </c>
      <c r="D36" s="257">
        <f>'สาย 1'!E210</f>
        <v>0</v>
      </c>
      <c r="E36" s="254" t="e">
        <f>'สาย 1'!F210</f>
        <v>#DIV/0!</v>
      </c>
      <c r="F36" s="257">
        <f>'สาย 1'!G210</f>
        <v>0</v>
      </c>
      <c r="G36" s="251"/>
      <c r="H36" s="256"/>
      <c r="I36" s="248"/>
      <c r="J36" s="250"/>
      <c r="K36" s="274">
        <f t="shared" si="0"/>
        <v>0</v>
      </c>
      <c r="L36" s="274">
        <f t="shared" si="2"/>
        <v>0</v>
      </c>
      <c r="M36" s="248"/>
      <c r="N36" s="274">
        <f t="shared" si="1"/>
        <v>0</v>
      </c>
      <c r="O36" s="245"/>
      <c r="P36" s="245"/>
      <c r="Q36" s="245"/>
      <c r="R36" s="270"/>
    </row>
    <row r="37" spans="1:18" ht="20.399999999999999" thickBot="1">
      <c r="A37" s="279"/>
      <c r="B37" s="280">
        <v>31</v>
      </c>
      <c r="C37" s="281">
        <f>'สาย 1'!D211</f>
        <v>0</v>
      </c>
      <c r="D37" s="281">
        <f>'สาย 1'!E211</f>
        <v>0</v>
      </c>
      <c r="E37" s="282" t="e">
        <f>'สาย 1'!F211</f>
        <v>#DIV/0!</v>
      </c>
      <c r="F37" s="281">
        <f>'สาย 1'!G211</f>
        <v>0</v>
      </c>
      <c r="G37" s="283"/>
      <c r="H37" s="284"/>
      <c r="I37" s="285"/>
      <c r="J37" s="285"/>
      <c r="K37" s="274">
        <f t="shared" si="0"/>
        <v>0</v>
      </c>
      <c r="L37" s="274">
        <f t="shared" si="2"/>
        <v>0</v>
      </c>
      <c r="M37" s="286"/>
      <c r="N37" s="274">
        <f t="shared" si="1"/>
        <v>0</v>
      </c>
      <c r="O37" s="283"/>
      <c r="P37" s="283"/>
      <c r="Q37" s="283"/>
      <c r="R37" s="283"/>
    </row>
    <row r="38" spans="1:18" ht="31.5" customHeight="1" thickTop="1" thickBot="1">
      <c r="A38" s="658" t="s">
        <v>41</v>
      </c>
      <c r="B38" s="659"/>
      <c r="C38" s="287">
        <f>SUM(C7:C37)</f>
        <v>4320</v>
      </c>
      <c r="D38" s="287">
        <f t="shared" ref="D38" si="3">SUM(D7:D37)</f>
        <v>343</v>
      </c>
      <c r="E38" s="288">
        <f>D38/C38</f>
        <v>7.9398148148148148E-2</v>
      </c>
      <c r="F38" s="287">
        <f t="shared" ref="F38" si="4">SUM(F7:F37)</f>
        <v>0</v>
      </c>
      <c r="G38" s="287">
        <f t="shared" ref="G38" si="5">SUM(G7:G37)</f>
        <v>0</v>
      </c>
      <c r="H38" s="287">
        <f t="shared" ref="H38" si="6">SUM(H7:H37)</f>
        <v>0</v>
      </c>
      <c r="I38" s="287">
        <f t="shared" ref="I38" si="7">SUM(I7:I37)</f>
        <v>19925.55</v>
      </c>
      <c r="J38" s="287">
        <f t="shared" ref="J38" si="8">SUM(J7:J37)</f>
        <v>21834.36</v>
      </c>
      <c r="K38" s="287">
        <f t="shared" ref="K38" si="9">SUM(K7:K37)</f>
        <v>1528.4052000000001</v>
      </c>
      <c r="L38" s="287">
        <f t="shared" ref="L38" si="10">SUM(L7:L37)</f>
        <v>41759.910000000003</v>
      </c>
      <c r="M38" s="287">
        <f t="shared" ref="M38" si="11">SUM(M7:M37)</f>
        <v>0</v>
      </c>
      <c r="N38" s="287">
        <f t="shared" ref="N38" si="12">SUM(N7:N37)</f>
        <v>41759.910000000003</v>
      </c>
      <c r="O38" s="287">
        <f t="shared" ref="O38" si="13">SUM(O7:O37)</f>
        <v>101</v>
      </c>
      <c r="P38" s="287">
        <f t="shared" ref="P38" si="14">SUM(P7:P37)</f>
        <v>99</v>
      </c>
      <c r="Q38" s="287">
        <f t="shared" ref="Q38" si="15">SUM(Q7:Q37)</f>
        <v>109</v>
      </c>
      <c r="R38" s="289"/>
    </row>
    <row r="39" spans="1:18" ht="21.6" thickTop="1" thickBot="1">
      <c r="A39" s="244"/>
      <c r="B39" s="244"/>
      <c r="C39" s="244"/>
      <c r="D39" s="244"/>
      <c r="E39" s="244"/>
      <c r="F39" s="290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</row>
    <row r="40" spans="1:18" ht="20.399999999999999">
      <c r="A40" s="244"/>
      <c r="B40" s="244"/>
      <c r="C40" s="246"/>
      <c r="D40" s="252"/>
      <c r="E40" s="247"/>
      <c r="F40" s="291"/>
      <c r="G40" s="247"/>
      <c r="H40" s="443" t="s">
        <v>282</v>
      </c>
      <c r="I40" s="444"/>
      <c r="J40" s="444"/>
      <c r="K40" s="445"/>
      <c r="L40" s="244"/>
      <c r="M40" s="244"/>
      <c r="N40" s="253"/>
      <c r="O40" s="244"/>
      <c r="P40" s="244"/>
      <c r="Q40" s="244"/>
      <c r="R40" s="244"/>
    </row>
    <row r="41" spans="1:18">
      <c r="H41" s="446" t="s">
        <v>283</v>
      </c>
      <c r="I41" s="447"/>
      <c r="J41" s="447"/>
      <c r="K41" s="448"/>
    </row>
    <row r="42" spans="1:18">
      <c r="H42" s="446"/>
      <c r="I42" s="447"/>
      <c r="J42" s="447"/>
      <c r="K42" s="448"/>
    </row>
    <row r="43" spans="1:18">
      <c r="H43" s="446" t="s">
        <v>284</v>
      </c>
      <c r="I43" s="447"/>
      <c r="J43" s="447"/>
      <c r="K43" s="448"/>
    </row>
    <row r="44" spans="1:18">
      <c r="H44" s="446"/>
      <c r="I44" s="447"/>
      <c r="J44" s="447"/>
      <c r="K44" s="448"/>
    </row>
    <row r="45" spans="1:18" ht="15" thickBot="1">
      <c r="H45" s="449" t="s">
        <v>285</v>
      </c>
      <c r="I45" s="450"/>
      <c r="J45" s="450"/>
      <c r="K45" s="451"/>
    </row>
  </sheetData>
  <mergeCells count="21">
    <mergeCell ref="A38:B38"/>
    <mergeCell ref="A4:A6"/>
    <mergeCell ref="C5:C6"/>
    <mergeCell ref="D5:D6"/>
    <mergeCell ref="A2:R2"/>
    <mergeCell ref="A1:R1"/>
    <mergeCell ref="A3:R3"/>
    <mergeCell ref="M4:M6"/>
    <mergeCell ref="N4:N6"/>
    <mergeCell ref="B4:B6"/>
    <mergeCell ref="F4:F6"/>
    <mergeCell ref="G4:G6"/>
    <mergeCell ref="H4:H6"/>
    <mergeCell ref="Q4:Q5"/>
    <mergeCell ref="E4:E6"/>
    <mergeCell ref="R4:R6"/>
    <mergeCell ref="I4:K4"/>
    <mergeCell ref="J5:K5"/>
    <mergeCell ref="I5:I6"/>
    <mergeCell ref="L4:L6"/>
    <mergeCell ref="O4:P5"/>
  </mergeCells>
  <pageMargins left="0.7" right="0.7" top="0.75" bottom="0.75" header="0.3" footer="0.3"/>
  <pageSetup paperSize="9" orientation="portrait" horizontalDpi="180" verticalDpi="18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"/>
  <sheetViews>
    <sheetView topLeftCell="C1" workbookViewId="0">
      <pane ySplit="6" topLeftCell="A7" activePane="bottomLeft" state="frozen"/>
      <selection pane="bottomLeft" activeCell="R9" sqref="R9"/>
    </sheetView>
  </sheetViews>
  <sheetFormatPr defaultColWidth="9" defaultRowHeight="14.4"/>
  <cols>
    <col min="1" max="13" width="9" style="79"/>
    <col min="14" max="14" width="8.6640625" style="79" bestFit="1" customWidth="1"/>
    <col min="15" max="17" width="9" style="79"/>
    <col min="18" max="18" width="24.44140625" style="79" customWidth="1"/>
    <col min="19" max="16384" width="9" style="79"/>
  </cols>
  <sheetData>
    <row r="1" spans="1:18" ht="25.8">
      <c r="A1" s="628" t="s">
        <v>122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8"/>
      <c r="R1" s="628"/>
    </row>
    <row r="2" spans="1:18" ht="21" customHeight="1">
      <c r="A2" s="665" t="s">
        <v>305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</row>
    <row r="3" spans="1:18" ht="24.75" customHeight="1" thickBot="1">
      <c r="A3" s="629" t="s">
        <v>321</v>
      </c>
      <c r="B3" s="629"/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</row>
    <row r="4" spans="1:18" ht="21.75" customHeight="1" thickTop="1">
      <c r="A4" s="660" t="s">
        <v>146</v>
      </c>
      <c r="B4" s="636" t="s">
        <v>1</v>
      </c>
      <c r="C4" s="276" t="s">
        <v>42</v>
      </c>
      <c r="D4" s="276" t="s">
        <v>89</v>
      </c>
      <c r="E4" s="646" t="s">
        <v>148</v>
      </c>
      <c r="F4" s="636" t="s">
        <v>123</v>
      </c>
      <c r="G4" s="639" t="s">
        <v>124</v>
      </c>
      <c r="H4" s="666" t="s">
        <v>125</v>
      </c>
      <c r="I4" s="650" t="s">
        <v>126</v>
      </c>
      <c r="J4" s="650"/>
      <c r="K4" s="650"/>
      <c r="L4" s="654" t="s">
        <v>127</v>
      </c>
      <c r="M4" s="633" t="s">
        <v>133</v>
      </c>
      <c r="N4" s="633" t="s">
        <v>44</v>
      </c>
      <c r="O4" s="669" t="s">
        <v>128</v>
      </c>
      <c r="P4" s="669"/>
      <c r="Q4" s="636" t="s">
        <v>129</v>
      </c>
      <c r="R4" s="636" t="s">
        <v>130</v>
      </c>
    </row>
    <row r="5" spans="1:18" ht="21" customHeight="1">
      <c r="A5" s="661"/>
      <c r="B5" s="637"/>
      <c r="C5" s="663" t="s">
        <v>147</v>
      </c>
      <c r="D5" s="663" t="s">
        <v>147</v>
      </c>
      <c r="E5" s="647"/>
      <c r="F5" s="637"/>
      <c r="G5" s="640"/>
      <c r="H5" s="667"/>
      <c r="I5" s="655" t="s">
        <v>131</v>
      </c>
      <c r="J5" s="651" t="s">
        <v>132</v>
      </c>
      <c r="K5" s="651"/>
      <c r="L5" s="655"/>
      <c r="M5" s="634"/>
      <c r="N5" s="634"/>
      <c r="O5" s="637"/>
      <c r="P5" s="637"/>
      <c r="Q5" s="637"/>
      <c r="R5" s="637"/>
    </row>
    <row r="6" spans="1:18" ht="21" thickBot="1">
      <c r="A6" s="662"/>
      <c r="B6" s="638"/>
      <c r="C6" s="664"/>
      <c r="D6" s="664"/>
      <c r="E6" s="648"/>
      <c r="F6" s="638"/>
      <c r="G6" s="638"/>
      <c r="H6" s="668"/>
      <c r="I6" s="656"/>
      <c r="J6" s="277" t="s">
        <v>80</v>
      </c>
      <c r="K6" s="277" t="s">
        <v>134</v>
      </c>
      <c r="L6" s="656"/>
      <c r="M6" s="635"/>
      <c r="N6" s="635"/>
      <c r="O6" s="278" t="s">
        <v>135</v>
      </c>
      <c r="P6" s="278" t="s">
        <v>136</v>
      </c>
      <c r="Q6" s="277" t="s">
        <v>137</v>
      </c>
      <c r="R6" s="638"/>
    </row>
    <row r="7" spans="1:18" s="202" customFormat="1" ht="20.399999999999999" thickTop="1">
      <c r="A7" s="269" t="s">
        <v>143</v>
      </c>
      <c r="B7" s="270">
        <v>1</v>
      </c>
      <c r="C7" s="271">
        <f>'สาย 2'!D181</f>
        <v>1295</v>
      </c>
      <c r="D7" s="271">
        <f>'สาย 2'!E181</f>
        <v>88</v>
      </c>
      <c r="E7" s="272">
        <f>'สาย 2'!F181</f>
        <v>6.7953667953667959E-2</v>
      </c>
      <c r="F7" s="271">
        <f>'สาย 2'!G181</f>
        <v>0</v>
      </c>
      <c r="G7" s="270"/>
      <c r="H7" s="273"/>
      <c r="I7" s="274">
        <v>8173</v>
      </c>
      <c r="J7" s="274">
        <v>4936.82</v>
      </c>
      <c r="K7" s="274">
        <f>J7*7%</f>
        <v>345.57740000000001</v>
      </c>
      <c r="L7" s="274">
        <f>I7+J7</f>
        <v>13109.82</v>
      </c>
      <c r="M7" s="275"/>
      <c r="N7" s="274">
        <f>L7-M7</f>
        <v>13109.82</v>
      </c>
      <c r="O7" s="270">
        <v>30</v>
      </c>
      <c r="P7" s="270">
        <v>30</v>
      </c>
      <c r="Q7" s="270">
        <v>32</v>
      </c>
      <c r="R7" s="270" t="s">
        <v>294</v>
      </c>
    </row>
    <row r="8" spans="1:18" ht="19.8">
      <c r="A8" s="255" t="s">
        <v>144</v>
      </c>
      <c r="B8" s="249">
        <v>2</v>
      </c>
      <c r="C8" s="271">
        <f>'สาย 2'!D182</f>
        <v>1080</v>
      </c>
      <c r="D8" s="271">
        <f>'สาย 2'!E182</f>
        <v>117</v>
      </c>
      <c r="E8" s="272">
        <f>'สาย 2'!F182</f>
        <v>0.10833333333333334</v>
      </c>
      <c r="F8" s="271">
        <f>'สาย 2'!G182</f>
        <v>0</v>
      </c>
      <c r="G8" s="249"/>
      <c r="H8" s="256"/>
      <c r="I8" s="274">
        <v>8597</v>
      </c>
      <c r="J8" s="274">
        <v>1817.54</v>
      </c>
      <c r="K8" s="274">
        <f t="shared" ref="K8:K37" si="0">J8*7%</f>
        <v>127.22780000000002</v>
      </c>
      <c r="L8" s="274">
        <f>I8+J8</f>
        <v>10414.540000000001</v>
      </c>
      <c r="M8" s="248"/>
      <c r="N8" s="274">
        <f t="shared" ref="N8:N37" si="1">L8-M8</f>
        <v>10414.540000000001</v>
      </c>
      <c r="O8" s="249">
        <v>27</v>
      </c>
      <c r="P8" s="249">
        <v>27</v>
      </c>
      <c r="Q8" s="270">
        <v>28</v>
      </c>
      <c r="R8" s="270" t="s">
        <v>294</v>
      </c>
    </row>
    <row r="9" spans="1:18" ht="19.8">
      <c r="A9" s="255" t="s">
        <v>138</v>
      </c>
      <c r="B9" s="249">
        <v>3</v>
      </c>
      <c r="C9" s="271">
        <f>'สาย 2'!D183</f>
        <v>1185</v>
      </c>
      <c r="D9" s="271">
        <f>'สาย 2'!E183</f>
        <v>108</v>
      </c>
      <c r="E9" s="272">
        <f>'สาย 2'!F183</f>
        <v>9.1139240506329114E-2</v>
      </c>
      <c r="F9" s="271">
        <f>'สาย 2'!G183</f>
        <v>0</v>
      </c>
      <c r="G9" s="249"/>
      <c r="H9" s="256"/>
      <c r="I9" s="250">
        <v>8916.75</v>
      </c>
      <c r="J9" s="250">
        <v>2920.03</v>
      </c>
      <c r="K9" s="274">
        <f t="shared" si="0"/>
        <v>204.40210000000005</v>
      </c>
      <c r="L9" s="274">
        <f t="shared" ref="L9:L37" si="2">I9+J9</f>
        <v>11836.78</v>
      </c>
      <c r="M9" s="248"/>
      <c r="N9" s="274">
        <f t="shared" si="1"/>
        <v>11836.78</v>
      </c>
      <c r="O9" s="249">
        <v>28</v>
      </c>
      <c r="P9" s="249">
        <v>28</v>
      </c>
      <c r="Q9" s="249">
        <v>34</v>
      </c>
      <c r="R9" s="270" t="s">
        <v>294</v>
      </c>
    </row>
    <row r="10" spans="1:18" ht="19.8">
      <c r="A10" s="269" t="s">
        <v>139</v>
      </c>
      <c r="B10" s="245">
        <v>4</v>
      </c>
      <c r="C10" s="271">
        <f>'สาย 2'!D184</f>
        <v>0</v>
      </c>
      <c r="D10" s="271">
        <f>'สาย 2'!E184</f>
        <v>0</v>
      </c>
      <c r="E10" s="272" t="e">
        <f>'สาย 2'!F184</f>
        <v>#DIV/0!</v>
      </c>
      <c r="F10" s="271">
        <f>'สาย 2'!G184</f>
        <v>0</v>
      </c>
      <c r="G10" s="251"/>
      <c r="H10" s="256"/>
      <c r="I10" s="248"/>
      <c r="J10" s="250"/>
      <c r="K10" s="274">
        <f t="shared" si="0"/>
        <v>0</v>
      </c>
      <c r="L10" s="274">
        <f t="shared" si="2"/>
        <v>0</v>
      </c>
      <c r="M10" s="248"/>
      <c r="N10" s="274">
        <f t="shared" si="1"/>
        <v>0</v>
      </c>
      <c r="O10" s="245"/>
      <c r="P10" s="245"/>
      <c r="Q10" s="245"/>
      <c r="R10" s="270"/>
    </row>
    <row r="11" spans="1:18" ht="19.8">
      <c r="A11" s="255" t="s">
        <v>140</v>
      </c>
      <c r="B11" s="245">
        <v>5</v>
      </c>
      <c r="C11" s="271">
        <f>'สาย 2'!D185</f>
        <v>0</v>
      </c>
      <c r="D11" s="271">
        <f>'สาย 2'!E185</f>
        <v>0</v>
      </c>
      <c r="E11" s="272" t="e">
        <f>'สาย 2'!F185</f>
        <v>#DIV/0!</v>
      </c>
      <c r="F11" s="271">
        <f>'สาย 2'!G185</f>
        <v>0</v>
      </c>
      <c r="G11" s="251"/>
      <c r="H11" s="256"/>
      <c r="I11" s="248"/>
      <c r="J11" s="250"/>
      <c r="K11" s="274">
        <f t="shared" si="0"/>
        <v>0</v>
      </c>
      <c r="L11" s="274">
        <f t="shared" si="2"/>
        <v>0</v>
      </c>
      <c r="M11" s="248"/>
      <c r="N11" s="274">
        <f t="shared" si="1"/>
        <v>0</v>
      </c>
      <c r="O11" s="245"/>
      <c r="P11" s="245"/>
      <c r="Q11" s="245"/>
      <c r="R11" s="270"/>
    </row>
    <row r="12" spans="1:18" ht="19.8">
      <c r="A12" s="255" t="s">
        <v>141</v>
      </c>
      <c r="B12" s="245">
        <v>6</v>
      </c>
      <c r="C12" s="271">
        <f>'สาย 2'!D186</f>
        <v>0</v>
      </c>
      <c r="D12" s="271">
        <f>'สาย 2'!E186</f>
        <v>0</v>
      </c>
      <c r="E12" s="272" t="e">
        <f>'สาย 2'!F186</f>
        <v>#DIV/0!</v>
      </c>
      <c r="F12" s="271">
        <f>'สาย 2'!G186</f>
        <v>0</v>
      </c>
      <c r="G12" s="251"/>
      <c r="H12" s="256"/>
      <c r="I12" s="248"/>
      <c r="J12" s="250"/>
      <c r="K12" s="274">
        <f t="shared" si="0"/>
        <v>0</v>
      </c>
      <c r="L12" s="274">
        <f t="shared" si="2"/>
        <v>0</v>
      </c>
      <c r="M12" s="248"/>
      <c r="N12" s="274">
        <f t="shared" si="1"/>
        <v>0</v>
      </c>
      <c r="O12" s="245"/>
      <c r="P12" s="245"/>
      <c r="Q12" s="245"/>
      <c r="R12" s="270"/>
    </row>
    <row r="13" spans="1:18" ht="19.8">
      <c r="A13" s="269" t="s">
        <v>142</v>
      </c>
      <c r="B13" s="245">
        <v>7</v>
      </c>
      <c r="C13" s="271">
        <f>'สาย 2'!D187</f>
        <v>0</v>
      </c>
      <c r="D13" s="271">
        <f>'สาย 2'!E187</f>
        <v>0</v>
      </c>
      <c r="E13" s="272" t="e">
        <f>'สาย 2'!F187</f>
        <v>#DIV/0!</v>
      </c>
      <c r="F13" s="271">
        <f>'สาย 2'!G187</f>
        <v>0</v>
      </c>
      <c r="G13" s="251"/>
      <c r="H13" s="256"/>
      <c r="I13" s="248"/>
      <c r="J13" s="250"/>
      <c r="K13" s="274">
        <f t="shared" si="0"/>
        <v>0</v>
      </c>
      <c r="L13" s="274">
        <f t="shared" si="2"/>
        <v>0</v>
      </c>
      <c r="M13" s="248"/>
      <c r="N13" s="274">
        <f t="shared" si="1"/>
        <v>0</v>
      </c>
      <c r="O13" s="245"/>
      <c r="P13" s="245"/>
      <c r="Q13" s="245"/>
      <c r="R13" s="249"/>
    </row>
    <row r="14" spans="1:18" ht="19.8">
      <c r="A14" s="255" t="s">
        <v>143</v>
      </c>
      <c r="B14" s="245">
        <v>8</v>
      </c>
      <c r="C14" s="271">
        <f>'สาย 2'!D188</f>
        <v>0</v>
      </c>
      <c r="D14" s="271">
        <f>'สาย 2'!E188</f>
        <v>0</v>
      </c>
      <c r="E14" s="272" t="e">
        <f>'สาย 2'!F188</f>
        <v>#DIV/0!</v>
      </c>
      <c r="F14" s="271">
        <f>'สาย 2'!G188</f>
        <v>0</v>
      </c>
      <c r="G14" s="251"/>
      <c r="H14" s="256"/>
      <c r="I14" s="248"/>
      <c r="J14" s="250"/>
      <c r="K14" s="274">
        <f t="shared" si="0"/>
        <v>0</v>
      </c>
      <c r="L14" s="274">
        <f t="shared" si="2"/>
        <v>0</v>
      </c>
      <c r="M14" s="248"/>
      <c r="N14" s="274">
        <f t="shared" si="1"/>
        <v>0</v>
      </c>
      <c r="O14" s="245"/>
      <c r="P14" s="245"/>
      <c r="Q14" s="245"/>
      <c r="R14" s="270"/>
    </row>
    <row r="15" spans="1:18" ht="19.8">
      <c r="A15" s="255" t="s">
        <v>144</v>
      </c>
      <c r="B15" s="245">
        <v>9</v>
      </c>
      <c r="C15" s="271">
        <f>'สาย 2'!D189</f>
        <v>0</v>
      </c>
      <c r="D15" s="271">
        <f>'สาย 2'!E189</f>
        <v>0</v>
      </c>
      <c r="E15" s="272" t="e">
        <f>'สาย 2'!F189</f>
        <v>#DIV/0!</v>
      </c>
      <c r="F15" s="271">
        <f>'สาย 2'!G189</f>
        <v>0</v>
      </c>
      <c r="G15" s="251"/>
      <c r="H15" s="256"/>
      <c r="I15" s="248"/>
      <c r="J15" s="250"/>
      <c r="K15" s="274">
        <f t="shared" si="0"/>
        <v>0</v>
      </c>
      <c r="L15" s="274">
        <f t="shared" si="2"/>
        <v>0</v>
      </c>
      <c r="M15" s="248"/>
      <c r="N15" s="274">
        <f t="shared" si="1"/>
        <v>0</v>
      </c>
      <c r="O15" s="245"/>
      <c r="P15" s="245"/>
      <c r="Q15" s="245"/>
      <c r="R15" s="270"/>
    </row>
    <row r="16" spans="1:18" ht="19.8">
      <c r="A16" s="269" t="s">
        <v>138</v>
      </c>
      <c r="B16" s="249">
        <v>10</v>
      </c>
      <c r="C16" s="271">
        <f>'สาย 2'!D190</f>
        <v>0</v>
      </c>
      <c r="D16" s="271">
        <f>'สาย 2'!E190</f>
        <v>0</v>
      </c>
      <c r="E16" s="272" t="e">
        <f>'สาย 2'!F190</f>
        <v>#DIV/0!</v>
      </c>
      <c r="F16" s="271">
        <f>'สาย 2'!G190</f>
        <v>0</v>
      </c>
      <c r="G16" s="251"/>
      <c r="H16" s="256"/>
      <c r="I16" s="248"/>
      <c r="J16" s="250"/>
      <c r="K16" s="274">
        <f t="shared" si="0"/>
        <v>0</v>
      </c>
      <c r="L16" s="274">
        <f t="shared" si="2"/>
        <v>0</v>
      </c>
      <c r="M16" s="248"/>
      <c r="N16" s="274">
        <f t="shared" si="1"/>
        <v>0</v>
      </c>
      <c r="O16" s="245"/>
      <c r="P16" s="245"/>
      <c r="Q16" s="245"/>
      <c r="R16" s="270"/>
    </row>
    <row r="17" spans="1:18" ht="19.8">
      <c r="A17" s="255" t="s">
        <v>139</v>
      </c>
      <c r="B17" s="245">
        <v>11</v>
      </c>
      <c r="C17" s="271">
        <f>'สาย 2'!D191</f>
        <v>0</v>
      </c>
      <c r="D17" s="271">
        <f>'สาย 2'!E191</f>
        <v>0</v>
      </c>
      <c r="E17" s="272" t="e">
        <f>'สาย 2'!F191</f>
        <v>#DIV/0!</v>
      </c>
      <c r="F17" s="271">
        <f>'สาย 2'!G191</f>
        <v>0</v>
      </c>
      <c r="G17" s="251"/>
      <c r="H17" s="256"/>
      <c r="I17" s="248"/>
      <c r="J17" s="250"/>
      <c r="K17" s="274">
        <f t="shared" si="0"/>
        <v>0</v>
      </c>
      <c r="L17" s="274">
        <f t="shared" si="2"/>
        <v>0</v>
      </c>
      <c r="M17" s="248"/>
      <c r="N17" s="274">
        <f t="shared" si="1"/>
        <v>0</v>
      </c>
      <c r="O17" s="245"/>
      <c r="P17" s="245"/>
      <c r="Q17" s="245"/>
      <c r="R17" s="270"/>
    </row>
    <row r="18" spans="1:18" ht="19.8">
      <c r="A18" s="255" t="s">
        <v>140</v>
      </c>
      <c r="B18" s="249">
        <v>12</v>
      </c>
      <c r="C18" s="271">
        <f>'สาย 2'!D192</f>
        <v>0</v>
      </c>
      <c r="D18" s="271">
        <f>'สาย 2'!E192</f>
        <v>0</v>
      </c>
      <c r="E18" s="272" t="e">
        <f>'สาย 2'!F192</f>
        <v>#DIV/0!</v>
      </c>
      <c r="F18" s="271">
        <f>'สาย 2'!G192</f>
        <v>0</v>
      </c>
      <c r="G18" s="249"/>
      <c r="H18" s="256"/>
      <c r="I18" s="250"/>
      <c r="J18" s="250"/>
      <c r="K18" s="274">
        <f t="shared" si="0"/>
        <v>0</v>
      </c>
      <c r="L18" s="274">
        <f t="shared" si="2"/>
        <v>0</v>
      </c>
      <c r="M18" s="248"/>
      <c r="N18" s="274">
        <f t="shared" si="1"/>
        <v>0</v>
      </c>
      <c r="O18" s="249"/>
      <c r="P18" s="249"/>
      <c r="Q18" s="249"/>
      <c r="R18" s="270"/>
    </row>
    <row r="19" spans="1:18" ht="19.8">
      <c r="A19" s="269" t="s">
        <v>141</v>
      </c>
      <c r="B19" s="249">
        <v>13</v>
      </c>
      <c r="C19" s="271">
        <f>'สาย 2'!D193</f>
        <v>0</v>
      </c>
      <c r="D19" s="271">
        <f>'สาย 2'!E193</f>
        <v>0</v>
      </c>
      <c r="E19" s="272" t="e">
        <f>'สาย 2'!F193</f>
        <v>#DIV/0!</v>
      </c>
      <c r="F19" s="271">
        <f>'สาย 2'!G193</f>
        <v>0</v>
      </c>
      <c r="G19" s="249"/>
      <c r="H19" s="256"/>
      <c r="I19" s="250"/>
      <c r="J19" s="250"/>
      <c r="K19" s="274">
        <f t="shared" si="0"/>
        <v>0</v>
      </c>
      <c r="L19" s="274">
        <f t="shared" si="2"/>
        <v>0</v>
      </c>
      <c r="M19" s="248"/>
      <c r="N19" s="274">
        <f t="shared" si="1"/>
        <v>0</v>
      </c>
      <c r="O19" s="249"/>
      <c r="P19" s="249"/>
      <c r="Q19" s="249"/>
      <c r="R19" s="270"/>
    </row>
    <row r="20" spans="1:18" ht="19.8">
      <c r="A20" s="255" t="s">
        <v>142</v>
      </c>
      <c r="B20" s="245">
        <v>14</v>
      </c>
      <c r="C20" s="271">
        <f>'สาย 2'!D194</f>
        <v>0</v>
      </c>
      <c r="D20" s="271">
        <f>'สาย 2'!E194</f>
        <v>0</v>
      </c>
      <c r="E20" s="272" t="e">
        <f>'สาย 2'!F194</f>
        <v>#DIV/0!</v>
      </c>
      <c r="F20" s="271">
        <f>'สาย 2'!G194</f>
        <v>0</v>
      </c>
      <c r="G20" s="251"/>
      <c r="H20" s="256"/>
      <c r="I20" s="248"/>
      <c r="J20" s="250"/>
      <c r="K20" s="274">
        <f t="shared" si="0"/>
        <v>0</v>
      </c>
      <c r="L20" s="274">
        <f t="shared" si="2"/>
        <v>0</v>
      </c>
      <c r="M20" s="248"/>
      <c r="N20" s="274">
        <f t="shared" si="1"/>
        <v>0</v>
      </c>
      <c r="O20" s="245"/>
      <c r="P20" s="245"/>
      <c r="Q20" s="245"/>
      <c r="R20" s="249"/>
    </row>
    <row r="21" spans="1:18" ht="19.8">
      <c r="A21" s="255" t="s">
        <v>143</v>
      </c>
      <c r="B21" s="245">
        <v>15</v>
      </c>
      <c r="C21" s="271">
        <f>'สาย 2'!D195</f>
        <v>0</v>
      </c>
      <c r="D21" s="271">
        <f>'สาย 2'!E195</f>
        <v>0</v>
      </c>
      <c r="E21" s="272" t="e">
        <f>'สาย 2'!F195</f>
        <v>#DIV/0!</v>
      </c>
      <c r="F21" s="271">
        <f>'สาย 2'!G195</f>
        <v>0</v>
      </c>
      <c r="G21" s="251"/>
      <c r="H21" s="256"/>
      <c r="I21" s="248"/>
      <c r="J21" s="250"/>
      <c r="K21" s="274">
        <f t="shared" si="0"/>
        <v>0</v>
      </c>
      <c r="L21" s="274">
        <f t="shared" si="2"/>
        <v>0</v>
      </c>
      <c r="M21" s="248"/>
      <c r="N21" s="274">
        <f t="shared" si="1"/>
        <v>0</v>
      </c>
      <c r="O21" s="245"/>
      <c r="P21" s="245"/>
      <c r="Q21" s="245"/>
      <c r="R21" s="270"/>
    </row>
    <row r="22" spans="1:18" ht="19.8">
      <c r="A22" s="269" t="s">
        <v>144</v>
      </c>
      <c r="B22" s="245">
        <v>16</v>
      </c>
      <c r="C22" s="271">
        <f>'สาย 2'!D196</f>
        <v>0</v>
      </c>
      <c r="D22" s="271">
        <f>'สาย 2'!E196</f>
        <v>0</v>
      </c>
      <c r="E22" s="272" t="e">
        <f>'สาย 2'!F196</f>
        <v>#DIV/0!</v>
      </c>
      <c r="F22" s="271">
        <f>'สาย 2'!G196</f>
        <v>0</v>
      </c>
      <c r="G22" s="251"/>
      <c r="H22" s="256"/>
      <c r="I22" s="248"/>
      <c r="J22" s="250"/>
      <c r="K22" s="274">
        <f t="shared" si="0"/>
        <v>0</v>
      </c>
      <c r="L22" s="274">
        <f t="shared" si="2"/>
        <v>0</v>
      </c>
      <c r="M22" s="248"/>
      <c r="N22" s="274">
        <f t="shared" si="1"/>
        <v>0</v>
      </c>
      <c r="O22" s="245"/>
      <c r="P22" s="245"/>
      <c r="Q22" s="245"/>
      <c r="R22" s="270"/>
    </row>
    <row r="23" spans="1:18" ht="19.8">
      <c r="A23" s="255" t="s">
        <v>138</v>
      </c>
      <c r="B23" s="249">
        <v>17</v>
      </c>
      <c r="C23" s="271">
        <f>'สาย 2'!D197</f>
        <v>0</v>
      </c>
      <c r="D23" s="271">
        <f>'สาย 2'!E197</f>
        <v>0</v>
      </c>
      <c r="E23" s="272" t="e">
        <f>'สาย 2'!F197</f>
        <v>#DIV/0!</v>
      </c>
      <c r="F23" s="271">
        <f>'สาย 2'!G197</f>
        <v>0</v>
      </c>
      <c r="G23" s="251"/>
      <c r="H23" s="256"/>
      <c r="I23" s="248"/>
      <c r="J23" s="250"/>
      <c r="K23" s="274">
        <f t="shared" si="0"/>
        <v>0</v>
      </c>
      <c r="L23" s="274">
        <f t="shared" si="2"/>
        <v>0</v>
      </c>
      <c r="M23" s="248"/>
      <c r="N23" s="274">
        <f t="shared" si="1"/>
        <v>0</v>
      </c>
      <c r="O23" s="245"/>
      <c r="P23" s="245"/>
      <c r="Q23" s="245"/>
      <c r="R23" s="270"/>
    </row>
    <row r="24" spans="1:18" ht="19.8">
      <c r="A24" s="255" t="s">
        <v>139</v>
      </c>
      <c r="B24" s="245">
        <v>18</v>
      </c>
      <c r="C24" s="271">
        <f>'สาย 2'!D198</f>
        <v>0</v>
      </c>
      <c r="D24" s="271">
        <f>'สาย 2'!E198</f>
        <v>0</v>
      </c>
      <c r="E24" s="272" t="e">
        <f>'สาย 2'!F198</f>
        <v>#DIV/0!</v>
      </c>
      <c r="F24" s="271">
        <f>'สาย 2'!G198</f>
        <v>0</v>
      </c>
      <c r="G24" s="251"/>
      <c r="H24" s="256"/>
      <c r="I24" s="248"/>
      <c r="J24" s="250"/>
      <c r="K24" s="274">
        <f t="shared" si="0"/>
        <v>0</v>
      </c>
      <c r="L24" s="274">
        <f t="shared" si="2"/>
        <v>0</v>
      </c>
      <c r="M24" s="248"/>
      <c r="N24" s="274">
        <f t="shared" si="1"/>
        <v>0</v>
      </c>
      <c r="O24" s="245"/>
      <c r="P24" s="245"/>
      <c r="Q24" s="245"/>
      <c r="R24" s="270"/>
    </row>
    <row r="25" spans="1:18" ht="19.8">
      <c r="A25" s="269" t="s">
        <v>140</v>
      </c>
      <c r="B25" s="245">
        <v>19</v>
      </c>
      <c r="C25" s="271">
        <f>'สาย 2'!D199</f>
        <v>0</v>
      </c>
      <c r="D25" s="271">
        <f>'สาย 2'!E199</f>
        <v>0</v>
      </c>
      <c r="E25" s="272" t="e">
        <f>'สาย 2'!F199</f>
        <v>#DIV/0!</v>
      </c>
      <c r="F25" s="271">
        <f>'สาย 2'!G199</f>
        <v>0</v>
      </c>
      <c r="G25" s="251"/>
      <c r="H25" s="256"/>
      <c r="I25" s="248"/>
      <c r="J25" s="250"/>
      <c r="K25" s="274">
        <f t="shared" si="0"/>
        <v>0</v>
      </c>
      <c r="L25" s="274">
        <f t="shared" si="2"/>
        <v>0</v>
      </c>
      <c r="M25" s="248"/>
      <c r="N25" s="274">
        <f t="shared" si="1"/>
        <v>0</v>
      </c>
      <c r="O25" s="245"/>
      <c r="P25" s="245"/>
      <c r="Q25" s="245"/>
      <c r="R25" s="270"/>
    </row>
    <row r="26" spans="1:18" ht="19.8">
      <c r="A26" s="255" t="s">
        <v>141</v>
      </c>
      <c r="B26" s="245">
        <v>20</v>
      </c>
      <c r="C26" s="271">
        <f>'สาย 2'!D200</f>
        <v>0</v>
      </c>
      <c r="D26" s="271">
        <f>'สาย 2'!E200</f>
        <v>0</v>
      </c>
      <c r="E26" s="272" t="e">
        <f>'สาย 2'!F200</f>
        <v>#DIV/0!</v>
      </c>
      <c r="F26" s="271">
        <f>'สาย 2'!G200</f>
        <v>0</v>
      </c>
      <c r="G26" s="251"/>
      <c r="H26" s="256"/>
      <c r="I26" s="248"/>
      <c r="J26" s="250"/>
      <c r="K26" s="274">
        <f t="shared" si="0"/>
        <v>0</v>
      </c>
      <c r="L26" s="274">
        <f t="shared" si="2"/>
        <v>0</v>
      </c>
      <c r="M26" s="248"/>
      <c r="N26" s="274">
        <f t="shared" si="1"/>
        <v>0</v>
      </c>
      <c r="O26" s="245"/>
      <c r="P26" s="245"/>
      <c r="Q26" s="245"/>
      <c r="R26" s="270"/>
    </row>
    <row r="27" spans="1:18" ht="19.8">
      <c r="A27" s="255" t="s">
        <v>142</v>
      </c>
      <c r="B27" s="245">
        <v>21</v>
      </c>
      <c r="C27" s="271">
        <f>'สาย 2'!D201</f>
        <v>0</v>
      </c>
      <c r="D27" s="271">
        <f>'สาย 2'!E201</f>
        <v>0</v>
      </c>
      <c r="E27" s="272" t="e">
        <f>'สาย 2'!F201</f>
        <v>#DIV/0!</v>
      </c>
      <c r="F27" s="271">
        <f>'สาย 2'!G201</f>
        <v>0</v>
      </c>
      <c r="G27" s="251"/>
      <c r="H27" s="256"/>
      <c r="I27" s="248"/>
      <c r="J27" s="250"/>
      <c r="K27" s="274">
        <f t="shared" si="0"/>
        <v>0</v>
      </c>
      <c r="L27" s="274">
        <f t="shared" si="2"/>
        <v>0</v>
      </c>
      <c r="M27" s="248"/>
      <c r="N27" s="274">
        <f t="shared" si="1"/>
        <v>0</v>
      </c>
      <c r="O27" s="245"/>
      <c r="P27" s="245"/>
      <c r="Q27" s="245"/>
      <c r="R27" s="249"/>
    </row>
    <row r="28" spans="1:18" ht="19.8">
      <c r="A28" s="269" t="s">
        <v>143</v>
      </c>
      <c r="B28" s="245">
        <v>22</v>
      </c>
      <c r="C28" s="271">
        <f>'สาย 2'!D202</f>
        <v>0</v>
      </c>
      <c r="D28" s="271">
        <f>'สาย 2'!E202</f>
        <v>0</v>
      </c>
      <c r="E28" s="272" t="e">
        <f>'สาย 2'!F202</f>
        <v>#DIV/0!</v>
      </c>
      <c r="F28" s="271">
        <f>'สาย 2'!G202</f>
        <v>0</v>
      </c>
      <c r="G28" s="251"/>
      <c r="H28" s="256"/>
      <c r="I28" s="248"/>
      <c r="J28" s="250"/>
      <c r="K28" s="274">
        <f t="shared" si="0"/>
        <v>0</v>
      </c>
      <c r="L28" s="274">
        <f t="shared" si="2"/>
        <v>0</v>
      </c>
      <c r="M28" s="248"/>
      <c r="N28" s="274">
        <f t="shared" si="1"/>
        <v>0</v>
      </c>
      <c r="O28" s="245"/>
      <c r="P28" s="245"/>
      <c r="Q28" s="245"/>
      <c r="R28" s="270"/>
    </row>
    <row r="29" spans="1:18" ht="19.8">
      <c r="A29" s="255" t="s">
        <v>144</v>
      </c>
      <c r="B29" s="245">
        <v>23</v>
      </c>
      <c r="C29" s="271">
        <f>'สาย 2'!D203</f>
        <v>0</v>
      </c>
      <c r="D29" s="271">
        <f>'สาย 2'!E203</f>
        <v>0</v>
      </c>
      <c r="E29" s="272" t="e">
        <f>'สาย 2'!F203</f>
        <v>#DIV/0!</v>
      </c>
      <c r="F29" s="271">
        <f>'สาย 2'!G203</f>
        <v>0</v>
      </c>
      <c r="G29" s="251"/>
      <c r="H29" s="256"/>
      <c r="I29" s="248"/>
      <c r="J29" s="250"/>
      <c r="K29" s="274">
        <f t="shared" si="0"/>
        <v>0</v>
      </c>
      <c r="L29" s="274">
        <f t="shared" si="2"/>
        <v>0</v>
      </c>
      <c r="M29" s="248"/>
      <c r="N29" s="274">
        <f t="shared" si="1"/>
        <v>0</v>
      </c>
      <c r="O29" s="245"/>
      <c r="P29" s="245"/>
      <c r="Q29" s="245"/>
      <c r="R29" s="270"/>
    </row>
    <row r="30" spans="1:18" ht="19.8">
      <c r="A30" s="255" t="s">
        <v>138</v>
      </c>
      <c r="B30" s="249">
        <v>24</v>
      </c>
      <c r="C30" s="271">
        <f>'สาย 2'!D204</f>
        <v>0</v>
      </c>
      <c r="D30" s="271">
        <f>'สาย 2'!E204</f>
        <v>0</v>
      </c>
      <c r="E30" s="272" t="e">
        <f>'สาย 2'!F204</f>
        <v>#DIV/0!</v>
      </c>
      <c r="F30" s="271">
        <f>'สาย 2'!G204</f>
        <v>0</v>
      </c>
      <c r="G30" s="251"/>
      <c r="H30" s="256"/>
      <c r="I30" s="248"/>
      <c r="J30" s="250"/>
      <c r="K30" s="274">
        <f t="shared" si="0"/>
        <v>0</v>
      </c>
      <c r="L30" s="274">
        <f t="shared" si="2"/>
        <v>0</v>
      </c>
      <c r="M30" s="248"/>
      <c r="N30" s="274">
        <f t="shared" si="1"/>
        <v>0</v>
      </c>
      <c r="O30" s="245"/>
      <c r="P30" s="245"/>
      <c r="Q30" s="245"/>
      <c r="R30" s="270"/>
    </row>
    <row r="31" spans="1:18" ht="19.8">
      <c r="A31" s="269" t="s">
        <v>139</v>
      </c>
      <c r="B31" s="245">
        <v>25</v>
      </c>
      <c r="C31" s="271">
        <f>'สาย 2'!D205</f>
        <v>0</v>
      </c>
      <c r="D31" s="271">
        <f>'สาย 2'!E205</f>
        <v>0</v>
      </c>
      <c r="E31" s="272" t="e">
        <f>'สาย 2'!F205</f>
        <v>#DIV/0!</v>
      </c>
      <c r="F31" s="271">
        <f>'สาย 2'!G205</f>
        <v>0</v>
      </c>
      <c r="G31" s="251"/>
      <c r="H31" s="256"/>
      <c r="I31" s="248"/>
      <c r="J31" s="250"/>
      <c r="K31" s="274">
        <f t="shared" si="0"/>
        <v>0</v>
      </c>
      <c r="L31" s="274">
        <f t="shared" si="2"/>
        <v>0</v>
      </c>
      <c r="M31" s="248"/>
      <c r="N31" s="274">
        <f t="shared" si="1"/>
        <v>0</v>
      </c>
      <c r="O31" s="245"/>
      <c r="P31" s="245"/>
      <c r="Q31" s="245"/>
      <c r="R31" s="270"/>
    </row>
    <row r="32" spans="1:18" ht="19.8">
      <c r="A32" s="255" t="s">
        <v>140</v>
      </c>
      <c r="B32" s="245">
        <v>26</v>
      </c>
      <c r="C32" s="271">
        <f>'สาย 2'!D206</f>
        <v>0</v>
      </c>
      <c r="D32" s="271">
        <f>'สาย 2'!E206</f>
        <v>0</v>
      </c>
      <c r="E32" s="272" t="e">
        <f>'สาย 2'!F206</f>
        <v>#DIV/0!</v>
      </c>
      <c r="F32" s="271">
        <f>'สาย 2'!G206</f>
        <v>0</v>
      </c>
      <c r="G32" s="251"/>
      <c r="H32" s="256"/>
      <c r="I32" s="248"/>
      <c r="J32" s="250"/>
      <c r="K32" s="274">
        <f t="shared" si="0"/>
        <v>0</v>
      </c>
      <c r="L32" s="274">
        <f t="shared" si="2"/>
        <v>0</v>
      </c>
      <c r="M32" s="248"/>
      <c r="N32" s="274">
        <f t="shared" si="1"/>
        <v>0</v>
      </c>
      <c r="O32" s="245"/>
      <c r="P32" s="245"/>
      <c r="Q32" s="245"/>
      <c r="R32" s="270"/>
    </row>
    <row r="33" spans="1:18" ht="19.8">
      <c r="A33" s="255" t="s">
        <v>141</v>
      </c>
      <c r="B33" s="245">
        <v>27</v>
      </c>
      <c r="C33" s="271">
        <f>'สาย 2'!D207</f>
        <v>0</v>
      </c>
      <c r="D33" s="271">
        <f>'สาย 2'!E207</f>
        <v>0</v>
      </c>
      <c r="E33" s="272" t="e">
        <f>'สาย 2'!F207</f>
        <v>#DIV/0!</v>
      </c>
      <c r="F33" s="271">
        <f>'สาย 2'!G207</f>
        <v>0</v>
      </c>
      <c r="G33" s="251"/>
      <c r="H33" s="256"/>
      <c r="I33" s="248"/>
      <c r="J33" s="250"/>
      <c r="K33" s="274">
        <f t="shared" si="0"/>
        <v>0</v>
      </c>
      <c r="L33" s="274">
        <f t="shared" si="2"/>
        <v>0</v>
      </c>
      <c r="M33" s="248"/>
      <c r="N33" s="274">
        <f t="shared" si="1"/>
        <v>0</v>
      </c>
      <c r="O33" s="245"/>
      <c r="P33" s="245"/>
      <c r="Q33" s="245"/>
      <c r="R33" s="270"/>
    </row>
    <row r="34" spans="1:18" ht="19.8">
      <c r="A34" s="269" t="s">
        <v>142</v>
      </c>
      <c r="B34" s="245">
        <v>28</v>
      </c>
      <c r="C34" s="271">
        <f>'สาย 2'!D208</f>
        <v>0</v>
      </c>
      <c r="D34" s="271">
        <f>'สาย 2'!E208</f>
        <v>0</v>
      </c>
      <c r="E34" s="272" t="e">
        <f>'สาย 2'!F208</f>
        <v>#DIV/0!</v>
      </c>
      <c r="F34" s="271">
        <f>'สาย 2'!G208</f>
        <v>0</v>
      </c>
      <c r="G34" s="251"/>
      <c r="H34" s="256"/>
      <c r="I34" s="248"/>
      <c r="J34" s="250"/>
      <c r="K34" s="274">
        <f t="shared" si="0"/>
        <v>0</v>
      </c>
      <c r="L34" s="274">
        <f t="shared" si="2"/>
        <v>0</v>
      </c>
      <c r="M34" s="248"/>
      <c r="N34" s="274">
        <f t="shared" si="1"/>
        <v>0</v>
      </c>
      <c r="O34" s="245"/>
      <c r="P34" s="245"/>
      <c r="Q34" s="245"/>
      <c r="R34" s="249"/>
    </row>
    <row r="35" spans="1:18" ht="19.8">
      <c r="A35" s="255" t="s">
        <v>143</v>
      </c>
      <c r="B35" s="245">
        <v>29</v>
      </c>
      <c r="C35" s="271">
        <f>'สาย 2'!D209</f>
        <v>0</v>
      </c>
      <c r="D35" s="271">
        <f>'สาย 2'!E209</f>
        <v>0</v>
      </c>
      <c r="E35" s="272" t="e">
        <f>'สาย 2'!F209</f>
        <v>#DIV/0!</v>
      </c>
      <c r="F35" s="271">
        <f>'สาย 2'!G209</f>
        <v>0</v>
      </c>
      <c r="G35" s="251"/>
      <c r="H35" s="256"/>
      <c r="I35" s="248"/>
      <c r="J35" s="250"/>
      <c r="K35" s="274">
        <f t="shared" si="0"/>
        <v>0</v>
      </c>
      <c r="L35" s="274">
        <f t="shared" si="2"/>
        <v>0</v>
      </c>
      <c r="M35" s="248"/>
      <c r="N35" s="274">
        <f t="shared" si="1"/>
        <v>0</v>
      </c>
      <c r="O35" s="245"/>
      <c r="P35" s="245"/>
      <c r="Q35" s="245"/>
      <c r="R35" s="270"/>
    </row>
    <row r="36" spans="1:18" ht="19.8">
      <c r="A36" s="255" t="s">
        <v>144</v>
      </c>
      <c r="B36" s="245">
        <v>30</v>
      </c>
      <c r="C36" s="271">
        <f>'สาย 2'!D210</f>
        <v>0</v>
      </c>
      <c r="D36" s="271">
        <f>'สาย 2'!E210</f>
        <v>0</v>
      </c>
      <c r="E36" s="272" t="e">
        <f>'สาย 2'!F210</f>
        <v>#DIV/0!</v>
      </c>
      <c r="F36" s="271">
        <f>'สาย 2'!G210</f>
        <v>0</v>
      </c>
      <c r="G36" s="251"/>
      <c r="H36" s="256"/>
      <c r="I36" s="248"/>
      <c r="J36" s="250"/>
      <c r="K36" s="274">
        <f t="shared" si="0"/>
        <v>0</v>
      </c>
      <c r="L36" s="274">
        <f t="shared" si="2"/>
        <v>0</v>
      </c>
      <c r="M36" s="248"/>
      <c r="N36" s="274">
        <f t="shared" si="1"/>
        <v>0</v>
      </c>
      <c r="O36" s="245"/>
      <c r="P36" s="245"/>
      <c r="Q36" s="245"/>
      <c r="R36" s="270"/>
    </row>
    <row r="37" spans="1:18" ht="20.399999999999999" thickBot="1">
      <c r="A37" s="279"/>
      <c r="B37" s="280">
        <v>31</v>
      </c>
      <c r="C37" s="271">
        <f>'สาย 2'!D211</f>
        <v>0</v>
      </c>
      <c r="D37" s="271">
        <f>'สาย 2'!E211</f>
        <v>0</v>
      </c>
      <c r="E37" s="272" t="e">
        <f>'สาย 2'!F211</f>
        <v>#DIV/0!</v>
      </c>
      <c r="F37" s="271">
        <f>'สาย 2'!G211</f>
        <v>0</v>
      </c>
      <c r="G37" s="283"/>
      <c r="H37" s="284"/>
      <c r="I37" s="285"/>
      <c r="J37" s="285"/>
      <c r="K37" s="274">
        <f t="shared" si="0"/>
        <v>0</v>
      </c>
      <c r="L37" s="274">
        <f t="shared" si="2"/>
        <v>0</v>
      </c>
      <c r="M37" s="286"/>
      <c r="N37" s="274">
        <f t="shared" si="1"/>
        <v>0</v>
      </c>
      <c r="O37" s="283"/>
      <c r="P37" s="283"/>
      <c r="Q37" s="283"/>
      <c r="R37" s="283"/>
    </row>
    <row r="38" spans="1:18" ht="31.5" customHeight="1" thickTop="1" thickBot="1">
      <c r="A38" s="658" t="s">
        <v>41</v>
      </c>
      <c r="B38" s="659"/>
      <c r="C38" s="287">
        <f>SUM(C7:C37)</f>
        <v>3560</v>
      </c>
      <c r="D38" s="287">
        <f t="shared" ref="D38" si="3">SUM(D7:D37)</f>
        <v>313</v>
      </c>
      <c r="E38" s="288">
        <f>D38/C38</f>
        <v>8.792134831460674E-2</v>
      </c>
      <c r="F38" s="287">
        <f t="shared" ref="F38:Q38" si="4">SUM(F7:F37)</f>
        <v>0</v>
      </c>
      <c r="G38" s="287">
        <f t="shared" si="4"/>
        <v>0</v>
      </c>
      <c r="H38" s="287">
        <f t="shared" si="4"/>
        <v>0</v>
      </c>
      <c r="I38" s="287">
        <f t="shared" si="4"/>
        <v>25686.75</v>
      </c>
      <c r="J38" s="287">
        <f t="shared" si="4"/>
        <v>9674.39</v>
      </c>
      <c r="K38" s="287">
        <f t="shared" si="4"/>
        <v>677.20730000000003</v>
      </c>
      <c r="L38" s="287">
        <f t="shared" si="4"/>
        <v>35361.14</v>
      </c>
      <c r="M38" s="287">
        <f t="shared" si="4"/>
        <v>0</v>
      </c>
      <c r="N38" s="287">
        <f t="shared" si="4"/>
        <v>35361.14</v>
      </c>
      <c r="O38" s="287">
        <f t="shared" si="4"/>
        <v>85</v>
      </c>
      <c r="P38" s="287">
        <f t="shared" si="4"/>
        <v>85</v>
      </c>
      <c r="Q38" s="287">
        <f t="shared" si="4"/>
        <v>94</v>
      </c>
      <c r="R38" s="289"/>
    </row>
    <row r="39" spans="1:18" ht="21" thickTop="1">
      <c r="A39" s="244"/>
      <c r="B39" s="244"/>
      <c r="C39" s="244"/>
      <c r="D39" s="244"/>
      <c r="E39" s="244"/>
      <c r="F39" s="290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</row>
    <row r="40" spans="1:18" ht="20.399999999999999">
      <c r="A40" s="244"/>
      <c r="B40" s="244"/>
      <c r="C40" s="246"/>
      <c r="D40" s="252"/>
      <c r="E40" s="247"/>
      <c r="F40" s="291"/>
      <c r="G40" s="247"/>
      <c r="H40" s="244"/>
      <c r="I40" s="244"/>
      <c r="J40" s="244"/>
      <c r="K40" s="244"/>
      <c r="L40" s="244"/>
      <c r="M40" s="244"/>
      <c r="N40" s="253"/>
      <c r="O40" s="244"/>
      <c r="P40" s="244"/>
      <c r="Q40" s="244"/>
      <c r="R40" s="244"/>
    </row>
  </sheetData>
  <mergeCells count="21">
    <mergeCell ref="C5:C6"/>
    <mergeCell ref="D5:D6"/>
    <mergeCell ref="I5:I6"/>
    <mergeCell ref="J5:K5"/>
    <mergeCell ref="A38:B38"/>
    <mergeCell ref="R4:R6"/>
    <mergeCell ref="A1:R1"/>
    <mergeCell ref="A2:R2"/>
    <mergeCell ref="A3:R3"/>
    <mergeCell ref="A4:A6"/>
    <mergeCell ref="B4:B6"/>
    <mergeCell ref="E4:E6"/>
    <mergeCell ref="F4:F6"/>
    <mergeCell ref="G4:G6"/>
    <mergeCell ref="H4:H6"/>
    <mergeCell ref="I4:K4"/>
    <mergeCell ref="L4:L6"/>
    <mergeCell ref="M4:M6"/>
    <mergeCell ref="N4:N6"/>
    <mergeCell ref="O4:P5"/>
    <mergeCell ref="Q4:Q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88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A166" sqref="A166:B170"/>
    </sheetView>
  </sheetViews>
  <sheetFormatPr defaultRowHeight="14.4"/>
  <cols>
    <col min="1" max="1" width="9" style="79"/>
    <col min="2" max="2" width="35.21875" customWidth="1"/>
    <col min="4" max="4" width="9.88671875" bestFit="1" customWidth="1"/>
    <col min="11" max="34" width="9" style="79"/>
    <col min="35" max="35" width="9.88671875" bestFit="1" customWidth="1"/>
  </cols>
  <sheetData>
    <row r="1" spans="1:36" ht="23.4">
      <c r="A1" s="191" t="s">
        <v>45</v>
      </c>
      <c r="B1" s="189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</row>
    <row r="2" spans="1:36" ht="23.4">
      <c r="A2" s="191" t="s">
        <v>301</v>
      </c>
      <c r="B2" s="189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</row>
    <row r="3" spans="1:36" ht="23.4">
      <c r="A3" s="192" t="s">
        <v>320</v>
      </c>
      <c r="B3" s="190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</row>
    <row r="4" spans="1:36" ht="21" thickBot="1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</row>
    <row r="5" spans="1:36" ht="21.6" thickTop="1" thickBot="1">
      <c r="A5" s="84" t="s">
        <v>99</v>
      </c>
      <c r="B5" s="83" t="s">
        <v>0</v>
      </c>
      <c r="C5" s="83" t="s">
        <v>1</v>
      </c>
      <c r="D5" s="84">
        <v>1</v>
      </c>
      <c r="E5" s="84">
        <v>2</v>
      </c>
      <c r="F5" s="84">
        <v>3</v>
      </c>
      <c r="G5" s="84">
        <v>4</v>
      </c>
      <c r="H5" s="500">
        <v>5</v>
      </c>
      <c r="I5" s="84">
        <v>6</v>
      </c>
      <c r="J5" s="84">
        <v>7</v>
      </c>
      <c r="K5" s="84">
        <v>8</v>
      </c>
      <c r="L5" s="84">
        <v>9</v>
      </c>
      <c r="M5" s="84">
        <v>10</v>
      </c>
      <c r="N5" s="84">
        <v>11</v>
      </c>
      <c r="O5" s="500">
        <v>12</v>
      </c>
      <c r="P5" s="84">
        <v>13</v>
      </c>
      <c r="Q5" s="84">
        <v>14</v>
      </c>
      <c r="R5" s="84">
        <v>15</v>
      </c>
      <c r="S5" s="84">
        <v>16</v>
      </c>
      <c r="T5" s="84">
        <v>17</v>
      </c>
      <c r="U5" s="84">
        <v>18</v>
      </c>
      <c r="V5" s="500">
        <v>19</v>
      </c>
      <c r="W5" s="84">
        <v>20</v>
      </c>
      <c r="X5" s="84">
        <v>21</v>
      </c>
      <c r="Y5" s="84">
        <v>22</v>
      </c>
      <c r="Z5" s="84">
        <v>23</v>
      </c>
      <c r="AA5" s="84">
        <v>24</v>
      </c>
      <c r="AB5" s="84">
        <v>25</v>
      </c>
      <c r="AC5" s="500">
        <v>26</v>
      </c>
      <c r="AD5" s="84">
        <v>27</v>
      </c>
      <c r="AE5" s="84">
        <v>28</v>
      </c>
      <c r="AF5" s="84">
        <v>29</v>
      </c>
      <c r="AG5" s="84">
        <v>30</v>
      </c>
      <c r="AH5" s="84">
        <v>31</v>
      </c>
      <c r="AI5" s="85" t="s">
        <v>41</v>
      </c>
      <c r="AJ5" s="83" t="s">
        <v>88</v>
      </c>
    </row>
    <row r="6" spans="1:36" ht="21" thickTop="1">
      <c r="A6" s="544" t="s">
        <v>2</v>
      </c>
      <c r="B6" s="545" t="s">
        <v>53</v>
      </c>
      <c r="C6" s="86" t="s">
        <v>42</v>
      </c>
      <c r="D6" s="142">
        <v>50</v>
      </c>
      <c r="E6" s="142">
        <v>60</v>
      </c>
      <c r="F6" s="142">
        <v>50</v>
      </c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89">
        <f>SUM(D6:AH6)</f>
        <v>160</v>
      </c>
      <c r="AJ6" s="541">
        <f>AI9</f>
        <v>8.7499999999999994E-2</v>
      </c>
    </row>
    <row r="7" spans="1:36" ht="20.399999999999999">
      <c r="A7" s="529"/>
      <c r="B7" s="546"/>
      <c r="C7" s="91" t="s">
        <v>89</v>
      </c>
      <c r="D7" s="92">
        <v>3</v>
      </c>
      <c r="E7" s="92">
        <v>10</v>
      </c>
      <c r="F7" s="92">
        <v>1</v>
      </c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161">
        <f t="shared" ref="AI7:AI8" si="0">SUM(D7:AH7)</f>
        <v>14</v>
      </c>
      <c r="AJ7" s="541"/>
    </row>
    <row r="8" spans="1:36" ht="20.399999999999999">
      <c r="A8" s="529"/>
      <c r="B8" s="546"/>
      <c r="C8" s="94" t="s">
        <v>90</v>
      </c>
      <c r="D8" s="92">
        <v>0</v>
      </c>
      <c r="E8" s="92">
        <v>0</v>
      </c>
      <c r="F8" s="92">
        <v>0</v>
      </c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87">
        <f t="shared" si="0"/>
        <v>0</v>
      </c>
      <c r="AJ8" s="541"/>
    </row>
    <row r="9" spans="1:36" s="79" customFormat="1" ht="21" thickBot="1">
      <c r="A9" s="530"/>
      <c r="B9" s="547"/>
      <c r="C9" s="96" t="s">
        <v>91</v>
      </c>
      <c r="D9" s="97">
        <f>(D7+D8)/D6</f>
        <v>0.06</v>
      </c>
      <c r="E9" s="97">
        <f>(E7+E8)/E6</f>
        <v>0.16666666666666666</v>
      </c>
      <c r="F9" s="97">
        <f t="shared" ref="F9:J9" si="1">(F7+F8)/F6</f>
        <v>0.02</v>
      </c>
      <c r="G9" s="97" t="e">
        <f t="shared" si="1"/>
        <v>#DIV/0!</v>
      </c>
      <c r="H9" s="97" t="e">
        <f t="shared" si="1"/>
        <v>#DIV/0!</v>
      </c>
      <c r="I9" s="97" t="e">
        <f t="shared" si="1"/>
        <v>#DIV/0!</v>
      </c>
      <c r="J9" s="97" t="e">
        <f t="shared" si="1"/>
        <v>#DIV/0!</v>
      </c>
      <c r="K9" s="97" t="e">
        <f t="shared" ref="K9" si="2">(K7+K8)/K6</f>
        <v>#DIV/0!</v>
      </c>
      <c r="L9" s="97" t="e">
        <f t="shared" ref="L9" si="3">(L7+L8)/L6</f>
        <v>#DIV/0!</v>
      </c>
      <c r="M9" s="97" t="e">
        <f t="shared" ref="M9" si="4">(M7+M8)/M6</f>
        <v>#DIV/0!</v>
      </c>
      <c r="N9" s="97" t="e">
        <f t="shared" ref="N9" si="5">(N7+N8)/N6</f>
        <v>#DIV/0!</v>
      </c>
      <c r="O9" s="97" t="e">
        <f t="shared" ref="O9" si="6">(O7+O8)/O6</f>
        <v>#DIV/0!</v>
      </c>
      <c r="P9" s="97" t="e">
        <f t="shared" ref="P9" si="7">(P7+P8)/P6</f>
        <v>#DIV/0!</v>
      </c>
      <c r="Q9" s="97" t="e">
        <f t="shared" ref="Q9" si="8">(Q7+Q8)/Q6</f>
        <v>#DIV/0!</v>
      </c>
      <c r="R9" s="97" t="e">
        <f t="shared" ref="R9" si="9">(R7+R8)/R6</f>
        <v>#DIV/0!</v>
      </c>
      <c r="S9" s="97" t="e">
        <f t="shared" ref="S9" si="10">(S7+S8)/S6</f>
        <v>#DIV/0!</v>
      </c>
      <c r="T9" s="97" t="e">
        <f t="shared" ref="T9" si="11">(T7+T8)/T6</f>
        <v>#DIV/0!</v>
      </c>
      <c r="U9" s="97" t="e">
        <f t="shared" ref="U9" si="12">(U7+U8)/U6</f>
        <v>#DIV/0!</v>
      </c>
      <c r="V9" s="97" t="e">
        <f t="shared" ref="V9" si="13">(V7+V8)/V6</f>
        <v>#DIV/0!</v>
      </c>
      <c r="W9" s="97" t="e">
        <f t="shared" ref="W9" si="14">(W7+W8)/W6</f>
        <v>#DIV/0!</v>
      </c>
      <c r="X9" s="97" t="e">
        <f t="shared" ref="X9" si="15">(X7+X8)/X6</f>
        <v>#DIV/0!</v>
      </c>
      <c r="Y9" s="97" t="e">
        <f t="shared" ref="Y9" si="16">(Y7+Y8)/Y6</f>
        <v>#DIV/0!</v>
      </c>
      <c r="Z9" s="97" t="e">
        <f t="shared" ref="Z9" si="17">(Z7+Z8)/Z6</f>
        <v>#DIV/0!</v>
      </c>
      <c r="AA9" s="97" t="e">
        <f t="shared" ref="AA9" si="18">(AA7+AA8)/AA6</f>
        <v>#DIV/0!</v>
      </c>
      <c r="AB9" s="97" t="e">
        <f t="shared" ref="AB9" si="19">(AB7+AB8)/AB6</f>
        <v>#DIV/0!</v>
      </c>
      <c r="AC9" s="97" t="e">
        <f t="shared" ref="AC9" si="20">(AC7+AC8)/AC6</f>
        <v>#DIV/0!</v>
      </c>
      <c r="AD9" s="97" t="e">
        <f t="shared" ref="AD9" si="21">(AD7+AD8)/AD6</f>
        <v>#DIV/0!</v>
      </c>
      <c r="AE9" s="97" t="e">
        <f t="shared" ref="AE9" si="22">(AE7+AE8)/AE6</f>
        <v>#DIV/0!</v>
      </c>
      <c r="AF9" s="97" t="e">
        <f t="shared" ref="AF9" si="23">(AF7+AF8)/AF6</f>
        <v>#DIV/0!</v>
      </c>
      <c r="AG9" s="97" t="e">
        <f t="shared" ref="AG9" si="24">(AG7+AG8)/AG6</f>
        <v>#DIV/0!</v>
      </c>
      <c r="AH9" s="97" t="e">
        <f t="shared" ref="AH9" si="25">(AH7+AH8)/AH6</f>
        <v>#DIV/0!</v>
      </c>
      <c r="AI9" s="475">
        <f>(AI7+AI8)/AI6</f>
        <v>8.7499999999999994E-2</v>
      </c>
      <c r="AJ9" s="542"/>
    </row>
    <row r="10" spans="1:36" ht="20.399999999999999">
      <c r="A10" s="528" t="s">
        <v>3</v>
      </c>
      <c r="B10" s="548" t="s">
        <v>54</v>
      </c>
      <c r="C10" s="86" t="s">
        <v>42</v>
      </c>
      <c r="D10" s="142">
        <v>55</v>
      </c>
      <c r="E10" s="142">
        <v>60</v>
      </c>
      <c r="F10" s="142">
        <v>50</v>
      </c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93">
        <f>SUM(D10:AH10)</f>
        <v>165</v>
      </c>
      <c r="AJ10" s="541">
        <f>AI13</f>
        <v>7.2727272727272724E-2</v>
      </c>
    </row>
    <row r="11" spans="1:36" ht="20.399999999999999">
      <c r="A11" s="529"/>
      <c r="B11" s="546"/>
      <c r="C11" s="91" t="s">
        <v>89</v>
      </c>
      <c r="D11" s="92">
        <v>0</v>
      </c>
      <c r="E11" s="92">
        <v>7</v>
      </c>
      <c r="F11" s="92">
        <v>5</v>
      </c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161">
        <f t="shared" ref="AI11:AI12" si="26">SUM(D11:AH11)</f>
        <v>12</v>
      </c>
      <c r="AJ11" s="541"/>
    </row>
    <row r="12" spans="1:36" ht="20.399999999999999">
      <c r="A12" s="529"/>
      <c r="B12" s="546"/>
      <c r="C12" s="94" t="s">
        <v>90</v>
      </c>
      <c r="D12" s="92">
        <v>0</v>
      </c>
      <c r="E12" s="92">
        <v>0</v>
      </c>
      <c r="F12" s="92">
        <v>0</v>
      </c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87">
        <f t="shared" si="26"/>
        <v>0</v>
      </c>
      <c r="AJ12" s="541"/>
    </row>
    <row r="13" spans="1:36" s="79" customFormat="1" ht="21" thickBot="1">
      <c r="A13" s="530"/>
      <c r="B13" s="547"/>
      <c r="C13" s="96" t="s">
        <v>91</v>
      </c>
      <c r="D13" s="97">
        <f>(D11+D12)/D10</f>
        <v>0</v>
      </c>
      <c r="E13" s="97">
        <f>(E11+E12)/E10</f>
        <v>0.11666666666666667</v>
      </c>
      <c r="F13" s="97">
        <f t="shared" ref="F13" si="27">(F11+F12)/F10</f>
        <v>0.1</v>
      </c>
      <c r="G13" s="97" t="e">
        <f t="shared" ref="G13" si="28">(G11+G12)/G10</f>
        <v>#DIV/0!</v>
      </c>
      <c r="H13" s="97" t="e">
        <f t="shared" ref="H13" si="29">(H11+H12)/H10</f>
        <v>#DIV/0!</v>
      </c>
      <c r="I13" s="97" t="e">
        <f t="shared" ref="I13" si="30">(I11+I12)/I10</f>
        <v>#DIV/0!</v>
      </c>
      <c r="J13" s="97" t="e">
        <f t="shared" ref="J13" si="31">(J11+J12)/J10</f>
        <v>#DIV/0!</v>
      </c>
      <c r="K13" s="97" t="e">
        <f t="shared" ref="K13" si="32">(K11+K12)/K10</f>
        <v>#DIV/0!</v>
      </c>
      <c r="L13" s="97" t="e">
        <f t="shared" ref="L13" si="33">(L11+L12)/L10</f>
        <v>#DIV/0!</v>
      </c>
      <c r="M13" s="97" t="e">
        <f t="shared" ref="M13" si="34">(M11+M12)/M10</f>
        <v>#DIV/0!</v>
      </c>
      <c r="N13" s="97" t="e">
        <f t="shared" ref="N13" si="35">(N11+N12)/N10</f>
        <v>#DIV/0!</v>
      </c>
      <c r="O13" s="97" t="e">
        <f t="shared" ref="O13" si="36">(O11+O12)/O10</f>
        <v>#DIV/0!</v>
      </c>
      <c r="P13" s="97" t="e">
        <f t="shared" ref="P13" si="37">(P11+P12)/P10</f>
        <v>#DIV/0!</v>
      </c>
      <c r="Q13" s="97" t="e">
        <f t="shared" ref="Q13" si="38">(Q11+Q12)/Q10</f>
        <v>#DIV/0!</v>
      </c>
      <c r="R13" s="97" t="e">
        <f t="shared" ref="R13" si="39">(R11+R12)/R10</f>
        <v>#DIV/0!</v>
      </c>
      <c r="S13" s="97" t="e">
        <f t="shared" ref="S13" si="40">(S11+S12)/S10</f>
        <v>#DIV/0!</v>
      </c>
      <c r="T13" s="97" t="e">
        <f t="shared" ref="T13" si="41">(T11+T12)/T10</f>
        <v>#DIV/0!</v>
      </c>
      <c r="U13" s="97" t="e">
        <f t="shared" ref="U13" si="42">(U11+U12)/U10</f>
        <v>#DIV/0!</v>
      </c>
      <c r="V13" s="97" t="e">
        <f t="shared" ref="V13" si="43">(V11+V12)/V10</f>
        <v>#DIV/0!</v>
      </c>
      <c r="W13" s="97" t="e">
        <f t="shared" ref="W13" si="44">(W11+W12)/W10</f>
        <v>#DIV/0!</v>
      </c>
      <c r="X13" s="97" t="e">
        <f t="shared" ref="X13" si="45">(X11+X12)/X10</f>
        <v>#DIV/0!</v>
      </c>
      <c r="Y13" s="97" t="e">
        <f t="shared" ref="Y13" si="46">(Y11+Y12)/Y10</f>
        <v>#DIV/0!</v>
      </c>
      <c r="Z13" s="97" t="e">
        <f t="shared" ref="Z13" si="47">(Z11+Z12)/Z10</f>
        <v>#DIV/0!</v>
      </c>
      <c r="AA13" s="97" t="e">
        <f t="shared" ref="AA13" si="48">(AA11+AA12)/AA10</f>
        <v>#DIV/0!</v>
      </c>
      <c r="AB13" s="97" t="e">
        <f t="shared" ref="AB13" si="49">(AB11+AB12)/AB10</f>
        <v>#DIV/0!</v>
      </c>
      <c r="AC13" s="97" t="e">
        <f t="shared" ref="AC13" si="50">(AC11+AC12)/AC10</f>
        <v>#DIV/0!</v>
      </c>
      <c r="AD13" s="97" t="e">
        <f t="shared" ref="AD13" si="51">(AD11+AD12)/AD10</f>
        <v>#DIV/0!</v>
      </c>
      <c r="AE13" s="97" t="e">
        <f t="shared" ref="AE13" si="52">(AE11+AE12)/AE10</f>
        <v>#DIV/0!</v>
      </c>
      <c r="AF13" s="97" t="e">
        <f t="shared" ref="AF13" si="53">(AF11+AF12)/AF10</f>
        <v>#DIV/0!</v>
      </c>
      <c r="AG13" s="97" t="e">
        <f t="shared" ref="AG13" si="54">(AG11+AG12)/AG10</f>
        <v>#DIV/0!</v>
      </c>
      <c r="AH13" s="97" t="e">
        <f t="shared" ref="AH13" si="55">(AH11+AH12)/AH10</f>
        <v>#DIV/0!</v>
      </c>
      <c r="AI13" s="97">
        <f t="shared" ref="AI13" si="56">(AI11+AI12)/AI10</f>
        <v>7.2727272727272724E-2</v>
      </c>
      <c r="AJ13" s="542"/>
    </row>
    <row r="14" spans="1:36" ht="20.399999999999999">
      <c r="A14" s="528" t="s">
        <v>100</v>
      </c>
      <c r="B14" s="548" t="s">
        <v>55</v>
      </c>
      <c r="C14" s="86" t="s">
        <v>42</v>
      </c>
      <c r="D14" s="142">
        <v>50</v>
      </c>
      <c r="E14" s="142">
        <v>65</v>
      </c>
      <c r="F14" s="142">
        <v>50</v>
      </c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93">
        <f>SUM(D14:AH14)</f>
        <v>165</v>
      </c>
      <c r="AJ14" s="541">
        <f>AI17</f>
        <v>4.8484848484848485E-2</v>
      </c>
    </row>
    <row r="15" spans="1:36" ht="20.399999999999999">
      <c r="A15" s="529"/>
      <c r="B15" s="546"/>
      <c r="C15" s="91" t="s">
        <v>89</v>
      </c>
      <c r="D15" s="92">
        <v>4</v>
      </c>
      <c r="E15" s="92">
        <v>3</v>
      </c>
      <c r="F15" s="92">
        <v>1</v>
      </c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161">
        <f t="shared" ref="AI15:AI16" si="57">SUM(D15:AH15)</f>
        <v>8</v>
      </c>
      <c r="AJ15" s="541"/>
    </row>
    <row r="16" spans="1:36" ht="20.399999999999999">
      <c r="A16" s="529"/>
      <c r="B16" s="546"/>
      <c r="C16" s="94" t="s">
        <v>90</v>
      </c>
      <c r="D16" s="92">
        <v>0</v>
      </c>
      <c r="E16" s="92">
        <v>0</v>
      </c>
      <c r="F16" s="92">
        <v>0</v>
      </c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87">
        <f t="shared" si="57"/>
        <v>0</v>
      </c>
      <c r="AJ16" s="541"/>
    </row>
    <row r="17" spans="1:36" s="79" customFormat="1" ht="21" thickBot="1">
      <c r="A17" s="530"/>
      <c r="B17" s="547"/>
      <c r="C17" s="96" t="s">
        <v>91</v>
      </c>
      <c r="D17" s="97">
        <f>(D15+D16)/D14</f>
        <v>0.08</v>
      </c>
      <c r="E17" s="97">
        <f>(E15+E16)/E14</f>
        <v>4.6153846153846156E-2</v>
      </c>
      <c r="F17" s="97">
        <f t="shared" ref="F17" si="58">(F15+F16)/F14</f>
        <v>0.02</v>
      </c>
      <c r="G17" s="97" t="e">
        <f t="shared" ref="G17" si="59">(G15+G16)/G14</f>
        <v>#DIV/0!</v>
      </c>
      <c r="H17" s="97" t="e">
        <f t="shared" ref="H17" si="60">(H15+H16)/H14</f>
        <v>#DIV/0!</v>
      </c>
      <c r="I17" s="97" t="e">
        <f t="shared" ref="I17" si="61">(I15+I16)/I14</f>
        <v>#DIV/0!</v>
      </c>
      <c r="J17" s="97" t="e">
        <f t="shared" ref="J17" si="62">(J15+J16)/J14</f>
        <v>#DIV/0!</v>
      </c>
      <c r="K17" s="97" t="e">
        <f t="shared" ref="K17" si="63">(K15+K16)/K14</f>
        <v>#DIV/0!</v>
      </c>
      <c r="L17" s="97" t="e">
        <f t="shared" ref="L17" si="64">(L15+L16)/L14</f>
        <v>#DIV/0!</v>
      </c>
      <c r="M17" s="97" t="e">
        <f t="shared" ref="M17" si="65">(M15+M16)/M14</f>
        <v>#DIV/0!</v>
      </c>
      <c r="N17" s="97" t="e">
        <f t="shared" ref="N17" si="66">(N15+N16)/N14</f>
        <v>#DIV/0!</v>
      </c>
      <c r="O17" s="97" t="e">
        <f t="shared" ref="O17" si="67">(O15+O16)/O14</f>
        <v>#DIV/0!</v>
      </c>
      <c r="P17" s="97" t="e">
        <f t="shared" ref="P17" si="68">(P15+P16)/P14</f>
        <v>#DIV/0!</v>
      </c>
      <c r="Q17" s="97" t="e">
        <f t="shared" ref="Q17" si="69">(Q15+Q16)/Q14</f>
        <v>#DIV/0!</v>
      </c>
      <c r="R17" s="97" t="e">
        <f t="shared" ref="R17" si="70">(R15+R16)/R14</f>
        <v>#DIV/0!</v>
      </c>
      <c r="S17" s="97" t="e">
        <f t="shared" ref="S17" si="71">(S15+S16)/S14</f>
        <v>#DIV/0!</v>
      </c>
      <c r="T17" s="97" t="e">
        <f t="shared" ref="T17" si="72">(T15+T16)/T14</f>
        <v>#DIV/0!</v>
      </c>
      <c r="U17" s="97" t="e">
        <f t="shared" ref="U17" si="73">(U15+U16)/U14</f>
        <v>#DIV/0!</v>
      </c>
      <c r="V17" s="97" t="e">
        <f t="shared" ref="V17" si="74">(V15+V16)/V14</f>
        <v>#DIV/0!</v>
      </c>
      <c r="W17" s="97" t="e">
        <f t="shared" ref="W17" si="75">(W15+W16)/W14</f>
        <v>#DIV/0!</v>
      </c>
      <c r="X17" s="97" t="e">
        <f t="shared" ref="X17" si="76">(X15+X16)/X14</f>
        <v>#DIV/0!</v>
      </c>
      <c r="Y17" s="97" t="e">
        <f t="shared" ref="Y17" si="77">(Y15+Y16)/Y14</f>
        <v>#DIV/0!</v>
      </c>
      <c r="Z17" s="97" t="e">
        <f t="shared" ref="Z17" si="78">(Z15+Z16)/Z14</f>
        <v>#DIV/0!</v>
      </c>
      <c r="AA17" s="97" t="e">
        <f t="shared" ref="AA17" si="79">(AA15+AA16)/AA14</f>
        <v>#DIV/0!</v>
      </c>
      <c r="AB17" s="97" t="e">
        <f t="shared" ref="AB17" si="80">(AB15+AB16)/AB14</f>
        <v>#DIV/0!</v>
      </c>
      <c r="AC17" s="97" t="e">
        <f t="shared" ref="AC17" si="81">(AC15+AC16)/AC14</f>
        <v>#DIV/0!</v>
      </c>
      <c r="AD17" s="97" t="e">
        <f t="shared" ref="AD17" si="82">(AD15+AD16)/AD14</f>
        <v>#DIV/0!</v>
      </c>
      <c r="AE17" s="97" t="e">
        <f t="shared" ref="AE17" si="83">(AE15+AE16)/AE14</f>
        <v>#DIV/0!</v>
      </c>
      <c r="AF17" s="97" t="e">
        <f t="shared" ref="AF17" si="84">(AF15+AF16)/AF14</f>
        <v>#DIV/0!</v>
      </c>
      <c r="AG17" s="97" t="e">
        <f t="shared" ref="AG17" si="85">(AG15+AG16)/AG14</f>
        <v>#DIV/0!</v>
      </c>
      <c r="AH17" s="97" t="e">
        <f t="shared" ref="AH17" si="86">(AH15+AH16)/AH14</f>
        <v>#DIV/0!</v>
      </c>
      <c r="AI17" s="97">
        <f t="shared" ref="AI17" si="87">(AI15+AI16)/AI14</f>
        <v>4.8484848484848485E-2</v>
      </c>
      <c r="AJ17" s="542"/>
    </row>
    <row r="18" spans="1:36" ht="20.399999999999999">
      <c r="A18" s="528" t="s">
        <v>4</v>
      </c>
      <c r="B18" s="548" t="s">
        <v>56</v>
      </c>
      <c r="C18" s="86" t="s">
        <v>42</v>
      </c>
      <c r="D18" s="142">
        <v>50</v>
      </c>
      <c r="E18" s="142">
        <v>40</v>
      </c>
      <c r="F18" s="142">
        <v>35</v>
      </c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93">
        <f>SUM(D18:AH18)</f>
        <v>125</v>
      </c>
      <c r="AJ18" s="541">
        <f>AI21</f>
        <v>2.4E-2</v>
      </c>
    </row>
    <row r="19" spans="1:36" ht="20.399999999999999">
      <c r="A19" s="529"/>
      <c r="B19" s="546"/>
      <c r="C19" s="91" t="s">
        <v>89</v>
      </c>
      <c r="D19" s="92">
        <v>0</v>
      </c>
      <c r="E19" s="92">
        <v>0</v>
      </c>
      <c r="F19" s="92">
        <v>3</v>
      </c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161">
        <f t="shared" ref="AI19:AI20" si="88">SUM(D19:AH19)</f>
        <v>3</v>
      </c>
      <c r="AJ19" s="541"/>
    </row>
    <row r="20" spans="1:36" ht="20.399999999999999">
      <c r="A20" s="529"/>
      <c r="B20" s="546"/>
      <c r="C20" s="94" t="s">
        <v>90</v>
      </c>
      <c r="D20" s="92">
        <v>0</v>
      </c>
      <c r="E20" s="92">
        <v>0</v>
      </c>
      <c r="F20" s="92">
        <v>0</v>
      </c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87">
        <f t="shared" si="88"/>
        <v>0</v>
      </c>
      <c r="AJ20" s="541"/>
    </row>
    <row r="21" spans="1:36" ht="21" thickBot="1">
      <c r="A21" s="530"/>
      <c r="B21" s="547"/>
      <c r="C21" s="96" t="s">
        <v>91</v>
      </c>
      <c r="D21" s="97">
        <f>(D19+D20)/D18</f>
        <v>0</v>
      </c>
      <c r="E21" s="97">
        <f>(E19+E20)/E18</f>
        <v>0</v>
      </c>
      <c r="F21" s="97">
        <f t="shared" ref="F21" si="89">(F19+F20)/F18</f>
        <v>8.5714285714285715E-2</v>
      </c>
      <c r="G21" s="97" t="e">
        <f t="shared" ref="G21" si="90">(G19+G20)/G18</f>
        <v>#DIV/0!</v>
      </c>
      <c r="H21" s="97" t="e">
        <f t="shared" ref="H21" si="91">(H19+H20)/H18</f>
        <v>#DIV/0!</v>
      </c>
      <c r="I21" s="97" t="e">
        <f t="shared" ref="I21" si="92">(I19+I20)/I18</f>
        <v>#DIV/0!</v>
      </c>
      <c r="J21" s="97" t="e">
        <f t="shared" ref="J21" si="93">(J19+J20)/J18</f>
        <v>#DIV/0!</v>
      </c>
      <c r="K21" s="97" t="e">
        <f t="shared" ref="K21" si="94">(K19+K20)/K18</f>
        <v>#DIV/0!</v>
      </c>
      <c r="L21" s="97" t="e">
        <f t="shared" ref="L21" si="95">(L19+L20)/L18</f>
        <v>#DIV/0!</v>
      </c>
      <c r="M21" s="97" t="e">
        <f t="shared" ref="M21" si="96">(M19+M20)/M18</f>
        <v>#DIV/0!</v>
      </c>
      <c r="N21" s="97" t="e">
        <f t="shared" ref="N21" si="97">(N19+N20)/N18</f>
        <v>#DIV/0!</v>
      </c>
      <c r="O21" s="97" t="e">
        <f t="shared" ref="O21" si="98">(O19+O20)/O18</f>
        <v>#DIV/0!</v>
      </c>
      <c r="P21" s="97" t="e">
        <f t="shared" ref="P21" si="99">(P19+P20)/P18</f>
        <v>#DIV/0!</v>
      </c>
      <c r="Q21" s="97" t="e">
        <f t="shared" ref="Q21" si="100">(Q19+Q20)/Q18</f>
        <v>#DIV/0!</v>
      </c>
      <c r="R21" s="97" t="e">
        <f t="shared" ref="R21" si="101">(R19+R20)/R18</f>
        <v>#DIV/0!</v>
      </c>
      <c r="S21" s="97" t="e">
        <f t="shared" ref="S21" si="102">(S19+S20)/S18</f>
        <v>#DIV/0!</v>
      </c>
      <c r="T21" s="97" t="e">
        <f t="shared" ref="T21" si="103">(T19+T20)/T18</f>
        <v>#DIV/0!</v>
      </c>
      <c r="U21" s="97" t="e">
        <f t="shared" ref="U21" si="104">(U19+U20)/U18</f>
        <v>#DIV/0!</v>
      </c>
      <c r="V21" s="97" t="e">
        <f t="shared" ref="V21" si="105">(V19+V20)/V18</f>
        <v>#DIV/0!</v>
      </c>
      <c r="W21" s="97" t="e">
        <f t="shared" ref="W21" si="106">(W19+W20)/W18</f>
        <v>#DIV/0!</v>
      </c>
      <c r="X21" s="97" t="e">
        <f t="shared" ref="X21" si="107">(X19+X20)/X18</f>
        <v>#DIV/0!</v>
      </c>
      <c r="Y21" s="97" t="e">
        <f t="shared" ref="Y21" si="108">(Y19+Y20)/Y18</f>
        <v>#DIV/0!</v>
      </c>
      <c r="Z21" s="97" t="e">
        <f t="shared" ref="Z21" si="109">(Z19+Z20)/Z18</f>
        <v>#DIV/0!</v>
      </c>
      <c r="AA21" s="97" t="e">
        <f t="shared" ref="AA21" si="110">(AA19+AA20)/AA18</f>
        <v>#DIV/0!</v>
      </c>
      <c r="AB21" s="97" t="e">
        <f t="shared" ref="AB21" si="111">(AB19+AB20)/AB18</f>
        <v>#DIV/0!</v>
      </c>
      <c r="AC21" s="97" t="e">
        <f t="shared" ref="AC21" si="112">(AC19+AC20)/AC18</f>
        <v>#DIV/0!</v>
      </c>
      <c r="AD21" s="97" t="e">
        <f t="shared" ref="AD21" si="113">(AD19+AD20)/AD18</f>
        <v>#DIV/0!</v>
      </c>
      <c r="AE21" s="97" t="e">
        <f t="shared" ref="AE21" si="114">(AE19+AE20)/AE18</f>
        <v>#DIV/0!</v>
      </c>
      <c r="AF21" s="97" t="e">
        <f t="shared" ref="AF21" si="115">(AF19+AF20)/AF18</f>
        <v>#DIV/0!</v>
      </c>
      <c r="AG21" s="97" t="e">
        <f t="shared" ref="AG21" si="116">(AG19+AG20)/AG18</f>
        <v>#DIV/0!</v>
      </c>
      <c r="AH21" s="97" t="e">
        <f t="shared" ref="AH21" si="117">(AH19+AH20)/AH18</f>
        <v>#DIV/0!</v>
      </c>
      <c r="AI21" s="97">
        <f t="shared" ref="AI21" si="118">(AI19+AI20)/AI18</f>
        <v>2.4E-2</v>
      </c>
      <c r="AJ21" s="542"/>
    </row>
    <row r="22" spans="1:36" ht="20.399999999999999">
      <c r="A22" s="528" t="s">
        <v>5</v>
      </c>
      <c r="B22" s="548" t="s">
        <v>57</v>
      </c>
      <c r="C22" s="86" t="s">
        <v>42</v>
      </c>
      <c r="D22" s="142">
        <v>35</v>
      </c>
      <c r="E22" s="142">
        <v>0</v>
      </c>
      <c r="F22" s="142">
        <v>35</v>
      </c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93">
        <f>SUM(D22:AH22)</f>
        <v>70</v>
      </c>
      <c r="AJ22" s="541">
        <f>AI25</f>
        <v>0</v>
      </c>
    </row>
    <row r="23" spans="1:36" ht="20.399999999999999">
      <c r="A23" s="529"/>
      <c r="B23" s="546"/>
      <c r="C23" s="91" t="s">
        <v>89</v>
      </c>
      <c r="D23" s="92">
        <v>0</v>
      </c>
      <c r="E23" s="92">
        <v>0</v>
      </c>
      <c r="F23" s="92">
        <v>0</v>
      </c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161">
        <f t="shared" ref="AI23:AI24" si="119">SUM(D23:AH23)</f>
        <v>0</v>
      </c>
      <c r="AJ23" s="541"/>
    </row>
    <row r="24" spans="1:36" ht="20.399999999999999">
      <c r="A24" s="529"/>
      <c r="B24" s="546"/>
      <c r="C24" s="94" t="s">
        <v>90</v>
      </c>
      <c r="D24" s="92">
        <v>0</v>
      </c>
      <c r="E24" s="92">
        <v>0</v>
      </c>
      <c r="F24" s="92">
        <v>0</v>
      </c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87">
        <f t="shared" si="119"/>
        <v>0</v>
      </c>
      <c r="AJ24" s="541"/>
    </row>
    <row r="25" spans="1:36" ht="21" thickBot="1">
      <c r="A25" s="530"/>
      <c r="B25" s="547"/>
      <c r="C25" s="96" t="s">
        <v>91</v>
      </c>
      <c r="D25" s="97">
        <f>(D23+D24)/D22</f>
        <v>0</v>
      </c>
      <c r="E25" s="97" t="e">
        <f>(E23+E24)/E22</f>
        <v>#DIV/0!</v>
      </c>
      <c r="F25" s="97">
        <f t="shared" ref="F25" si="120">(F23+F24)/F22</f>
        <v>0</v>
      </c>
      <c r="G25" s="97" t="e">
        <f t="shared" ref="G25" si="121">(G23+G24)/G22</f>
        <v>#DIV/0!</v>
      </c>
      <c r="H25" s="97" t="e">
        <f t="shared" ref="H25" si="122">(H23+H24)/H22</f>
        <v>#DIV/0!</v>
      </c>
      <c r="I25" s="97" t="e">
        <f t="shared" ref="I25" si="123">(I23+I24)/I22</f>
        <v>#DIV/0!</v>
      </c>
      <c r="J25" s="97" t="e">
        <f t="shared" ref="J25" si="124">(J23+J24)/J22</f>
        <v>#DIV/0!</v>
      </c>
      <c r="K25" s="97" t="e">
        <f t="shared" ref="K25" si="125">(K23+K24)/K22</f>
        <v>#DIV/0!</v>
      </c>
      <c r="L25" s="97" t="e">
        <f t="shared" ref="L25" si="126">(L23+L24)/L22</f>
        <v>#DIV/0!</v>
      </c>
      <c r="M25" s="97" t="e">
        <f t="shared" ref="M25" si="127">(M23+M24)/M22</f>
        <v>#DIV/0!</v>
      </c>
      <c r="N25" s="97" t="e">
        <f t="shared" ref="N25" si="128">(N23+N24)/N22</f>
        <v>#DIV/0!</v>
      </c>
      <c r="O25" s="97" t="e">
        <f t="shared" ref="O25" si="129">(O23+O24)/O22</f>
        <v>#DIV/0!</v>
      </c>
      <c r="P25" s="97" t="e">
        <f t="shared" ref="P25" si="130">(P23+P24)/P22</f>
        <v>#DIV/0!</v>
      </c>
      <c r="Q25" s="97" t="e">
        <f t="shared" ref="Q25" si="131">(Q23+Q24)/Q22</f>
        <v>#DIV/0!</v>
      </c>
      <c r="R25" s="97" t="e">
        <f t="shared" ref="R25" si="132">(R23+R24)/R22</f>
        <v>#DIV/0!</v>
      </c>
      <c r="S25" s="97" t="e">
        <f t="shared" ref="S25" si="133">(S23+S24)/S22</f>
        <v>#DIV/0!</v>
      </c>
      <c r="T25" s="97" t="e">
        <f t="shared" ref="T25" si="134">(T23+T24)/T22</f>
        <v>#DIV/0!</v>
      </c>
      <c r="U25" s="97" t="e">
        <f t="shared" ref="U25" si="135">(U23+U24)/U22</f>
        <v>#DIV/0!</v>
      </c>
      <c r="V25" s="97" t="e">
        <f t="shared" ref="V25" si="136">(V23+V24)/V22</f>
        <v>#DIV/0!</v>
      </c>
      <c r="W25" s="97" t="e">
        <f t="shared" ref="W25" si="137">(W23+W24)/W22</f>
        <v>#DIV/0!</v>
      </c>
      <c r="X25" s="97" t="e">
        <f t="shared" ref="X25" si="138">(X23+X24)/X22</f>
        <v>#DIV/0!</v>
      </c>
      <c r="Y25" s="97" t="e">
        <f t="shared" ref="Y25" si="139">(Y23+Y24)/Y22</f>
        <v>#DIV/0!</v>
      </c>
      <c r="Z25" s="97" t="e">
        <f t="shared" ref="Z25" si="140">(Z23+Z24)/Z22</f>
        <v>#DIV/0!</v>
      </c>
      <c r="AA25" s="97" t="e">
        <f t="shared" ref="AA25" si="141">(AA23+AA24)/AA22</f>
        <v>#DIV/0!</v>
      </c>
      <c r="AB25" s="97" t="e">
        <f t="shared" ref="AB25" si="142">(AB23+AB24)/AB22</f>
        <v>#DIV/0!</v>
      </c>
      <c r="AC25" s="97" t="e">
        <f t="shared" ref="AC25" si="143">(AC23+AC24)/AC22</f>
        <v>#DIV/0!</v>
      </c>
      <c r="AD25" s="97" t="e">
        <f t="shared" ref="AD25" si="144">(AD23+AD24)/AD22</f>
        <v>#DIV/0!</v>
      </c>
      <c r="AE25" s="97" t="e">
        <f t="shared" ref="AE25" si="145">(AE23+AE24)/AE22</f>
        <v>#DIV/0!</v>
      </c>
      <c r="AF25" s="97" t="e">
        <f t="shared" ref="AF25" si="146">(AF23+AF24)/AF22</f>
        <v>#DIV/0!</v>
      </c>
      <c r="AG25" s="97" t="e">
        <f t="shared" ref="AG25" si="147">(AG23+AG24)/AG22</f>
        <v>#DIV/0!</v>
      </c>
      <c r="AH25" s="97" t="e">
        <f t="shared" ref="AH25" si="148">(AH23+AH24)/AH22</f>
        <v>#DIV/0!</v>
      </c>
      <c r="AI25" s="97">
        <f t="shared" ref="AI25" si="149">(AI23+AI24)/AI22</f>
        <v>0</v>
      </c>
      <c r="AJ25" s="542"/>
    </row>
    <row r="26" spans="1:36" ht="20.399999999999999">
      <c r="A26" s="528" t="s">
        <v>6</v>
      </c>
      <c r="B26" s="548" t="s">
        <v>58</v>
      </c>
      <c r="C26" s="86" t="s">
        <v>42</v>
      </c>
      <c r="D26" s="142">
        <v>65</v>
      </c>
      <c r="E26" s="142">
        <v>60</v>
      </c>
      <c r="F26" s="142">
        <v>60</v>
      </c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93">
        <f>SUM(D26:AH26)</f>
        <v>185</v>
      </c>
      <c r="AJ26" s="541">
        <f>AI29</f>
        <v>0.12432432432432433</v>
      </c>
    </row>
    <row r="27" spans="1:36" ht="20.399999999999999">
      <c r="A27" s="529"/>
      <c r="B27" s="546"/>
      <c r="C27" s="91" t="s">
        <v>89</v>
      </c>
      <c r="D27" s="92">
        <v>4</v>
      </c>
      <c r="E27" s="92">
        <v>10</v>
      </c>
      <c r="F27" s="92">
        <v>9</v>
      </c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161">
        <f t="shared" ref="AI27:AI28" si="150">SUM(D27:AH27)</f>
        <v>23</v>
      </c>
      <c r="AJ27" s="541"/>
    </row>
    <row r="28" spans="1:36" ht="20.399999999999999">
      <c r="A28" s="529"/>
      <c r="B28" s="546"/>
      <c r="C28" s="94" t="s">
        <v>90</v>
      </c>
      <c r="D28" s="92">
        <v>0</v>
      </c>
      <c r="E28" s="92">
        <v>0</v>
      </c>
      <c r="F28" s="92">
        <v>0</v>
      </c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87">
        <f t="shared" si="150"/>
        <v>0</v>
      </c>
      <c r="AJ28" s="541"/>
    </row>
    <row r="29" spans="1:36" ht="21" thickBot="1">
      <c r="A29" s="530"/>
      <c r="B29" s="547"/>
      <c r="C29" s="96" t="s">
        <v>91</v>
      </c>
      <c r="D29" s="97">
        <f>(D27+D28)/D26</f>
        <v>6.1538461538461542E-2</v>
      </c>
      <c r="E29" s="97">
        <f>(E27+E28)/E26</f>
        <v>0.16666666666666666</v>
      </c>
      <c r="F29" s="97">
        <f t="shared" ref="F29" si="151">(F27+F28)/F26</f>
        <v>0.15</v>
      </c>
      <c r="G29" s="97" t="e">
        <f t="shared" ref="G29" si="152">(G27+G28)/G26</f>
        <v>#DIV/0!</v>
      </c>
      <c r="H29" s="97" t="e">
        <f t="shared" ref="H29" si="153">(H27+H28)/H26</f>
        <v>#DIV/0!</v>
      </c>
      <c r="I29" s="97" t="e">
        <f t="shared" ref="I29" si="154">(I27+I28)/I26</f>
        <v>#DIV/0!</v>
      </c>
      <c r="J29" s="97" t="e">
        <f t="shared" ref="J29" si="155">(J27+J28)/J26</f>
        <v>#DIV/0!</v>
      </c>
      <c r="K29" s="97" t="e">
        <f t="shared" ref="K29" si="156">(K27+K28)/K26</f>
        <v>#DIV/0!</v>
      </c>
      <c r="L29" s="97" t="e">
        <f t="shared" ref="L29" si="157">(L27+L28)/L26</f>
        <v>#DIV/0!</v>
      </c>
      <c r="M29" s="97" t="e">
        <f t="shared" ref="M29" si="158">(M27+M28)/M26</f>
        <v>#DIV/0!</v>
      </c>
      <c r="N29" s="97" t="e">
        <f t="shared" ref="N29" si="159">(N27+N28)/N26</f>
        <v>#DIV/0!</v>
      </c>
      <c r="O29" s="97" t="e">
        <f t="shared" ref="O29" si="160">(O27+O28)/O26</f>
        <v>#DIV/0!</v>
      </c>
      <c r="P29" s="97" t="e">
        <f t="shared" ref="P29" si="161">(P27+P28)/P26</f>
        <v>#DIV/0!</v>
      </c>
      <c r="Q29" s="97" t="e">
        <f t="shared" ref="Q29" si="162">(Q27+Q28)/Q26</f>
        <v>#DIV/0!</v>
      </c>
      <c r="R29" s="97" t="e">
        <f t="shared" ref="R29" si="163">(R27+R28)/R26</f>
        <v>#DIV/0!</v>
      </c>
      <c r="S29" s="97" t="e">
        <f t="shared" ref="S29" si="164">(S27+S28)/S26</f>
        <v>#DIV/0!</v>
      </c>
      <c r="T29" s="97" t="e">
        <f t="shared" ref="T29" si="165">(T27+T28)/T26</f>
        <v>#DIV/0!</v>
      </c>
      <c r="U29" s="97" t="e">
        <f t="shared" ref="U29" si="166">(U27+U28)/U26</f>
        <v>#DIV/0!</v>
      </c>
      <c r="V29" s="97" t="e">
        <f t="shared" ref="V29" si="167">(V27+V28)/V26</f>
        <v>#DIV/0!</v>
      </c>
      <c r="W29" s="97" t="e">
        <f t="shared" ref="W29" si="168">(W27+W28)/W26</f>
        <v>#DIV/0!</v>
      </c>
      <c r="X29" s="97" t="e">
        <f t="shared" ref="X29" si="169">(X27+X28)/X26</f>
        <v>#DIV/0!</v>
      </c>
      <c r="Y29" s="97" t="e">
        <f t="shared" ref="Y29" si="170">(Y27+Y28)/Y26</f>
        <v>#DIV/0!</v>
      </c>
      <c r="Z29" s="97" t="e">
        <f t="shared" ref="Z29" si="171">(Z27+Z28)/Z26</f>
        <v>#DIV/0!</v>
      </c>
      <c r="AA29" s="97" t="e">
        <f t="shared" ref="AA29" si="172">(AA27+AA28)/AA26</f>
        <v>#DIV/0!</v>
      </c>
      <c r="AB29" s="97" t="e">
        <f t="shared" ref="AB29" si="173">(AB27+AB28)/AB26</f>
        <v>#DIV/0!</v>
      </c>
      <c r="AC29" s="97" t="e">
        <f t="shared" ref="AC29" si="174">(AC27+AC28)/AC26</f>
        <v>#DIV/0!</v>
      </c>
      <c r="AD29" s="97" t="e">
        <f t="shared" ref="AD29" si="175">(AD27+AD28)/AD26</f>
        <v>#DIV/0!</v>
      </c>
      <c r="AE29" s="97" t="e">
        <f t="shared" ref="AE29" si="176">(AE27+AE28)/AE26</f>
        <v>#DIV/0!</v>
      </c>
      <c r="AF29" s="97" t="e">
        <f t="shared" ref="AF29" si="177">(AF27+AF28)/AF26</f>
        <v>#DIV/0!</v>
      </c>
      <c r="AG29" s="97" t="e">
        <f t="shared" ref="AG29" si="178">(AG27+AG28)/AG26</f>
        <v>#DIV/0!</v>
      </c>
      <c r="AH29" s="97" t="e">
        <f t="shared" ref="AH29" si="179">(AH27+AH28)/AH26</f>
        <v>#DIV/0!</v>
      </c>
      <c r="AI29" s="97">
        <f t="shared" ref="AI29" si="180">(AI27+AI28)/AI26</f>
        <v>0.12432432432432433</v>
      </c>
      <c r="AJ29" s="542"/>
    </row>
    <row r="30" spans="1:36" ht="20.399999999999999">
      <c r="A30" s="528" t="s">
        <v>7</v>
      </c>
      <c r="B30" s="548" t="s">
        <v>59</v>
      </c>
      <c r="C30" s="86" t="s">
        <v>42</v>
      </c>
      <c r="D30" s="142">
        <v>65</v>
      </c>
      <c r="E30" s="142">
        <v>60</v>
      </c>
      <c r="F30" s="142">
        <v>55</v>
      </c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93">
        <f>SUM(D30:AH30)</f>
        <v>180</v>
      </c>
      <c r="AJ30" s="541">
        <f>AI33</f>
        <v>0.11666666666666667</v>
      </c>
    </row>
    <row r="31" spans="1:36" ht="20.399999999999999">
      <c r="A31" s="529"/>
      <c r="B31" s="546"/>
      <c r="C31" s="91" t="s">
        <v>89</v>
      </c>
      <c r="D31" s="92">
        <v>7</v>
      </c>
      <c r="E31" s="92">
        <v>6</v>
      </c>
      <c r="F31" s="92">
        <v>8</v>
      </c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161">
        <f t="shared" ref="AI31:AI32" si="181">SUM(D31:AH31)</f>
        <v>21</v>
      </c>
      <c r="AJ31" s="541"/>
    </row>
    <row r="32" spans="1:36" ht="20.399999999999999">
      <c r="A32" s="529"/>
      <c r="B32" s="546"/>
      <c r="C32" s="94" t="s">
        <v>90</v>
      </c>
      <c r="D32" s="92">
        <v>0</v>
      </c>
      <c r="E32" s="92">
        <v>0</v>
      </c>
      <c r="F32" s="92">
        <v>0</v>
      </c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87">
        <f t="shared" si="181"/>
        <v>0</v>
      </c>
      <c r="AJ32" s="541"/>
    </row>
    <row r="33" spans="1:36" ht="21" thickBot="1">
      <c r="A33" s="530"/>
      <c r="B33" s="547"/>
      <c r="C33" s="96" t="s">
        <v>91</v>
      </c>
      <c r="D33" s="97">
        <f>(D31+D32)/D30</f>
        <v>0.1076923076923077</v>
      </c>
      <c r="E33" s="97">
        <f>(E31+E32)/E30</f>
        <v>0.1</v>
      </c>
      <c r="F33" s="97">
        <f t="shared" ref="F33" si="182">(F31+F32)/F30</f>
        <v>0.14545454545454545</v>
      </c>
      <c r="G33" s="97" t="e">
        <f t="shared" ref="G33" si="183">(G31+G32)/G30</f>
        <v>#DIV/0!</v>
      </c>
      <c r="H33" s="97" t="e">
        <f t="shared" ref="H33" si="184">(H31+H32)/H30</f>
        <v>#DIV/0!</v>
      </c>
      <c r="I33" s="97" t="e">
        <f t="shared" ref="I33" si="185">(I31+I32)/I30</f>
        <v>#DIV/0!</v>
      </c>
      <c r="J33" s="97" t="e">
        <f t="shared" ref="J33" si="186">(J31+J32)/J30</f>
        <v>#DIV/0!</v>
      </c>
      <c r="K33" s="97" t="e">
        <f t="shared" ref="K33" si="187">(K31+K32)/K30</f>
        <v>#DIV/0!</v>
      </c>
      <c r="L33" s="97" t="e">
        <f t="shared" ref="L33" si="188">(L31+L32)/L30</f>
        <v>#DIV/0!</v>
      </c>
      <c r="M33" s="97" t="e">
        <f t="shared" ref="M33" si="189">(M31+M32)/M30</f>
        <v>#DIV/0!</v>
      </c>
      <c r="N33" s="97" t="e">
        <f t="shared" ref="N33" si="190">(N31+N32)/N30</f>
        <v>#DIV/0!</v>
      </c>
      <c r="O33" s="97" t="e">
        <f t="shared" ref="O33" si="191">(O31+O32)/O30</f>
        <v>#DIV/0!</v>
      </c>
      <c r="P33" s="97" t="e">
        <f t="shared" ref="P33" si="192">(P31+P32)/P30</f>
        <v>#DIV/0!</v>
      </c>
      <c r="Q33" s="97" t="e">
        <f t="shared" ref="Q33" si="193">(Q31+Q32)/Q30</f>
        <v>#DIV/0!</v>
      </c>
      <c r="R33" s="97" t="e">
        <f t="shared" ref="R33" si="194">(R31+R32)/R30</f>
        <v>#DIV/0!</v>
      </c>
      <c r="S33" s="97" t="e">
        <f t="shared" ref="S33" si="195">(S31+S32)/S30</f>
        <v>#DIV/0!</v>
      </c>
      <c r="T33" s="97" t="e">
        <f t="shared" ref="T33" si="196">(T31+T32)/T30</f>
        <v>#DIV/0!</v>
      </c>
      <c r="U33" s="97" t="e">
        <f t="shared" ref="U33" si="197">(U31+U32)/U30</f>
        <v>#DIV/0!</v>
      </c>
      <c r="V33" s="97" t="e">
        <f t="shared" ref="V33" si="198">(V31+V32)/V30</f>
        <v>#DIV/0!</v>
      </c>
      <c r="W33" s="97" t="e">
        <f t="shared" ref="W33" si="199">(W31+W32)/W30</f>
        <v>#DIV/0!</v>
      </c>
      <c r="X33" s="97" t="e">
        <f t="shared" ref="X33" si="200">(X31+X32)/X30</f>
        <v>#DIV/0!</v>
      </c>
      <c r="Y33" s="97" t="e">
        <f t="shared" ref="Y33" si="201">(Y31+Y32)/Y30</f>
        <v>#DIV/0!</v>
      </c>
      <c r="Z33" s="97" t="e">
        <f t="shared" ref="Z33" si="202">(Z31+Z32)/Z30</f>
        <v>#DIV/0!</v>
      </c>
      <c r="AA33" s="97" t="e">
        <f t="shared" ref="AA33" si="203">(AA31+AA32)/AA30</f>
        <v>#DIV/0!</v>
      </c>
      <c r="AB33" s="97" t="e">
        <f t="shared" ref="AB33" si="204">(AB31+AB32)/AB30</f>
        <v>#DIV/0!</v>
      </c>
      <c r="AC33" s="97" t="e">
        <f t="shared" ref="AC33" si="205">(AC31+AC32)/AC30</f>
        <v>#DIV/0!</v>
      </c>
      <c r="AD33" s="97" t="e">
        <f t="shared" ref="AD33" si="206">(AD31+AD32)/AD30</f>
        <v>#DIV/0!</v>
      </c>
      <c r="AE33" s="97" t="e">
        <f t="shared" ref="AE33" si="207">(AE31+AE32)/AE30</f>
        <v>#DIV/0!</v>
      </c>
      <c r="AF33" s="97" t="e">
        <f t="shared" ref="AF33" si="208">(AF31+AF32)/AF30</f>
        <v>#DIV/0!</v>
      </c>
      <c r="AG33" s="97" t="e">
        <f t="shared" ref="AG33" si="209">(AG31+AG32)/AG30</f>
        <v>#DIV/0!</v>
      </c>
      <c r="AH33" s="97" t="e">
        <f t="shared" ref="AH33" si="210">(AH31+AH32)/AH30</f>
        <v>#DIV/0!</v>
      </c>
      <c r="AI33" s="97">
        <f t="shared" ref="AI33" si="211">(AI31+AI32)/AI30</f>
        <v>0.11666666666666667</v>
      </c>
      <c r="AJ33" s="542"/>
    </row>
    <row r="34" spans="1:36" ht="20.399999999999999">
      <c r="A34" s="528" t="s">
        <v>8</v>
      </c>
      <c r="B34" s="548" t="s">
        <v>32</v>
      </c>
      <c r="C34" s="86" t="s">
        <v>42</v>
      </c>
      <c r="D34" s="142">
        <v>115</v>
      </c>
      <c r="E34" s="142">
        <v>110</v>
      </c>
      <c r="F34" s="142">
        <v>110</v>
      </c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93">
        <f>SUM(D34:AH34)</f>
        <v>335</v>
      </c>
      <c r="AJ34" s="541">
        <f>AI37</f>
        <v>8.3582089552238809E-2</v>
      </c>
    </row>
    <row r="35" spans="1:36" ht="20.399999999999999">
      <c r="A35" s="529"/>
      <c r="B35" s="546"/>
      <c r="C35" s="91" t="s">
        <v>89</v>
      </c>
      <c r="D35" s="92">
        <v>1</v>
      </c>
      <c r="E35" s="92">
        <v>15</v>
      </c>
      <c r="F35" s="92">
        <v>12</v>
      </c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161">
        <f t="shared" ref="AI35:AI36" si="212">SUM(D35:AH35)</f>
        <v>28</v>
      </c>
      <c r="AJ35" s="541"/>
    </row>
    <row r="36" spans="1:36" ht="20.399999999999999">
      <c r="A36" s="529"/>
      <c r="B36" s="546"/>
      <c r="C36" s="94" t="s">
        <v>90</v>
      </c>
      <c r="D36" s="92">
        <v>0</v>
      </c>
      <c r="E36" s="92">
        <v>0</v>
      </c>
      <c r="F36" s="92">
        <v>0</v>
      </c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87">
        <f t="shared" si="212"/>
        <v>0</v>
      </c>
      <c r="AJ36" s="541"/>
    </row>
    <row r="37" spans="1:36" ht="21" thickBot="1">
      <c r="A37" s="530"/>
      <c r="B37" s="547"/>
      <c r="C37" s="96" t="s">
        <v>91</v>
      </c>
      <c r="D37" s="97">
        <f>(D35+D36)/D34</f>
        <v>8.6956521739130436E-3</v>
      </c>
      <c r="E37" s="97">
        <f>(E35+E36)/E34</f>
        <v>0.13636363636363635</v>
      </c>
      <c r="F37" s="97">
        <f t="shared" ref="F37" si="213">(F35+F36)/F34</f>
        <v>0.10909090909090909</v>
      </c>
      <c r="G37" s="97" t="e">
        <f t="shared" ref="G37" si="214">(G35+G36)/G34</f>
        <v>#DIV/0!</v>
      </c>
      <c r="H37" s="97" t="e">
        <f t="shared" ref="H37" si="215">(H35+H36)/H34</f>
        <v>#DIV/0!</v>
      </c>
      <c r="I37" s="97" t="e">
        <f t="shared" ref="I37" si="216">(I35+I36)/I34</f>
        <v>#DIV/0!</v>
      </c>
      <c r="J37" s="97" t="e">
        <f t="shared" ref="J37" si="217">(J35+J36)/J34</f>
        <v>#DIV/0!</v>
      </c>
      <c r="K37" s="97" t="e">
        <f t="shared" ref="K37" si="218">(K35+K36)/K34</f>
        <v>#DIV/0!</v>
      </c>
      <c r="L37" s="97" t="e">
        <f t="shared" ref="L37" si="219">(L35+L36)/L34</f>
        <v>#DIV/0!</v>
      </c>
      <c r="M37" s="97" t="e">
        <f t="shared" ref="M37" si="220">(M35+M36)/M34</f>
        <v>#DIV/0!</v>
      </c>
      <c r="N37" s="97" t="e">
        <f t="shared" ref="N37" si="221">(N35+N36)/N34</f>
        <v>#DIV/0!</v>
      </c>
      <c r="O37" s="97" t="e">
        <f t="shared" ref="O37" si="222">(O35+O36)/O34</f>
        <v>#DIV/0!</v>
      </c>
      <c r="P37" s="97" t="e">
        <f t="shared" ref="P37" si="223">(P35+P36)/P34</f>
        <v>#DIV/0!</v>
      </c>
      <c r="Q37" s="97" t="e">
        <f t="shared" ref="Q37" si="224">(Q35+Q36)/Q34</f>
        <v>#DIV/0!</v>
      </c>
      <c r="R37" s="97" t="e">
        <f t="shared" ref="R37" si="225">(R35+R36)/R34</f>
        <v>#DIV/0!</v>
      </c>
      <c r="S37" s="97" t="e">
        <f t="shared" ref="S37" si="226">(S35+S36)/S34</f>
        <v>#DIV/0!</v>
      </c>
      <c r="T37" s="97" t="e">
        <f t="shared" ref="T37" si="227">(T35+T36)/T34</f>
        <v>#DIV/0!</v>
      </c>
      <c r="U37" s="97" t="e">
        <f t="shared" ref="U37" si="228">(U35+U36)/U34</f>
        <v>#DIV/0!</v>
      </c>
      <c r="V37" s="97" t="e">
        <f t="shared" ref="V37" si="229">(V35+V36)/V34</f>
        <v>#DIV/0!</v>
      </c>
      <c r="W37" s="97" t="e">
        <f t="shared" ref="W37" si="230">(W35+W36)/W34</f>
        <v>#DIV/0!</v>
      </c>
      <c r="X37" s="97" t="e">
        <f t="shared" ref="X37" si="231">(X35+X36)/X34</f>
        <v>#DIV/0!</v>
      </c>
      <c r="Y37" s="97" t="e">
        <f t="shared" ref="Y37" si="232">(Y35+Y36)/Y34</f>
        <v>#DIV/0!</v>
      </c>
      <c r="Z37" s="97" t="e">
        <f t="shared" ref="Z37" si="233">(Z35+Z36)/Z34</f>
        <v>#DIV/0!</v>
      </c>
      <c r="AA37" s="97" t="e">
        <f t="shared" ref="AA37" si="234">(AA35+AA36)/AA34</f>
        <v>#DIV/0!</v>
      </c>
      <c r="AB37" s="97" t="e">
        <f t="shared" ref="AB37" si="235">(AB35+AB36)/AB34</f>
        <v>#DIV/0!</v>
      </c>
      <c r="AC37" s="97" t="e">
        <f t="shared" ref="AC37" si="236">(AC35+AC36)/AC34</f>
        <v>#DIV/0!</v>
      </c>
      <c r="AD37" s="97" t="e">
        <f t="shared" ref="AD37" si="237">(AD35+AD36)/AD34</f>
        <v>#DIV/0!</v>
      </c>
      <c r="AE37" s="97" t="e">
        <f t="shared" ref="AE37" si="238">(AE35+AE36)/AE34</f>
        <v>#DIV/0!</v>
      </c>
      <c r="AF37" s="97" t="e">
        <f t="shared" ref="AF37" si="239">(AF35+AF36)/AF34</f>
        <v>#DIV/0!</v>
      </c>
      <c r="AG37" s="97" t="e">
        <f t="shared" ref="AG37" si="240">(AG35+AG36)/AG34</f>
        <v>#DIV/0!</v>
      </c>
      <c r="AH37" s="97" t="e">
        <f t="shared" ref="AH37" si="241">(AH35+AH36)/AH34</f>
        <v>#DIV/0!</v>
      </c>
      <c r="AI37" s="97">
        <f t="shared" ref="AI37" si="242">(AI35+AI36)/AI34</f>
        <v>8.3582089552238809E-2</v>
      </c>
      <c r="AJ37" s="542"/>
    </row>
    <row r="38" spans="1:36" ht="20.399999999999999">
      <c r="A38" s="528" t="s">
        <v>9</v>
      </c>
      <c r="B38" s="548" t="s">
        <v>33</v>
      </c>
      <c r="C38" s="86" t="s">
        <v>42</v>
      </c>
      <c r="D38" s="142">
        <v>50</v>
      </c>
      <c r="E38" s="142">
        <v>60</v>
      </c>
      <c r="F38" s="142">
        <v>40</v>
      </c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93">
        <f>SUM(D38:AH38)</f>
        <v>150</v>
      </c>
      <c r="AJ38" s="541">
        <f>AI41</f>
        <v>7.3333333333333334E-2</v>
      </c>
    </row>
    <row r="39" spans="1:36" ht="20.399999999999999">
      <c r="A39" s="529"/>
      <c r="B39" s="546"/>
      <c r="C39" s="91" t="s">
        <v>89</v>
      </c>
      <c r="D39" s="92">
        <v>0</v>
      </c>
      <c r="E39" s="92">
        <v>4</v>
      </c>
      <c r="F39" s="92">
        <v>7</v>
      </c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161">
        <f t="shared" ref="AI39:AI40" si="243">SUM(D39:AH39)</f>
        <v>11</v>
      </c>
      <c r="AJ39" s="541"/>
    </row>
    <row r="40" spans="1:36" ht="20.399999999999999">
      <c r="A40" s="529"/>
      <c r="B40" s="546"/>
      <c r="C40" s="94" t="s">
        <v>90</v>
      </c>
      <c r="D40" s="92">
        <v>0</v>
      </c>
      <c r="E40" s="92">
        <v>0</v>
      </c>
      <c r="F40" s="92">
        <v>0</v>
      </c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87">
        <f t="shared" si="243"/>
        <v>0</v>
      </c>
      <c r="AJ40" s="541"/>
    </row>
    <row r="41" spans="1:36" ht="21" thickBot="1">
      <c r="A41" s="530"/>
      <c r="B41" s="547"/>
      <c r="C41" s="96" t="s">
        <v>91</v>
      </c>
      <c r="D41" s="97">
        <f>(D39+D40)/D38</f>
        <v>0</v>
      </c>
      <c r="E41" s="97">
        <f>(E39+E40)/E38</f>
        <v>6.6666666666666666E-2</v>
      </c>
      <c r="F41" s="97">
        <f t="shared" ref="F41" si="244">(F39+F40)/F38</f>
        <v>0.17499999999999999</v>
      </c>
      <c r="G41" s="97" t="e">
        <f t="shared" ref="G41" si="245">(G39+G40)/G38</f>
        <v>#DIV/0!</v>
      </c>
      <c r="H41" s="97" t="e">
        <f t="shared" ref="H41" si="246">(H39+H40)/H38</f>
        <v>#DIV/0!</v>
      </c>
      <c r="I41" s="97" t="e">
        <f t="shared" ref="I41" si="247">(I39+I40)/I38</f>
        <v>#DIV/0!</v>
      </c>
      <c r="J41" s="97" t="e">
        <f t="shared" ref="J41" si="248">(J39+J40)/J38</f>
        <v>#DIV/0!</v>
      </c>
      <c r="K41" s="97" t="e">
        <f t="shared" ref="K41" si="249">(K39+K40)/K38</f>
        <v>#DIV/0!</v>
      </c>
      <c r="L41" s="97" t="e">
        <f t="shared" ref="L41" si="250">(L39+L40)/L38</f>
        <v>#DIV/0!</v>
      </c>
      <c r="M41" s="97" t="e">
        <f t="shared" ref="M41" si="251">(M39+M40)/M38</f>
        <v>#DIV/0!</v>
      </c>
      <c r="N41" s="97" t="e">
        <f t="shared" ref="N41" si="252">(N39+N40)/N38</f>
        <v>#DIV/0!</v>
      </c>
      <c r="O41" s="97" t="e">
        <f t="shared" ref="O41" si="253">(O39+O40)/O38</f>
        <v>#DIV/0!</v>
      </c>
      <c r="P41" s="97" t="e">
        <f t="shared" ref="P41" si="254">(P39+P40)/P38</f>
        <v>#DIV/0!</v>
      </c>
      <c r="Q41" s="97" t="e">
        <f t="shared" ref="Q41" si="255">(Q39+Q40)/Q38</f>
        <v>#DIV/0!</v>
      </c>
      <c r="R41" s="97" t="e">
        <f t="shared" ref="R41" si="256">(R39+R40)/R38</f>
        <v>#DIV/0!</v>
      </c>
      <c r="S41" s="97" t="e">
        <f t="shared" ref="S41" si="257">(S39+S40)/S38</f>
        <v>#DIV/0!</v>
      </c>
      <c r="T41" s="97" t="e">
        <f t="shared" ref="T41" si="258">(T39+T40)/T38</f>
        <v>#DIV/0!</v>
      </c>
      <c r="U41" s="97" t="e">
        <f t="shared" ref="U41" si="259">(U39+U40)/U38</f>
        <v>#DIV/0!</v>
      </c>
      <c r="V41" s="97" t="e">
        <f t="shared" ref="V41" si="260">(V39+V40)/V38</f>
        <v>#DIV/0!</v>
      </c>
      <c r="W41" s="97" t="e">
        <f t="shared" ref="W41" si="261">(W39+W40)/W38</f>
        <v>#DIV/0!</v>
      </c>
      <c r="X41" s="97" t="e">
        <f t="shared" ref="X41" si="262">(X39+X40)/X38</f>
        <v>#DIV/0!</v>
      </c>
      <c r="Y41" s="97" t="e">
        <f t="shared" ref="Y41" si="263">(Y39+Y40)/Y38</f>
        <v>#DIV/0!</v>
      </c>
      <c r="Z41" s="97" t="e">
        <f t="shared" ref="Z41" si="264">(Z39+Z40)/Z38</f>
        <v>#DIV/0!</v>
      </c>
      <c r="AA41" s="97" t="e">
        <f t="shared" ref="AA41" si="265">(AA39+AA40)/AA38</f>
        <v>#DIV/0!</v>
      </c>
      <c r="AB41" s="97" t="e">
        <f t="shared" ref="AB41" si="266">(AB39+AB40)/AB38</f>
        <v>#DIV/0!</v>
      </c>
      <c r="AC41" s="97" t="e">
        <f t="shared" ref="AC41" si="267">(AC39+AC40)/AC38</f>
        <v>#DIV/0!</v>
      </c>
      <c r="AD41" s="97" t="e">
        <f t="shared" ref="AD41" si="268">(AD39+AD40)/AD38</f>
        <v>#DIV/0!</v>
      </c>
      <c r="AE41" s="97" t="e">
        <f t="shared" ref="AE41" si="269">(AE39+AE40)/AE38</f>
        <v>#DIV/0!</v>
      </c>
      <c r="AF41" s="97" t="e">
        <f t="shared" ref="AF41" si="270">(AF39+AF40)/AF38</f>
        <v>#DIV/0!</v>
      </c>
      <c r="AG41" s="97" t="e">
        <f t="shared" ref="AG41" si="271">(AG39+AG40)/AG38</f>
        <v>#DIV/0!</v>
      </c>
      <c r="AH41" s="97" t="e">
        <f t="shared" ref="AH41" si="272">(AH39+AH40)/AH38</f>
        <v>#DIV/0!</v>
      </c>
      <c r="AI41" s="97">
        <f t="shared" ref="AI41" si="273">(AI39+AI40)/AI38</f>
        <v>7.3333333333333334E-2</v>
      </c>
      <c r="AJ41" s="542"/>
    </row>
    <row r="42" spans="1:36" ht="20.399999999999999">
      <c r="A42" s="528" t="s">
        <v>10</v>
      </c>
      <c r="B42" s="548" t="s">
        <v>34</v>
      </c>
      <c r="C42" s="86" t="s">
        <v>42</v>
      </c>
      <c r="D42" s="142">
        <v>50</v>
      </c>
      <c r="E42" s="142">
        <v>50</v>
      </c>
      <c r="F42" s="142">
        <v>50</v>
      </c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93">
        <f>SUM(D42:AH42)</f>
        <v>150</v>
      </c>
      <c r="AJ42" s="541">
        <f>AI45</f>
        <v>5.3333333333333337E-2</v>
      </c>
    </row>
    <row r="43" spans="1:36" ht="20.399999999999999">
      <c r="A43" s="529"/>
      <c r="B43" s="546"/>
      <c r="C43" s="91" t="s">
        <v>89</v>
      </c>
      <c r="D43" s="92">
        <v>2</v>
      </c>
      <c r="E43" s="92">
        <v>3</v>
      </c>
      <c r="F43" s="92">
        <v>3</v>
      </c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161">
        <f t="shared" ref="AI43:AI44" si="274">SUM(D43:AH43)</f>
        <v>8</v>
      </c>
      <c r="AJ43" s="541"/>
    </row>
    <row r="44" spans="1:36" ht="20.399999999999999">
      <c r="A44" s="529"/>
      <c r="B44" s="546"/>
      <c r="C44" s="94" t="s">
        <v>90</v>
      </c>
      <c r="D44" s="92">
        <v>0</v>
      </c>
      <c r="E44" s="92">
        <v>0</v>
      </c>
      <c r="F44" s="92">
        <v>0</v>
      </c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87">
        <f t="shared" si="274"/>
        <v>0</v>
      </c>
      <c r="AJ44" s="541"/>
    </row>
    <row r="45" spans="1:36" ht="21" thickBot="1">
      <c r="A45" s="530"/>
      <c r="B45" s="547"/>
      <c r="C45" s="96" t="s">
        <v>91</v>
      </c>
      <c r="D45" s="97">
        <f>(D43+D44)/D42</f>
        <v>0.04</v>
      </c>
      <c r="E45" s="97">
        <f>(E43+E44)/E42</f>
        <v>0.06</v>
      </c>
      <c r="F45" s="97">
        <f t="shared" ref="F45" si="275">(F43+F44)/F42</f>
        <v>0.06</v>
      </c>
      <c r="G45" s="97" t="e">
        <f t="shared" ref="G45" si="276">(G43+G44)/G42</f>
        <v>#DIV/0!</v>
      </c>
      <c r="H45" s="97" t="e">
        <f t="shared" ref="H45" si="277">(H43+H44)/H42</f>
        <v>#DIV/0!</v>
      </c>
      <c r="I45" s="97" t="e">
        <f t="shared" ref="I45" si="278">(I43+I44)/I42</f>
        <v>#DIV/0!</v>
      </c>
      <c r="J45" s="97" t="e">
        <f t="shared" ref="J45" si="279">(J43+J44)/J42</f>
        <v>#DIV/0!</v>
      </c>
      <c r="K45" s="97" t="e">
        <f t="shared" ref="K45" si="280">(K43+K44)/K42</f>
        <v>#DIV/0!</v>
      </c>
      <c r="L45" s="97" t="e">
        <f t="shared" ref="L45" si="281">(L43+L44)/L42</f>
        <v>#DIV/0!</v>
      </c>
      <c r="M45" s="97" t="e">
        <f t="shared" ref="M45" si="282">(M43+M44)/M42</f>
        <v>#DIV/0!</v>
      </c>
      <c r="N45" s="97" t="e">
        <f t="shared" ref="N45" si="283">(N43+N44)/N42</f>
        <v>#DIV/0!</v>
      </c>
      <c r="O45" s="97" t="e">
        <f t="shared" ref="O45" si="284">(O43+O44)/O42</f>
        <v>#DIV/0!</v>
      </c>
      <c r="P45" s="97" t="e">
        <f t="shared" ref="P45" si="285">(P43+P44)/P42</f>
        <v>#DIV/0!</v>
      </c>
      <c r="Q45" s="97" t="e">
        <f t="shared" ref="Q45" si="286">(Q43+Q44)/Q42</f>
        <v>#DIV/0!</v>
      </c>
      <c r="R45" s="97" t="e">
        <f t="shared" ref="R45" si="287">(R43+R44)/R42</f>
        <v>#DIV/0!</v>
      </c>
      <c r="S45" s="97" t="e">
        <f t="shared" ref="S45" si="288">(S43+S44)/S42</f>
        <v>#DIV/0!</v>
      </c>
      <c r="T45" s="97" t="e">
        <f t="shared" ref="T45" si="289">(T43+T44)/T42</f>
        <v>#DIV/0!</v>
      </c>
      <c r="U45" s="97" t="e">
        <f t="shared" ref="U45" si="290">(U43+U44)/U42</f>
        <v>#DIV/0!</v>
      </c>
      <c r="V45" s="97" t="e">
        <f t="shared" ref="V45" si="291">(V43+V44)/V42</f>
        <v>#DIV/0!</v>
      </c>
      <c r="W45" s="97" t="e">
        <f t="shared" ref="W45" si="292">(W43+W44)/W42</f>
        <v>#DIV/0!</v>
      </c>
      <c r="X45" s="97" t="e">
        <f t="shared" ref="X45" si="293">(X43+X44)/X42</f>
        <v>#DIV/0!</v>
      </c>
      <c r="Y45" s="97" t="e">
        <f t="shared" ref="Y45" si="294">(Y43+Y44)/Y42</f>
        <v>#DIV/0!</v>
      </c>
      <c r="Z45" s="97" t="e">
        <f t="shared" ref="Z45" si="295">(Z43+Z44)/Z42</f>
        <v>#DIV/0!</v>
      </c>
      <c r="AA45" s="97" t="e">
        <f t="shared" ref="AA45" si="296">(AA43+AA44)/AA42</f>
        <v>#DIV/0!</v>
      </c>
      <c r="AB45" s="97" t="e">
        <f t="shared" ref="AB45" si="297">(AB43+AB44)/AB42</f>
        <v>#DIV/0!</v>
      </c>
      <c r="AC45" s="97" t="e">
        <f t="shared" ref="AC45" si="298">(AC43+AC44)/AC42</f>
        <v>#DIV/0!</v>
      </c>
      <c r="AD45" s="97" t="e">
        <f t="shared" ref="AD45" si="299">(AD43+AD44)/AD42</f>
        <v>#DIV/0!</v>
      </c>
      <c r="AE45" s="97" t="e">
        <f t="shared" ref="AE45" si="300">(AE43+AE44)/AE42</f>
        <v>#DIV/0!</v>
      </c>
      <c r="AF45" s="97" t="e">
        <f t="shared" ref="AF45" si="301">(AF43+AF44)/AF42</f>
        <v>#DIV/0!</v>
      </c>
      <c r="AG45" s="97" t="e">
        <f t="shared" ref="AG45" si="302">(AG43+AG44)/AG42</f>
        <v>#DIV/0!</v>
      </c>
      <c r="AH45" s="97" t="e">
        <f t="shared" ref="AH45" si="303">(AH43+AH44)/AH42</f>
        <v>#DIV/0!</v>
      </c>
      <c r="AI45" s="97">
        <f t="shared" ref="AI45" si="304">(AI43+AI44)/AI42</f>
        <v>5.3333333333333337E-2</v>
      </c>
      <c r="AJ45" s="542"/>
    </row>
    <row r="46" spans="1:36" ht="20.399999999999999">
      <c r="A46" s="528" t="s">
        <v>11</v>
      </c>
      <c r="B46" s="548" t="s">
        <v>35</v>
      </c>
      <c r="C46" s="86" t="s">
        <v>42</v>
      </c>
      <c r="D46" s="142">
        <v>115</v>
      </c>
      <c r="E46" s="142">
        <v>100</v>
      </c>
      <c r="F46" s="142">
        <v>100</v>
      </c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2"/>
      <c r="AF46" s="142"/>
      <c r="AG46" s="142"/>
      <c r="AH46" s="142"/>
      <c r="AI46" s="93">
        <f>SUM(D46:AH46)</f>
        <v>315</v>
      </c>
      <c r="AJ46" s="541">
        <f>AI49</f>
        <v>4.7619047619047616E-2</v>
      </c>
    </row>
    <row r="47" spans="1:36" ht="20.399999999999999">
      <c r="A47" s="529"/>
      <c r="B47" s="546"/>
      <c r="C47" s="91" t="s">
        <v>89</v>
      </c>
      <c r="D47" s="92">
        <v>4</v>
      </c>
      <c r="E47" s="92">
        <v>3</v>
      </c>
      <c r="F47" s="92">
        <v>8</v>
      </c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161">
        <f t="shared" ref="AI47:AI48" si="305">SUM(D47:AH47)</f>
        <v>15</v>
      </c>
      <c r="AJ47" s="541"/>
    </row>
    <row r="48" spans="1:36" ht="20.399999999999999">
      <c r="A48" s="529"/>
      <c r="B48" s="546"/>
      <c r="C48" s="94" t="s">
        <v>90</v>
      </c>
      <c r="D48" s="92">
        <v>0</v>
      </c>
      <c r="E48" s="92">
        <v>0</v>
      </c>
      <c r="F48" s="92">
        <v>0</v>
      </c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87">
        <f t="shared" si="305"/>
        <v>0</v>
      </c>
      <c r="AJ48" s="541"/>
    </row>
    <row r="49" spans="1:36" ht="21" thickBot="1">
      <c r="A49" s="530"/>
      <c r="B49" s="547"/>
      <c r="C49" s="96" t="s">
        <v>91</v>
      </c>
      <c r="D49" s="97">
        <f>(D47+D48)/D46</f>
        <v>3.4782608695652174E-2</v>
      </c>
      <c r="E49" s="97">
        <f>(E47+E48)/E46</f>
        <v>0.03</v>
      </c>
      <c r="F49" s="97">
        <f t="shared" ref="F49" si="306">(F47+F48)/F46</f>
        <v>0.08</v>
      </c>
      <c r="G49" s="97" t="e">
        <f t="shared" ref="G49" si="307">(G47+G48)/G46</f>
        <v>#DIV/0!</v>
      </c>
      <c r="H49" s="97" t="e">
        <f t="shared" ref="H49" si="308">(H47+H48)/H46</f>
        <v>#DIV/0!</v>
      </c>
      <c r="I49" s="97" t="e">
        <f t="shared" ref="I49" si="309">(I47+I48)/I46</f>
        <v>#DIV/0!</v>
      </c>
      <c r="J49" s="97" t="e">
        <f t="shared" ref="J49" si="310">(J47+J48)/J46</f>
        <v>#DIV/0!</v>
      </c>
      <c r="K49" s="97" t="e">
        <f t="shared" ref="K49" si="311">(K47+K48)/K46</f>
        <v>#DIV/0!</v>
      </c>
      <c r="L49" s="97" t="e">
        <f t="shared" ref="L49" si="312">(L47+L48)/L46</f>
        <v>#DIV/0!</v>
      </c>
      <c r="M49" s="97" t="e">
        <f t="shared" ref="M49" si="313">(M47+M48)/M46</f>
        <v>#DIV/0!</v>
      </c>
      <c r="N49" s="97" t="e">
        <f t="shared" ref="N49" si="314">(N47+N48)/N46</f>
        <v>#DIV/0!</v>
      </c>
      <c r="O49" s="97" t="e">
        <f t="shared" ref="O49" si="315">(O47+O48)/O46</f>
        <v>#DIV/0!</v>
      </c>
      <c r="P49" s="97" t="e">
        <f t="shared" ref="P49" si="316">(P47+P48)/P46</f>
        <v>#DIV/0!</v>
      </c>
      <c r="Q49" s="97" t="e">
        <f t="shared" ref="Q49" si="317">(Q47+Q48)/Q46</f>
        <v>#DIV/0!</v>
      </c>
      <c r="R49" s="97" t="e">
        <f t="shared" ref="R49" si="318">(R47+R48)/R46</f>
        <v>#DIV/0!</v>
      </c>
      <c r="S49" s="97" t="e">
        <f t="shared" ref="S49" si="319">(S47+S48)/S46</f>
        <v>#DIV/0!</v>
      </c>
      <c r="T49" s="97" t="e">
        <f t="shared" ref="T49" si="320">(T47+T48)/T46</f>
        <v>#DIV/0!</v>
      </c>
      <c r="U49" s="97" t="e">
        <f t="shared" ref="U49" si="321">(U47+U48)/U46</f>
        <v>#DIV/0!</v>
      </c>
      <c r="V49" s="97" t="e">
        <f t="shared" ref="V49" si="322">(V47+V48)/V46</f>
        <v>#DIV/0!</v>
      </c>
      <c r="W49" s="97" t="e">
        <f t="shared" ref="W49" si="323">(W47+W48)/W46</f>
        <v>#DIV/0!</v>
      </c>
      <c r="X49" s="97" t="e">
        <f t="shared" ref="X49" si="324">(X47+X48)/X46</f>
        <v>#DIV/0!</v>
      </c>
      <c r="Y49" s="97" t="e">
        <f t="shared" ref="Y49" si="325">(Y47+Y48)/Y46</f>
        <v>#DIV/0!</v>
      </c>
      <c r="Z49" s="97" t="e">
        <f t="shared" ref="Z49" si="326">(Z47+Z48)/Z46</f>
        <v>#DIV/0!</v>
      </c>
      <c r="AA49" s="97" t="e">
        <f t="shared" ref="AA49" si="327">(AA47+AA48)/AA46</f>
        <v>#DIV/0!</v>
      </c>
      <c r="AB49" s="97" t="e">
        <f t="shared" ref="AB49" si="328">(AB47+AB48)/AB46</f>
        <v>#DIV/0!</v>
      </c>
      <c r="AC49" s="97" t="e">
        <f t="shared" ref="AC49" si="329">(AC47+AC48)/AC46</f>
        <v>#DIV/0!</v>
      </c>
      <c r="AD49" s="97" t="e">
        <f t="shared" ref="AD49" si="330">(AD47+AD48)/AD46</f>
        <v>#DIV/0!</v>
      </c>
      <c r="AE49" s="97" t="e">
        <f t="shared" ref="AE49" si="331">(AE47+AE48)/AE46</f>
        <v>#DIV/0!</v>
      </c>
      <c r="AF49" s="97" t="e">
        <f t="shared" ref="AF49" si="332">(AF47+AF48)/AF46</f>
        <v>#DIV/0!</v>
      </c>
      <c r="AG49" s="97" t="e">
        <f t="shared" ref="AG49" si="333">(AG47+AG48)/AG46</f>
        <v>#DIV/0!</v>
      </c>
      <c r="AH49" s="97" t="e">
        <f t="shared" ref="AH49" si="334">(AH47+AH48)/AH46</f>
        <v>#DIV/0!</v>
      </c>
      <c r="AI49" s="97">
        <f t="shared" ref="AI49" si="335">(AI47+AI48)/AI46</f>
        <v>4.7619047619047616E-2</v>
      </c>
      <c r="AJ49" s="542"/>
    </row>
    <row r="50" spans="1:36" ht="20.399999999999999">
      <c r="A50" s="528" t="s">
        <v>12</v>
      </c>
      <c r="B50" s="548" t="s">
        <v>60</v>
      </c>
      <c r="C50" s="86" t="s">
        <v>42</v>
      </c>
      <c r="D50" s="142">
        <v>60</v>
      </c>
      <c r="E50" s="142">
        <v>55</v>
      </c>
      <c r="F50" s="142">
        <v>50</v>
      </c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93">
        <f>SUM(D50:AH50)</f>
        <v>165</v>
      </c>
      <c r="AJ50" s="541">
        <f>AI53</f>
        <v>9.0909090909090912E-2</v>
      </c>
    </row>
    <row r="51" spans="1:36" ht="20.399999999999999">
      <c r="A51" s="529"/>
      <c r="B51" s="546"/>
      <c r="C51" s="91" t="s">
        <v>89</v>
      </c>
      <c r="D51" s="92">
        <v>0</v>
      </c>
      <c r="E51" s="92">
        <v>4</v>
      </c>
      <c r="F51" s="92">
        <v>11</v>
      </c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161">
        <f t="shared" ref="AI51:AI52" si="336">SUM(D51:AH51)</f>
        <v>15</v>
      </c>
      <c r="AJ51" s="541"/>
    </row>
    <row r="52" spans="1:36" ht="20.399999999999999">
      <c r="A52" s="529"/>
      <c r="B52" s="546"/>
      <c r="C52" s="94" t="s">
        <v>90</v>
      </c>
      <c r="D52" s="92">
        <v>0</v>
      </c>
      <c r="E52" s="92">
        <v>0</v>
      </c>
      <c r="F52" s="92">
        <v>0</v>
      </c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87">
        <f t="shared" si="336"/>
        <v>0</v>
      </c>
      <c r="AJ52" s="541"/>
    </row>
    <row r="53" spans="1:36" ht="21" thickBot="1">
      <c r="A53" s="530"/>
      <c r="B53" s="547"/>
      <c r="C53" s="96" t="s">
        <v>91</v>
      </c>
      <c r="D53" s="97">
        <f>(D51+D52)/D50</f>
        <v>0</v>
      </c>
      <c r="E53" s="97">
        <f>(E51+E52)/E50</f>
        <v>7.2727272727272724E-2</v>
      </c>
      <c r="F53" s="97">
        <f t="shared" ref="F53" si="337">(F51+F52)/F50</f>
        <v>0.22</v>
      </c>
      <c r="G53" s="97" t="e">
        <f t="shared" ref="G53" si="338">(G51+G52)/G50</f>
        <v>#DIV/0!</v>
      </c>
      <c r="H53" s="97" t="e">
        <f t="shared" ref="H53" si="339">(H51+H52)/H50</f>
        <v>#DIV/0!</v>
      </c>
      <c r="I53" s="97" t="e">
        <f t="shared" ref="I53" si="340">(I51+I52)/I50</f>
        <v>#DIV/0!</v>
      </c>
      <c r="J53" s="97" t="e">
        <f t="shared" ref="J53" si="341">(J51+J52)/J50</f>
        <v>#DIV/0!</v>
      </c>
      <c r="K53" s="97" t="e">
        <f t="shared" ref="K53" si="342">(K51+K52)/K50</f>
        <v>#DIV/0!</v>
      </c>
      <c r="L53" s="97" t="e">
        <f t="shared" ref="L53" si="343">(L51+L52)/L50</f>
        <v>#DIV/0!</v>
      </c>
      <c r="M53" s="97" t="e">
        <f t="shared" ref="M53" si="344">(M51+M52)/M50</f>
        <v>#DIV/0!</v>
      </c>
      <c r="N53" s="97" t="e">
        <f t="shared" ref="N53" si="345">(N51+N52)/N50</f>
        <v>#DIV/0!</v>
      </c>
      <c r="O53" s="97" t="e">
        <f t="shared" ref="O53" si="346">(O51+O52)/O50</f>
        <v>#DIV/0!</v>
      </c>
      <c r="P53" s="97" t="e">
        <f t="shared" ref="P53" si="347">(P51+P52)/P50</f>
        <v>#DIV/0!</v>
      </c>
      <c r="Q53" s="97" t="e">
        <f t="shared" ref="Q53" si="348">(Q51+Q52)/Q50</f>
        <v>#DIV/0!</v>
      </c>
      <c r="R53" s="97" t="e">
        <f t="shared" ref="R53" si="349">(R51+R52)/R50</f>
        <v>#DIV/0!</v>
      </c>
      <c r="S53" s="97" t="e">
        <f t="shared" ref="S53" si="350">(S51+S52)/S50</f>
        <v>#DIV/0!</v>
      </c>
      <c r="T53" s="97" t="e">
        <f t="shared" ref="T53" si="351">(T51+T52)/T50</f>
        <v>#DIV/0!</v>
      </c>
      <c r="U53" s="97" t="e">
        <f t="shared" ref="U53" si="352">(U51+U52)/U50</f>
        <v>#DIV/0!</v>
      </c>
      <c r="V53" s="97" t="e">
        <f t="shared" ref="V53" si="353">(V51+V52)/V50</f>
        <v>#DIV/0!</v>
      </c>
      <c r="W53" s="97" t="e">
        <f t="shared" ref="W53" si="354">(W51+W52)/W50</f>
        <v>#DIV/0!</v>
      </c>
      <c r="X53" s="97" t="e">
        <f t="shared" ref="X53" si="355">(X51+X52)/X50</f>
        <v>#DIV/0!</v>
      </c>
      <c r="Y53" s="97" t="e">
        <f t="shared" ref="Y53" si="356">(Y51+Y52)/Y50</f>
        <v>#DIV/0!</v>
      </c>
      <c r="Z53" s="97" t="e">
        <f t="shared" ref="Z53" si="357">(Z51+Z52)/Z50</f>
        <v>#DIV/0!</v>
      </c>
      <c r="AA53" s="97" t="e">
        <f t="shared" ref="AA53" si="358">(AA51+AA52)/AA50</f>
        <v>#DIV/0!</v>
      </c>
      <c r="AB53" s="97" t="e">
        <f t="shared" ref="AB53" si="359">(AB51+AB52)/AB50</f>
        <v>#DIV/0!</v>
      </c>
      <c r="AC53" s="97" t="e">
        <f t="shared" ref="AC53" si="360">(AC51+AC52)/AC50</f>
        <v>#DIV/0!</v>
      </c>
      <c r="AD53" s="97" t="e">
        <f t="shared" ref="AD53" si="361">(AD51+AD52)/AD50</f>
        <v>#DIV/0!</v>
      </c>
      <c r="AE53" s="97" t="e">
        <f t="shared" ref="AE53" si="362">(AE51+AE52)/AE50</f>
        <v>#DIV/0!</v>
      </c>
      <c r="AF53" s="97" t="e">
        <f t="shared" ref="AF53" si="363">(AF51+AF52)/AF50</f>
        <v>#DIV/0!</v>
      </c>
      <c r="AG53" s="97" t="e">
        <f t="shared" ref="AG53" si="364">(AG51+AG52)/AG50</f>
        <v>#DIV/0!</v>
      </c>
      <c r="AH53" s="97" t="e">
        <f t="shared" ref="AH53" si="365">(AH51+AH52)/AH50</f>
        <v>#DIV/0!</v>
      </c>
      <c r="AI53" s="97">
        <f t="shared" ref="AI53" si="366">(AI51+AI52)/AI50</f>
        <v>9.0909090909090912E-2</v>
      </c>
      <c r="AJ53" s="542"/>
    </row>
    <row r="54" spans="1:36" ht="20.399999999999999">
      <c r="A54" s="528" t="s">
        <v>13</v>
      </c>
      <c r="B54" s="548" t="s">
        <v>61</v>
      </c>
      <c r="C54" s="86" t="s">
        <v>42</v>
      </c>
      <c r="D54" s="142">
        <v>40</v>
      </c>
      <c r="E54" s="142">
        <v>70</v>
      </c>
      <c r="F54" s="142">
        <v>45</v>
      </c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93">
        <f>SUM(D54:AH54)</f>
        <v>155</v>
      </c>
      <c r="AJ54" s="541">
        <f>AI57</f>
        <v>0.15483870967741936</v>
      </c>
    </row>
    <row r="55" spans="1:36" ht="20.399999999999999">
      <c r="A55" s="529"/>
      <c r="B55" s="546"/>
      <c r="C55" s="91" t="s">
        <v>89</v>
      </c>
      <c r="D55" s="92">
        <v>10</v>
      </c>
      <c r="E55" s="92">
        <v>8</v>
      </c>
      <c r="F55" s="92">
        <v>6</v>
      </c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161">
        <f t="shared" ref="AI55:AI56" si="367">SUM(D55:AH55)</f>
        <v>24</v>
      </c>
      <c r="AJ55" s="541"/>
    </row>
    <row r="56" spans="1:36" ht="20.399999999999999">
      <c r="A56" s="529"/>
      <c r="B56" s="546"/>
      <c r="C56" s="94" t="s">
        <v>90</v>
      </c>
      <c r="D56" s="92">
        <v>0</v>
      </c>
      <c r="E56" s="92">
        <v>0</v>
      </c>
      <c r="F56" s="92">
        <v>0</v>
      </c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87">
        <f t="shared" si="367"/>
        <v>0</v>
      </c>
      <c r="AJ56" s="541"/>
    </row>
    <row r="57" spans="1:36" ht="21" thickBot="1">
      <c r="A57" s="530"/>
      <c r="B57" s="547"/>
      <c r="C57" s="96" t="s">
        <v>91</v>
      </c>
      <c r="D57" s="97">
        <f>(D55+D56)/D54</f>
        <v>0.25</v>
      </c>
      <c r="E57" s="97">
        <f>(E55+E56)/E54</f>
        <v>0.11428571428571428</v>
      </c>
      <c r="F57" s="97">
        <f t="shared" ref="F57" si="368">(F55+F56)/F54</f>
        <v>0.13333333333333333</v>
      </c>
      <c r="G57" s="97" t="e">
        <f t="shared" ref="G57" si="369">(G55+G56)/G54</f>
        <v>#DIV/0!</v>
      </c>
      <c r="H57" s="97" t="e">
        <f t="shared" ref="H57" si="370">(H55+H56)/H54</f>
        <v>#DIV/0!</v>
      </c>
      <c r="I57" s="97" t="e">
        <f t="shared" ref="I57" si="371">(I55+I56)/I54</f>
        <v>#DIV/0!</v>
      </c>
      <c r="J57" s="97" t="e">
        <f t="shared" ref="J57" si="372">(J55+J56)/J54</f>
        <v>#DIV/0!</v>
      </c>
      <c r="K57" s="97" t="e">
        <f t="shared" ref="K57" si="373">(K55+K56)/K54</f>
        <v>#DIV/0!</v>
      </c>
      <c r="L57" s="97" t="e">
        <f t="shared" ref="L57" si="374">(L55+L56)/L54</f>
        <v>#DIV/0!</v>
      </c>
      <c r="M57" s="97" t="e">
        <f t="shared" ref="M57" si="375">(M55+M56)/M54</f>
        <v>#DIV/0!</v>
      </c>
      <c r="N57" s="97" t="e">
        <f t="shared" ref="N57" si="376">(N55+N56)/N54</f>
        <v>#DIV/0!</v>
      </c>
      <c r="O57" s="97" t="e">
        <f t="shared" ref="O57" si="377">(O55+O56)/O54</f>
        <v>#DIV/0!</v>
      </c>
      <c r="P57" s="97" t="e">
        <f t="shared" ref="P57" si="378">(P55+P56)/P54</f>
        <v>#DIV/0!</v>
      </c>
      <c r="Q57" s="97" t="e">
        <f t="shared" ref="Q57" si="379">(Q55+Q56)/Q54</f>
        <v>#DIV/0!</v>
      </c>
      <c r="R57" s="97" t="e">
        <f t="shared" ref="R57" si="380">(R55+R56)/R54</f>
        <v>#DIV/0!</v>
      </c>
      <c r="S57" s="97" t="e">
        <f t="shared" ref="S57" si="381">(S55+S56)/S54</f>
        <v>#DIV/0!</v>
      </c>
      <c r="T57" s="97" t="e">
        <f t="shared" ref="T57" si="382">(T55+T56)/T54</f>
        <v>#DIV/0!</v>
      </c>
      <c r="U57" s="97" t="e">
        <f t="shared" ref="U57" si="383">(U55+U56)/U54</f>
        <v>#DIV/0!</v>
      </c>
      <c r="V57" s="97" t="e">
        <f t="shared" ref="V57" si="384">(V55+V56)/V54</f>
        <v>#DIV/0!</v>
      </c>
      <c r="W57" s="97" t="e">
        <f t="shared" ref="W57" si="385">(W55+W56)/W54</f>
        <v>#DIV/0!</v>
      </c>
      <c r="X57" s="97" t="e">
        <f t="shared" ref="X57" si="386">(X55+X56)/X54</f>
        <v>#DIV/0!</v>
      </c>
      <c r="Y57" s="97" t="e">
        <f t="shared" ref="Y57" si="387">(Y55+Y56)/Y54</f>
        <v>#DIV/0!</v>
      </c>
      <c r="Z57" s="97" t="e">
        <f t="shared" ref="Z57" si="388">(Z55+Z56)/Z54</f>
        <v>#DIV/0!</v>
      </c>
      <c r="AA57" s="97" t="e">
        <f t="shared" ref="AA57" si="389">(AA55+AA56)/AA54</f>
        <v>#DIV/0!</v>
      </c>
      <c r="AB57" s="97" t="e">
        <f t="shared" ref="AB57" si="390">(AB55+AB56)/AB54</f>
        <v>#DIV/0!</v>
      </c>
      <c r="AC57" s="97" t="e">
        <f t="shared" ref="AC57" si="391">(AC55+AC56)/AC54</f>
        <v>#DIV/0!</v>
      </c>
      <c r="AD57" s="97" t="e">
        <f t="shared" ref="AD57" si="392">(AD55+AD56)/AD54</f>
        <v>#DIV/0!</v>
      </c>
      <c r="AE57" s="97" t="e">
        <f t="shared" ref="AE57" si="393">(AE55+AE56)/AE54</f>
        <v>#DIV/0!</v>
      </c>
      <c r="AF57" s="97" t="e">
        <f t="shared" ref="AF57" si="394">(AF55+AF56)/AF54</f>
        <v>#DIV/0!</v>
      </c>
      <c r="AG57" s="97" t="e">
        <f t="shared" ref="AG57" si="395">(AG55+AG56)/AG54</f>
        <v>#DIV/0!</v>
      </c>
      <c r="AH57" s="97" t="e">
        <f t="shared" ref="AH57" si="396">(AH55+AH56)/AH54</f>
        <v>#DIV/0!</v>
      </c>
      <c r="AI57" s="97">
        <f t="shared" ref="AI57" si="397">(AI55+AI56)/AI54</f>
        <v>0.15483870967741936</v>
      </c>
      <c r="AJ57" s="542"/>
    </row>
    <row r="58" spans="1:36" ht="20.399999999999999">
      <c r="A58" s="528" t="s">
        <v>14</v>
      </c>
      <c r="B58" s="548" t="s">
        <v>62</v>
      </c>
      <c r="C58" s="86" t="s">
        <v>42</v>
      </c>
      <c r="D58" s="142">
        <v>260</v>
      </c>
      <c r="E58" s="142">
        <v>260</v>
      </c>
      <c r="F58" s="142">
        <v>240</v>
      </c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93">
        <f>SUM(D58:AH58)</f>
        <v>760</v>
      </c>
      <c r="AJ58" s="541">
        <f>AI61</f>
        <v>6.4473684210526322E-2</v>
      </c>
    </row>
    <row r="59" spans="1:36" ht="20.399999999999999">
      <c r="A59" s="529"/>
      <c r="B59" s="546"/>
      <c r="C59" s="91" t="s">
        <v>89</v>
      </c>
      <c r="D59" s="92">
        <v>13</v>
      </c>
      <c r="E59" s="92">
        <v>10</v>
      </c>
      <c r="F59" s="92">
        <v>26</v>
      </c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161">
        <f t="shared" ref="AI59:AI60" si="398">SUM(D59:AH59)</f>
        <v>49</v>
      </c>
      <c r="AJ59" s="541"/>
    </row>
    <row r="60" spans="1:36" ht="20.399999999999999">
      <c r="A60" s="529"/>
      <c r="B60" s="546"/>
      <c r="C60" s="94" t="s">
        <v>90</v>
      </c>
      <c r="D60" s="92">
        <v>0</v>
      </c>
      <c r="E60" s="92">
        <v>0</v>
      </c>
      <c r="F60" s="92">
        <v>0</v>
      </c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87">
        <f t="shared" si="398"/>
        <v>0</v>
      </c>
      <c r="AJ60" s="541"/>
    </row>
    <row r="61" spans="1:36" ht="21" thickBot="1">
      <c r="A61" s="530"/>
      <c r="B61" s="547"/>
      <c r="C61" s="96" t="s">
        <v>91</v>
      </c>
      <c r="D61" s="97">
        <f>(D59+D60)/D58</f>
        <v>0.05</v>
      </c>
      <c r="E61" s="97">
        <f>(E59+E60)/E58</f>
        <v>3.8461538461538464E-2</v>
      </c>
      <c r="F61" s="97">
        <f t="shared" ref="F61" si="399">(F59+F60)/F58</f>
        <v>0.10833333333333334</v>
      </c>
      <c r="G61" s="97" t="e">
        <f t="shared" ref="G61" si="400">(G59+G60)/G58</f>
        <v>#DIV/0!</v>
      </c>
      <c r="H61" s="97" t="e">
        <f t="shared" ref="H61" si="401">(H59+H60)/H58</f>
        <v>#DIV/0!</v>
      </c>
      <c r="I61" s="97" t="e">
        <f t="shared" ref="I61" si="402">(I59+I60)/I58</f>
        <v>#DIV/0!</v>
      </c>
      <c r="J61" s="97" t="e">
        <f t="shared" ref="J61" si="403">(J59+J60)/J58</f>
        <v>#DIV/0!</v>
      </c>
      <c r="K61" s="97" t="e">
        <f t="shared" ref="K61" si="404">(K59+K60)/K58</f>
        <v>#DIV/0!</v>
      </c>
      <c r="L61" s="97" t="e">
        <f t="shared" ref="L61" si="405">(L59+L60)/L58</f>
        <v>#DIV/0!</v>
      </c>
      <c r="M61" s="97" t="e">
        <f t="shared" ref="M61" si="406">(M59+M60)/M58</f>
        <v>#DIV/0!</v>
      </c>
      <c r="N61" s="97" t="e">
        <f t="shared" ref="N61" si="407">(N59+N60)/N58</f>
        <v>#DIV/0!</v>
      </c>
      <c r="O61" s="97" t="e">
        <f t="shared" ref="O61" si="408">(O59+O60)/O58</f>
        <v>#DIV/0!</v>
      </c>
      <c r="P61" s="97" t="e">
        <f t="shared" ref="P61" si="409">(P59+P60)/P58</f>
        <v>#DIV/0!</v>
      </c>
      <c r="Q61" s="97" t="e">
        <f t="shared" ref="Q61" si="410">(Q59+Q60)/Q58</f>
        <v>#DIV/0!</v>
      </c>
      <c r="R61" s="97" t="e">
        <f t="shared" ref="R61" si="411">(R59+R60)/R58</f>
        <v>#DIV/0!</v>
      </c>
      <c r="S61" s="97" t="e">
        <f t="shared" ref="S61" si="412">(S59+S60)/S58</f>
        <v>#DIV/0!</v>
      </c>
      <c r="T61" s="97" t="e">
        <f t="shared" ref="T61" si="413">(T59+T60)/T58</f>
        <v>#DIV/0!</v>
      </c>
      <c r="U61" s="97" t="e">
        <f t="shared" ref="U61" si="414">(U59+U60)/U58</f>
        <v>#DIV/0!</v>
      </c>
      <c r="V61" s="97" t="e">
        <f t="shared" ref="V61" si="415">(V59+V60)/V58</f>
        <v>#DIV/0!</v>
      </c>
      <c r="W61" s="97" t="e">
        <f t="shared" ref="W61" si="416">(W59+W60)/W58</f>
        <v>#DIV/0!</v>
      </c>
      <c r="X61" s="97" t="e">
        <f t="shared" ref="X61" si="417">(X59+X60)/X58</f>
        <v>#DIV/0!</v>
      </c>
      <c r="Y61" s="97" t="e">
        <f t="shared" ref="Y61" si="418">(Y59+Y60)/Y58</f>
        <v>#DIV/0!</v>
      </c>
      <c r="Z61" s="97" t="e">
        <f t="shared" ref="Z61" si="419">(Z59+Z60)/Z58</f>
        <v>#DIV/0!</v>
      </c>
      <c r="AA61" s="97" t="e">
        <f t="shared" ref="AA61" si="420">(AA59+AA60)/AA58</f>
        <v>#DIV/0!</v>
      </c>
      <c r="AB61" s="97" t="e">
        <f t="shared" ref="AB61" si="421">(AB59+AB60)/AB58</f>
        <v>#DIV/0!</v>
      </c>
      <c r="AC61" s="97" t="e">
        <f t="shared" ref="AC61" si="422">(AC59+AC60)/AC58</f>
        <v>#DIV/0!</v>
      </c>
      <c r="AD61" s="97" t="e">
        <f t="shared" ref="AD61" si="423">(AD59+AD60)/AD58</f>
        <v>#DIV/0!</v>
      </c>
      <c r="AE61" s="97" t="e">
        <f t="shared" ref="AE61" si="424">(AE59+AE60)/AE58</f>
        <v>#DIV/0!</v>
      </c>
      <c r="AF61" s="97" t="e">
        <f t="shared" ref="AF61" si="425">(AF59+AF60)/AF58</f>
        <v>#DIV/0!</v>
      </c>
      <c r="AG61" s="97" t="e">
        <f t="shared" ref="AG61" si="426">(AG59+AG60)/AG58</f>
        <v>#DIV/0!</v>
      </c>
      <c r="AH61" s="97" t="e">
        <f t="shared" ref="AH61" si="427">(AH59+AH60)/AH58</f>
        <v>#DIV/0!</v>
      </c>
      <c r="AI61" s="97">
        <f t="shared" ref="AI61" si="428">(AI59+AI60)/AI58</f>
        <v>6.4473684210526322E-2</v>
      </c>
      <c r="AJ61" s="542"/>
    </row>
    <row r="62" spans="1:36" ht="20.399999999999999">
      <c r="A62" s="528" t="s">
        <v>15</v>
      </c>
      <c r="B62" s="548" t="s">
        <v>63</v>
      </c>
      <c r="C62" s="99" t="s">
        <v>42</v>
      </c>
      <c r="D62" s="142">
        <v>150</v>
      </c>
      <c r="E62" s="142">
        <v>200</v>
      </c>
      <c r="F62" s="142">
        <v>150</v>
      </c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93">
        <f>SUM(D62:AH62)</f>
        <v>500</v>
      </c>
      <c r="AJ62" s="541">
        <f>AI65</f>
        <v>9.6000000000000002E-2</v>
      </c>
    </row>
    <row r="63" spans="1:36" ht="20.399999999999999">
      <c r="A63" s="529"/>
      <c r="B63" s="546"/>
      <c r="C63" s="100" t="s">
        <v>89</v>
      </c>
      <c r="D63" s="92">
        <v>22</v>
      </c>
      <c r="E63" s="92">
        <v>9</v>
      </c>
      <c r="F63" s="92">
        <v>17</v>
      </c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161">
        <f t="shared" ref="AI63:AI64" si="429">SUM(D63:AH63)</f>
        <v>48</v>
      </c>
      <c r="AJ63" s="541"/>
    </row>
    <row r="64" spans="1:36" ht="20.399999999999999">
      <c r="A64" s="529"/>
      <c r="B64" s="546"/>
      <c r="C64" s="94" t="s">
        <v>90</v>
      </c>
      <c r="D64" s="92">
        <v>0</v>
      </c>
      <c r="E64" s="92">
        <v>0</v>
      </c>
      <c r="F64" s="92">
        <v>0</v>
      </c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87">
        <f t="shared" si="429"/>
        <v>0</v>
      </c>
      <c r="AJ64" s="541"/>
    </row>
    <row r="65" spans="1:36" ht="21" thickBot="1">
      <c r="A65" s="530"/>
      <c r="B65" s="547"/>
      <c r="C65" s="154" t="s">
        <v>91</v>
      </c>
      <c r="D65" s="97">
        <f>(D63+D64)/D62</f>
        <v>0.14666666666666667</v>
      </c>
      <c r="E65" s="97">
        <f>(E63+E64)/E62</f>
        <v>4.4999999999999998E-2</v>
      </c>
      <c r="F65" s="97">
        <f t="shared" ref="F65" si="430">(F63+F64)/F62</f>
        <v>0.11333333333333333</v>
      </c>
      <c r="G65" s="97" t="e">
        <f t="shared" ref="G65" si="431">(G63+G64)/G62</f>
        <v>#DIV/0!</v>
      </c>
      <c r="H65" s="97" t="e">
        <f t="shared" ref="H65" si="432">(H63+H64)/H62</f>
        <v>#DIV/0!</v>
      </c>
      <c r="I65" s="97" t="e">
        <f t="shared" ref="I65" si="433">(I63+I64)/I62</f>
        <v>#DIV/0!</v>
      </c>
      <c r="J65" s="97" t="e">
        <f t="shared" ref="J65" si="434">(J63+J64)/J62</f>
        <v>#DIV/0!</v>
      </c>
      <c r="K65" s="97" t="e">
        <f t="shared" ref="K65" si="435">(K63+K64)/K62</f>
        <v>#DIV/0!</v>
      </c>
      <c r="L65" s="97" t="e">
        <f t="shared" ref="L65" si="436">(L63+L64)/L62</f>
        <v>#DIV/0!</v>
      </c>
      <c r="M65" s="97" t="e">
        <f t="shared" ref="M65" si="437">(M63+M64)/M62</f>
        <v>#DIV/0!</v>
      </c>
      <c r="N65" s="97" t="e">
        <f t="shared" ref="N65" si="438">(N63+N64)/N62</f>
        <v>#DIV/0!</v>
      </c>
      <c r="O65" s="97" t="e">
        <f t="shared" ref="O65" si="439">(O63+O64)/O62</f>
        <v>#DIV/0!</v>
      </c>
      <c r="P65" s="97" t="e">
        <f t="shared" ref="P65" si="440">(P63+P64)/P62</f>
        <v>#DIV/0!</v>
      </c>
      <c r="Q65" s="97" t="e">
        <f t="shared" ref="Q65" si="441">(Q63+Q64)/Q62</f>
        <v>#DIV/0!</v>
      </c>
      <c r="R65" s="97" t="e">
        <f t="shared" ref="R65" si="442">(R63+R64)/R62</f>
        <v>#DIV/0!</v>
      </c>
      <c r="S65" s="97" t="e">
        <f t="shared" ref="S65" si="443">(S63+S64)/S62</f>
        <v>#DIV/0!</v>
      </c>
      <c r="T65" s="97" t="e">
        <f t="shared" ref="T65" si="444">(T63+T64)/T62</f>
        <v>#DIV/0!</v>
      </c>
      <c r="U65" s="97" t="e">
        <f t="shared" ref="U65" si="445">(U63+U64)/U62</f>
        <v>#DIV/0!</v>
      </c>
      <c r="V65" s="97" t="e">
        <f t="shared" ref="V65" si="446">(V63+V64)/V62</f>
        <v>#DIV/0!</v>
      </c>
      <c r="W65" s="97" t="e">
        <f t="shared" ref="W65" si="447">(W63+W64)/W62</f>
        <v>#DIV/0!</v>
      </c>
      <c r="X65" s="97" t="e">
        <f t="shared" ref="X65" si="448">(X63+X64)/X62</f>
        <v>#DIV/0!</v>
      </c>
      <c r="Y65" s="97" t="e">
        <f t="shared" ref="Y65" si="449">(Y63+Y64)/Y62</f>
        <v>#DIV/0!</v>
      </c>
      <c r="Z65" s="97" t="e">
        <f t="shared" ref="Z65" si="450">(Z63+Z64)/Z62</f>
        <v>#DIV/0!</v>
      </c>
      <c r="AA65" s="97" t="e">
        <f t="shared" ref="AA65" si="451">(AA63+AA64)/AA62</f>
        <v>#DIV/0!</v>
      </c>
      <c r="AB65" s="97" t="e">
        <f t="shared" ref="AB65" si="452">(AB63+AB64)/AB62</f>
        <v>#DIV/0!</v>
      </c>
      <c r="AC65" s="97" t="e">
        <f t="shared" ref="AC65" si="453">(AC63+AC64)/AC62</f>
        <v>#DIV/0!</v>
      </c>
      <c r="AD65" s="97" t="e">
        <f t="shared" ref="AD65" si="454">(AD63+AD64)/AD62</f>
        <v>#DIV/0!</v>
      </c>
      <c r="AE65" s="97" t="e">
        <f t="shared" ref="AE65" si="455">(AE63+AE64)/AE62</f>
        <v>#DIV/0!</v>
      </c>
      <c r="AF65" s="97" t="e">
        <f t="shared" ref="AF65" si="456">(AF63+AF64)/AF62</f>
        <v>#DIV/0!</v>
      </c>
      <c r="AG65" s="97" t="e">
        <f t="shared" ref="AG65" si="457">(AG63+AG64)/AG62</f>
        <v>#DIV/0!</v>
      </c>
      <c r="AH65" s="97" t="e">
        <f t="shared" ref="AH65" si="458">(AH63+AH64)/AH62</f>
        <v>#DIV/0!</v>
      </c>
      <c r="AI65" s="97">
        <f t="shared" ref="AI65" si="459">(AI63+AI64)/AI62</f>
        <v>9.6000000000000002E-2</v>
      </c>
      <c r="AJ65" s="542"/>
    </row>
    <row r="66" spans="1:36" ht="20.399999999999999">
      <c r="A66" s="517" t="s">
        <v>16</v>
      </c>
      <c r="B66" s="552" t="s">
        <v>36</v>
      </c>
      <c r="C66" s="143" t="s">
        <v>42</v>
      </c>
      <c r="D66" s="144">
        <v>0</v>
      </c>
      <c r="E66" s="144">
        <v>0</v>
      </c>
      <c r="F66" s="144">
        <v>0</v>
      </c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5">
        <f>SUM(D66:AH66)</f>
        <v>0</v>
      </c>
      <c r="AJ66" s="539" t="e">
        <f>AI69</f>
        <v>#DIV/0!</v>
      </c>
    </row>
    <row r="67" spans="1:36" ht="20.399999999999999">
      <c r="A67" s="518"/>
      <c r="B67" s="553"/>
      <c r="C67" s="146" t="s">
        <v>89</v>
      </c>
      <c r="D67" s="147">
        <v>0</v>
      </c>
      <c r="E67" s="147">
        <v>0</v>
      </c>
      <c r="F67" s="147">
        <v>0</v>
      </c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62">
        <f t="shared" ref="AI67:AI68" si="460">SUM(D67:AH67)</f>
        <v>0</v>
      </c>
      <c r="AJ67" s="539"/>
    </row>
    <row r="68" spans="1:36" ht="20.399999999999999">
      <c r="A68" s="518"/>
      <c r="B68" s="553"/>
      <c r="C68" s="148" t="s">
        <v>90</v>
      </c>
      <c r="D68" s="147">
        <v>0</v>
      </c>
      <c r="E68" s="147">
        <v>0</v>
      </c>
      <c r="F68" s="147">
        <v>0</v>
      </c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4">
        <f t="shared" si="460"/>
        <v>0</v>
      </c>
      <c r="AJ68" s="539"/>
    </row>
    <row r="69" spans="1:36" ht="21" thickBot="1">
      <c r="A69" s="519"/>
      <c r="B69" s="554"/>
      <c r="C69" s="149" t="s">
        <v>91</v>
      </c>
      <c r="D69" s="150" t="e">
        <f>(D67+D68)/D66</f>
        <v>#DIV/0!</v>
      </c>
      <c r="E69" s="150" t="e">
        <f>(E67+E68)/E66</f>
        <v>#DIV/0!</v>
      </c>
      <c r="F69" s="150" t="e">
        <f t="shared" ref="F69" si="461">(F67+F68)/F66</f>
        <v>#DIV/0!</v>
      </c>
      <c r="G69" s="150" t="e">
        <f t="shared" ref="G69" si="462">(G67+G68)/G66</f>
        <v>#DIV/0!</v>
      </c>
      <c r="H69" s="150" t="e">
        <f t="shared" ref="H69" si="463">(H67+H68)/H66</f>
        <v>#DIV/0!</v>
      </c>
      <c r="I69" s="150" t="e">
        <f t="shared" ref="I69" si="464">(I67+I68)/I66</f>
        <v>#DIV/0!</v>
      </c>
      <c r="J69" s="150" t="e">
        <f t="shared" ref="J69" si="465">(J67+J68)/J66</f>
        <v>#DIV/0!</v>
      </c>
      <c r="K69" s="150" t="e">
        <f t="shared" ref="K69" si="466">(K67+K68)/K66</f>
        <v>#DIV/0!</v>
      </c>
      <c r="L69" s="150" t="e">
        <f t="shared" ref="L69" si="467">(L67+L68)/L66</f>
        <v>#DIV/0!</v>
      </c>
      <c r="M69" s="150" t="e">
        <f t="shared" ref="M69" si="468">(M67+M68)/M66</f>
        <v>#DIV/0!</v>
      </c>
      <c r="N69" s="150" t="e">
        <f t="shared" ref="N69" si="469">(N67+N68)/N66</f>
        <v>#DIV/0!</v>
      </c>
      <c r="O69" s="150" t="e">
        <f t="shared" ref="O69" si="470">(O67+O68)/O66</f>
        <v>#DIV/0!</v>
      </c>
      <c r="P69" s="150" t="e">
        <f t="shared" ref="P69" si="471">(P67+P68)/P66</f>
        <v>#DIV/0!</v>
      </c>
      <c r="Q69" s="150" t="e">
        <f t="shared" ref="Q69" si="472">(Q67+Q68)/Q66</f>
        <v>#DIV/0!</v>
      </c>
      <c r="R69" s="150" t="e">
        <f t="shared" ref="R69" si="473">(R67+R68)/R66</f>
        <v>#DIV/0!</v>
      </c>
      <c r="S69" s="150" t="e">
        <f t="shared" ref="S69" si="474">(S67+S68)/S66</f>
        <v>#DIV/0!</v>
      </c>
      <c r="T69" s="150" t="e">
        <f t="shared" ref="T69" si="475">(T67+T68)/T66</f>
        <v>#DIV/0!</v>
      </c>
      <c r="U69" s="150" t="e">
        <f t="shared" ref="U69" si="476">(U67+U68)/U66</f>
        <v>#DIV/0!</v>
      </c>
      <c r="V69" s="150" t="e">
        <f t="shared" ref="V69" si="477">(V67+V68)/V66</f>
        <v>#DIV/0!</v>
      </c>
      <c r="W69" s="150" t="e">
        <f t="shared" ref="W69" si="478">(W67+W68)/W66</f>
        <v>#DIV/0!</v>
      </c>
      <c r="X69" s="150" t="e">
        <f t="shared" ref="X69" si="479">(X67+X68)/X66</f>
        <v>#DIV/0!</v>
      </c>
      <c r="Y69" s="150" t="e">
        <f t="shared" ref="Y69" si="480">(Y67+Y68)/Y66</f>
        <v>#DIV/0!</v>
      </c>
      <c r="Z69" s="150" t="e">
        <f t="shared" ref="Z69" si="481">(Z67+Z68)/Z66</f>
        <v>#DIV/0!</v>
      </c>
      <c r="AA69" s="150" t="e">
        <f t="shared" ref="AA69" si="482">(AA67+AA68)/AA66</f>
        <v>#DIV/0!</v>
      </c>
      <c r="AB69" s="150" t="e">
        <f t="shared" ref="AB69" si="483">(AB67+AB68)/AB66</f>
        <v>#DIV/0!</v>
      </c>
      <c r="AC69" s="150" t="e">
        <f t="shared" ref="AC69" si="484">(AC67+AC68)/AC66</f>
        <v>#DIV/0!</v>
      </c>
      <c r="AD69" s="150" t="e">
        <f t="shared" ref="AD69" si="485">(AD67+AD68)/AD66</f>
        <v>#DIV/0!</v>
      </c>
      <c r="AE69" s="150" t="e">
        <f t="shared" ref="AE69" si="486">(AE67+AE68)/AE66</f>
        <v>#DIV/0!</v>
      </c>
      <c r="AF69" s="150" t="e">
        <f t="shared" ref="AF69" si="487">(AF67+AF68)/AF66</f>
        <v>#DIV/0!</v>
      </c>
      <c r="AG69" s="150" t="e">
        <f t="shared" ref="AG69" si="488">(AG67+AG68)/AG66</f>
        <v>#DIV/0!</v>
      </c>
      <c r="AH69" s="150" t="e">
        <f t="shared" ref="AH69" si="489">(AH67+AH68)/AH66</f>
        <v>#DIV/0!</v>
      </c>
      <c r="AI69" s="150" t="e">
        <f t="shared" ref="AI69" si="490">(AI67+AI68)/AI66</f>
        <v>#DIV/0!</v>
      </c>
      <c r="AJ69" s="540"/>
    </row>
    <row r="70" spans="1:36" ht="20.399999999999999">
      <c r="A70" s="528" t="s">
        <v>17</v>
      </c>
      <c r="B70" s="549" t="s">
        <v>37</v>
      </c>
      <c r="C70" s="157" t="s">
        <v>42</v>
      </c>
      <c r="D70" s="142">
        <v>15</v>
      </c>
      <c r="E70" s="142">
        <v>0</v>
      </c>
      <c r="F70" s="142">
        <v>15</v>
      </c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93">
        <f>SUM(D70:AH70)</f>
        <v>30</v>
      </c>
      <c r="AJ70" s="541">
        <f>AI73</f>
        <v>0.3</v>
      </c>
    </row>
    <row r="71" spans="1:36" ht="20.399999999999999">
      <c r="A71" s="529"/>
      <c r="B71" s="550"/>
      <c r="C71" s="159" t="s">
        <v>89</v>
      </c>
      <c r="D71" s="92">
        <v>3</v>
      </c>
      <c r="E71" s="92">
        <v>2</v>
      </c>
      <c r="F71" s="92">
        <v>4</v>
      </c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161">
        <f t="shared" ref="AI71:AI72" si="491">SUM(D71:AH71)</f>
        <v>9</v>
      </c>
      <c r="AJ71" s="541"/>
    </row>
    <row r="72" spans="1:36" ht="20.399999999999999">
      <c r="A72" s="529"/>
      <c r="B72" s="550"/>
      <c r="C72" s="160" t="s">
        <v>90</v>
      </c>
      <c r="D72" s="92">
        <v>0</v>
      </c>
      <c r="E72" s="92">
        <v>0</v>
      </c>
      <c r="F72" s="92">
        <v>0</v>
      </c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87">
        <f t="shared" si="491"/>
        <v>0</v>
      </c>
      <c r="AJ72" s="541"/>
    </row>
    <row r="73" spans="1:36" ht="21" thickBot="1">
      <c r="A73" s="530"/>
      <c r="B73" s="551"/>
      <c r="C73" s="154" t="s">
        <v>91</v>
      </c>
      <c r="D73" s="97">
        <f>(D71+D72)/D70</f>
        <v>0.2</v>
      </c>
      <c r="E73" s="97" t="e">
        <f>(E71+E72)/E70</f>
        <v>#DIV/0!</v>
      </c>
      <c r="F73" s="97">
        <f t="shared" ref="F73" si="492">(F71+F72)/F70</f>
        <v>0.26666666666666666</v>
      </c>
      <c r="G73" s="97" t="e">
        <f t="shared" ref="G73" si="493">(G71+G72)/G70</f>
        <v>#DIV/0!</v>
      </c>
      <c r="H73" s="97" t="e">
        <f t="shared" ref="H73" si="494">(H71+H72)/H70</f>
        <v>#DIV/0!</v>
      </c>
      <c r="I73" s="97" t="e">
        <f t="shared" ref="I73" si="495">(I71+I72)/I70</f>
        <v>#DIV/0!</v>
      </c>
      <c r="J73" s="97" t="e">
        <f t="shared" ref="J73" si="496">(J71+J72)/J70</f>
        <v>#DIV/0!</v>
      </c>
      <c r="K73" s="97" t="e">
        <f t="shared" ref="K73" si="497">(K71+K72)/K70</f>
        <v>#DIV/0!</v>
      </c>
      <c r="L73" s="97" t="e">
        <f t="shared" ref="L73" si="498">(L71+L72)/L70</f>
        <v>#DIV/0!</v>
      </c>
      <c r="M73" s="97" t="e">
        <f t="shared" ref="M73" si="499">(M71+M72)/M70</f>
        <v>#DIV/0!</v>
      </c>
      <c r="N73" s="97" t="e">
        <f t="shared" ref="N73" si="500">(N71+N72)/N70</f>
        <v>#DIV/0!</v>
      </c>
      <c r="O73" s="97" t="e">
        <f t="shared" ref="O73" si="501">(O71+O72)/O70</f>
        <v>#DIV/0!</v>
      </c>
      <c r="P73" s="97" t="e">
        <f t="shared" ref="P73" si="502">(P71+P72)/P70</f>
        <v>#DIV/0!</v>
      </c>
      <c r="Q73" s="97" t="e">
        <f t="shared" ref="Q73" si="503">(Q71+Q72)/Q70</f>
        <v>#DIV/0!</v>
      </c>
      <c r="R73" s="97" t="e">
        <f t="shared" ref="R73" si="504">(R71+R72)/R70</f>
        <v>#DIV/0!</v>
      </c>
      <c r="S73" s="97" t="e">
        <f t="shared" ref="S73" si="505">(S71+S72)/S70</f>
        <v>#DIV/0!</v>
      </c>
      <c r="T73" s="97" t="e">
        <f t="shared" ref="T73" si="506">(T71+T72)/T70</f>
        <v>#DIV/0!</v>
      </c>
      <c r="U73" s="97" t="e">
        <f t="shared" ref="U73" si="507">(U71+U72)/U70</f>
        <v>#DIV/0!</v>
      </c>
      <c r="V73" s="97" t="e">
        <f t="shared" ref="V73" si="508">(V71+V72)/V70</f>
        <v>#DIV/0!</v>
      </c>
      <c r="W73" s="97" t="e">
        <f t="shared" ref="W73" si="509">(W71+W72)/W70</f>
        <v>#DIV/0!</v>
      </c>
      <c r="X73" s="97" t="e">
        <f t="shared" ref="X73" si="510">(X71+X72)/X70</f>
        <v>#DIV/0!</v>
      </c>
      <c r="Y73" s="97" t="e">
        <f t="shared" ref="Y73" si="511">(Y71+Y72)/Y70</f>
        <v>#DIV/0!</v>
      </c>
      <c r="Z73" s="97" t="e">
        <f t="shared" ref="Z73" si="512">(Z71+Z72)/Z70</f>
        <v>#DIV/0!</v>
      </c>
      <c r="AA73" s="97" t="e">
        <f t="shared" ref="AA73" si="513">(AA71+AA72)/AA70</f>
        <v>#DIV/0!</v>
      </c>
      <c r="AB73" s="97" t="e">
        <f t="shared" ref="AB73" si="514">(AB71+AB72)/AB70</f>
        <v>#DIV/0!</v>
      </c>
      <c r="AC73" s="97" t="e">
        <f t="shared" ref="AC73" si="515">(AC71+AC72)/AC70</f>
        <v>#DIV/0!</v>
      </c>
      <c r="AD73" s="97" t="e">
        <f t="shared" ref="AD73" si="516">(AD71+AD72)/AD70</f>
        <v>#DIV/0!</v>
      </c>
      <c r="AE73" s="97" t="e">
        <f t="shared" ref="AE73" si="517">(AE71+AE72)/AE70</f>
        <v>#DIV/0!</v>
      </c>
      <c r="AF73" s="97" t="e">
        <f t="shared" ref="AF73" si="518">(AF71+AF72)/AF70</f>
        <v>#DIV/0!</v>
      </c>
      <c r="AG73" s="97" t="e">
        <f t="shared" ref="AG73" si="519">(AG71+AG72)/AG70</f>
        <v>#DIV/0!</v>
      </c>
      <c r="AH73" s="97" t="e">
        <f t="shared" ref="AH73" si="520">(AH71+AH72)/AH70</f>
        <v>#DIV/0!</v>
      </c>
      <c r="AI73" s="97">
        <f t="shared" ref="AI73" si="521">(AI71+AI72)/AI70</f>
        <v>0.3</v>
      </c>
      <c r="AJ73" s="542"/>
    </row>
    <row r="74" spans="1:36" ht="20.399999999999999">
      <c r="A74" s="528" t="s">
        <v>18</v>
      </c>
      <c r="B74" s="548" t="s">
        <v>48</v>
      </c>
      <c r="C74" s="101" t="s">
        <v>42</v>
      </c>
      <c r="D74" s="142">
        <v>15</v>
      </c>
      <c r="E74" s="142">
        <v>20</v>
      </c>
      <c r="F74" s="142">
        <v>15</v>
      </c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93">
        <f>SUM(D74:AH74)</f>
        <v>50</v>
      </c>
      <c r="AJ74" s="541">
        <f>AI77</f>
        <v>0.12</v>
      </c>
    </row>
    <row r="75" spans="1:36" ht="20.399999999999999">
      <c r="A75" s="529"/>
      <c r="B75" s="546"/>
      <c r="C75" s="91" t="s">
        <v>89</v>
      </c>
      <c r="D75" s="92">
        <v>1</v>
      </c>
      <c r="E75" s="92">
        <v>5</v>
      </c>
      <c r="F75" s="92">
        <v>0</v>
      </c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161">
        <f t="shared" ref="AI75:AI76" si="522">SUM(D75:AH75)</f>
        <v>6</v>
      </c>
      <c r="AJ75" s="541"/>
    </row>
    <row r="76" spans="1:36" ht="20.399999999999999">
      <c r="A76" s="529"/>
      <c r="B76" s="546"/>
      <c r="C76" s="94" t="s">
        <v>90</v>
      </c>
      <c r="D76" s="92">
        <v>0</v>
      </c>
      <c r="E76" s="92">
        <v>0</v>
      </c>
      <c r="F76" s="92">
        <v>0</v>
      </c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87">
        <f t="shared" si="522"/>
        <v>0</v>
      </c>
      <c r="AJ76" s="541"/>
    </row>
    <row r="77" spans="1:36" ht="21" thickBot="1">
      <c r="A77" s="530"/>
      <c r="B77" s="547"/>
      <c r="C77" s="96" t="s">
        <v>91</v>
      </c>
      <c r="D77" s="97">
        <f>(D75+D76)/D74</f>
        <v>6.6666666666666666E-2</v>
      </c>
      <c r="E77" s="97">
        <f>(E75+E76)/E74</f>
        <v>0.25</v>
      </c>
      <c r="F77" s="97">
        <f t="shared" ref="F77" si="523">(F75+F76)/F74</f>
        <v>0</v>
      </c>
      <c r="G77" s="97" t="e">
        <f t="shared" ref="G77" si="524">(G75+G76)/G74</f>
        <v>#DIV/0!</v>
      </c>
      <c r="H77" s="97" t="e">
        <f t="shared" ref="H77" si="525">(H75+H76)/H74</f>
        <v>#DIV/0!</v>
      </c>
      <c r="I77" s="97" t="e">
        <f t="shared" ref="I77" si="526">(I75+I76)/I74</f>
        <v>#DIV/0!</v>
      </c>
      <c r="J77" s="97" t="e">
        <f t="shared" ref="J77" si="527">(J75+J76)/J74</f>
        <v>#DIV/0!</v>
      </c>
      <c r="K77" s="97" t="e">
        <f t="shared" ref="K77" si="528">(K75+K76)/K74</f>
        <v>#DIV/0!</v>
      </c>
      <c r="L77" s="97" t="e">
        <f t="shared" ref="L77" si="529">(L75+L76)/L74</f>
        <v>#DIV/0!</v>
      </c>
      <c r="M77" s="97" t="e">
        <f t="shared" ref="M77" si="530">(M75+M76)/M74</f>
        <v>#DIV/0!</v>
      </c>
      <c r="N77" s="97" t="e">
        <f t="shared" ref="N77" si="531">(N75+N76)/N74</f>
        <v>#DIV/0!</v>
      </c>
      <c r="O77" s="97" t="e">
        <f t="shared" ref="O77" si="532">(O75+O76)/O74</f>
        <v>#DIV/0!</v>
      </c>
      <c r="P77" s="97" t="e">
        <f t="shared" ref="P77" si="533">(P75+P76)/P74</f>
        <v>#DIV/0!</v>
      </c>
      <c r="Q77" s="97" t="e">
        <f t="shared" ref="Q77" si="534">(Q75+Q76)/Q74</f>
        <v>#DIV/0!</v>
      </c>
      <c r="R77" s="97" t="e">
        <f t="shared" ref="R77" si="535">(R75+R76)/R74</f>
        <v>#DIV/0!</v>
      </c>
      <c r="S77" s="97" t="e">
        <f t="shared" ref="S77" si="536">(S75+S76)/S74</f>
        <v>#DIV/0!</v>
      </c>
      <c r="T77" s="97" t="e">
        <f t="shared" ref="T77" si="537">(T75+T76)/T74</f>
        <v>#DIV/0!</v>
      </c>
      <c r="U77" s="97" t="e">
        <f t="shared" ref="U77" si="538">(U75+U76)/U74</f>
        <v>#DIV/0!</v>
      </c>
      <c r="V77" s="97" t="e">
        <f t="shared" ref="V77" si="539">(V75+V76)/V74</f>
        <v>#DIV/0!</v>
      </c>
      <c r="W77" s="97" t="e">
        <f t="shared" ref="W77" si="540">(W75+W76)/W74</f>
        <v>#DIV/0!</v>
      </c>
      <c r="X77" s="97" t="e">
        <f t="shared" ref="X77" si="541">(X75+X76)/X74</f>
        <v>#DIV/0!</v>
      </c>
      <c r="Y77" s="97" t="e">
        <f t="shared" ref="Y77" si="542">(Y75+Y76)/Y74</f>
        <v>#DIV/0!</v>
      </c>
      <c r="Z77" s="97" t="e">
        <f t="shared" ref="Z77" si="543">(Z75+Z76)/Z74</f>
        <v>#DIV/0!</v>
      </c>
      <c r="AA77" s="97" t="e">
        <f t="shared" ref="AA77" si="544">(AA75+AA76)/AA74</f>
        <v>#DIV/0!</v>
      </c>
      <c r="AB77" s="97" t="e">
        <f t="shared" ref="AB77" si="545">(AB75+AB76)/AB74</f>
        <v>#DIV/0!</v>
      </c>
      <c r="AC77" s="97" t="e">
        <f t="shared" ref="AC77" si="546">(AC75+AC76)/AC74</f>
        <v>#DIV/0!</v>
      </c>
      <c r="AD77" s="97" t="e">
        <f t="shared" ref="AD77" si="547">(AD75+AD76)/AD74</f>
        <v>#DIV/0!</v>
      </c>
      <c r="AE77" s="97" t="e">
        <f t="shared" ref="AE77" si="548">(AE75+AE76)/AE74</f>
        <v>#DIV/0!</v>
      </c>
      <c r="AF77" s="97" t="e">
        <f t="shared" ref="AF77" si="549">(AF75+AF76)/AF74</f>
        <v>#DIV/0!</v>
      </c>
      <c r="AG77" s="97" t="e">
        <f t="shared" ref="AG77" si="550">(AG75+AG76)/AG74</f>
        <v>#DIV/0!</v>
      </c>
      <c r="AH77" s="97" t="e">
        <f t="shared" ref="AH77" si="551">(AH75+AH76)/AH74</f>
        <v>#DIV/0!</v>
      </c>
      <c r="AI77" s="97">
        <f t="shared" ref="AI77" si="552">(AI75+AI76)/AI74</f>
        <v>0.12</v>
      </c>
      <c r="AJ77" s="542"/>
    </row>
    <row r="78" spans="1:36" ht="20.399999999999999">
      <c r="A78" s="528" t="s">
        <v>19</v>
      </c>
      <c r="B78" s="548" t="s">
        <v>64</v>
      </c>
      <c r="C78" s="101" t="s">
        <v>42</v>
      </c>
      <c r="D78" s="142">
        <v>40</v>
      </c>
      <c r="E78" s="142">
        <v>50</v>
      </c>
      <c r="F78" s="142">
        <v>30</v>
      </c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93">
        <f>SUM(D78:AH78)</f>
        <v>120</v>
      </c>
      <c r="AJ78" s="541">
        <f>AI81</f>
        <v>7.4999999999999997E-2</v>
      </c>
    </row>
    <row r="79" spans="1:36" ht="20.399999999999999">
      <c r="A79" s="529"/>
      <c r="B79" s="546"/>
      <c r="C79" s="91" t="s">
        <v>89</v>
      </c>
      <c r="D79" s="92">
        <v>0</v>
      </c>
      <c r="E79" s="92">
        <v>5</v>
      </c>
      <c r="F79" s="92">
        <v>4</v>
      </c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161">
        <f t="shared" ref="AI79:AI80" si="553">SUM(D79:AH79)</f>
        <v>9</v>
      </c>
      <c r="AJ79" s="541"/>
    </row>
    <row r="80" spans="1:36" ht="20.399999999999999">
      <c r="A80" s="529"/>
      <c r="B80" s="546"/>
      <c r="C80" s="94" t="s">
        <v>90</v>
      </c>
      <c r="D80" s="92">
        <v>0</v>
      </c>
      <c r="E80" s="92">
        <v>0</v>
      </c>
      <c r="F80" s="92">
        <v>0</v>
      </c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87">
        <f t="shared" si="553"/>
        <v>0</v>
      </c>
      <c r="AJ80" s="541"/>
    </row>
    <row r="81" spans="1:36" ht="21" thickBot="1">
      <c r="A81" s="530"/>
      <c r="B81" s="547"/>
      <c r="C81" s="96" t="s">
        <v>91</v>
      </c>
      <c r="D81" s="97">
        <f>(D79+D80)/D78</f>
        <v>0</v>
      </c>
      <c r="E81" s="97">
        <f>(E79+E80)/E78</f>
        <v>0.1</v>
      </c>
      <c r="F81" s="97">
        <f t="shared" ref="F81" si="554">(F79+F80)/F78</f>
        <v>0.13333333333333333</v>
      </c>
      <c r="G81" s="97" t="e">
        <f t="shared" ref="G81" si="555">(G79+G80)/G78</f>
        <v>#DIV/0!</v>
      </c>
      <c r="H81" s="97" t="e">
        <f t="shared" ref="H81" si="556">(H79+H80)/H78</f>
        <v>#DIV/0!</v>
      </c>
      <c r="I81" s="97" t="e">
        <f t="shared" ref="I81" si="557">(I79+I80)/I78</f>
        <v>#DIV/0!</v>
      </c>
      <c r="J81" s="97" t="e">
        <f t="shared" ref="J81" si="558">(J79+J80)/J78</f>
        <v>#DIV/0!</v>
      </c>
      <c r="K81" s="97" t="e">
        <f t="shared" ref="K81" si="559">(K79+K80)/K78</f>
        <v>#DIV/0!</v>
      </c>
      <c r="L81" s="97" t="e">
        <f t="shared" ref="L81" si="560">(L79+L80)/L78</f>
        <v>#DIV/0!</v>
      </c>
      <c r="M81" s="97" t="e">
        <f t="shared" ref="M81" si="561">(M79+M80)/M78</f>
        <v>#DIV/0!</v>
      </c>
      <c r="N81" s="97" t="e">
        <f t="shared" ref="N81" si="562">(N79+N80)/N78</f>
        <v>#DIV/0!</v>
      </c>
      <c r="O81" s="97" t="e">
        <f t="shared" ref="O81" si="563">(O79+O80)/O78</f>
        <v>#DIV/0!</v>
      </c>
      <c r="P81" s="97" t="e">
        <f t="shared" ref="P81" si="564">(P79+P80)/P78</f>
        <v>#DIV/0!</v>
      </c>
      <c r="Q81" s="97" t="e">
        <f t="shared" ref="Q81" si="565">(Q79+Q80)/Q78</f>
        <v>#DIV/0!</v>
      </c>
      <c r="R81" s="97" t="e">
        <f t="shared" ref="R81" si="566">(R79+R80)/R78</f>
        <v>#DIV/0!</v>
      </c>
      <c r="S81" s="97" t="e">
        <f t="shared" ref="S81" si="567">(S79+S80)/S78</f>
        <v>#DIV/0!</v>
      </c>
      <c r="T81" s="97" t="e">
        <f t="shared" ref="T81" si="568">(T79+T80)/T78</f>
        <v>#DIV/0!</v>
      </c>
      <c r="U81" s="97" t="e">
        <f t="shared" ref="U81" si="569">(U79+U80)/U78</f>
        <v>#DIV/0!</v>
      </c>
      <c r="V81" s="97" t="e">
        <f t="shared" ref="V81" si="570">(V79+V80)/V78</f>
        <v>#DIV/0!</v>
      </c>
      <c r="W81" s="97" t="e">
        <f t="shared" ref="W81" si="571">(W79+W80)/W78</f>
        <v>#DIV/0!</v>
      </c>
      <c r="X81" s="97" t="e">
        <f t="shared" ref="X81" si="572">(X79+X80)/X78</f>
        <v>#DIV/0!</v>
      </c>
      <c r="Y81" s="97" t="e">
        <f t="shared" ref="Y81" si="573">(Y79+Y80)/Y78</f>
        <v>#DIV/0!</v>
      </c>
      <c r="Z81" s="97" t="e">
        <f t="shared" ref="Z81" si="574">(Z79+Z80)/Z78</f>
        <v>#DIV/0!</v>
      </c>
      <c r="AA81" s="97" t="e">
        <f t="shared" ref="AA81" si="575">(AA79+AA80)/AA78</f>
        <v>#DIV/0!</v>
      </c>
      <c r="AB81" s="97" t="e">
        <f t="shared" ref="AB81" si="576">(AB79+AB80)/AB78</f>
        <v>#DIV/0!</v>
      </c>
      <c r="AC81" s="97" t="e">
        <f t="shared" ref="AC81" si="577">(AC79+AC80)/AC78</f>
        <v>#DIV/0!</v>
      </c>
      <c r="AD81" s="97" t="e">
        <f t="shared" ref="AD81" si="578">(AD79+AD80)/AD78</f>
        <v>#DIV/0!</v>
      </c>
      <c r="AE81" s="97" t="e">
        <f t="shared" ref="AE81" si="579">(AE79+AE80)/AE78</f>
        <v>#DIV/0!</v>
      </c>
      <c r="AF81" s="97" t="e">
        <f t="shared" ref="AF81" si="580">(AF79+AF80)/AF78</f>
        <v>#DIV/0!</v>
      </c>
      <c r="AG81" s="97" t="e">
        <f t="shared" ref="AG81" si="581">(AG79+AG80)/AG78</f>
        <v>#DIV/0!</v>
      </c>
      <c r="AH81" s="97" t="e">
        <f t="shared" ref="AH81" si="582">(AH79+AH80)/AH78</f>
        <v>#DIV/0!</v>
      </c>
      <c r="AI81" s="97">
        <f t="shared" ref="AI81" si="583">(AI79+AI80)/AI78</f>
        <v>7.4999999999999997E-2</v>
      </c>
      <c r="AJ81" s="542"/>
    </row>
    <row r="82" spans="1:36" ht="20.399999999999999">
      <c r="A82" s="528" t="s">
        <v>20</v>
      </c>
      <c r="B82" s="548" t="s">
        <v>65</v>
      </c>
      <c r="C82" s="101" t="s">
        <v>42</v>
      </c>
      <c r="D82" s="142">
        <v>75</v>
      </c>
      <c r="E82" s="142">
        <v>70</v>
      </c>
      <c r="F82" s="142">
        <v>60</v>
      </c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93">
        <f>SUM(D82:AH82)</f>
        <v>205</v>
      </c>
      <c r="AJ82" s="541">
        <f>AI85</f>
        <v>0.10731707317073171</v>
      </c>
    </row>
    <row r="83" spans="1:36" ht="20.399999999999999">
      <c r="A83" s="529"/>
      <c r="B83" s="546"/>
      <c r="C83" s="91" t="s">
        <v>89</v>
      </c>
      <c r="D83" s="92">
        <v>8</v>
      </c>
      <c r="E83" s="92">
        <v>6</v>
      </c>
      <c r="F83" s="92">
        <v>8</v>
      </c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161">
        <f t="shared" ref="AI83:AI84" si="584">SUM(D83:AH83)</f>
        <v>22</v>
      </c>
      <c r="AJ83" s="541"/>
    </row>
    <row r="84" spans="1:36" ht="20.399999999999999">
      <c r="A84" s="529"/>
      <c r="B84" s="546"/>
      <c r="C84" s="94" t="s">
        <v>90</v>
      </c>
      <c r="D84" s="92">
        <v>0</v>
      </c>
      <c r="E84" s="92">
        <v>0</v>
      </c>
      <c r="F84" s="92">
        <v>0</v>
      </c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87">
        <f t="shared" si="584"/>
        <v>0</v>
      </c>
      <c r="AJ84" s="541"/>
    </row>
    <row r="85" spans="1:36" ht="21" thickBot="1">
      <c r="A85" s="530"/>
      <c r="B85" s="547"/>
      <c r="C85" s="96" t="s">
        <v>91</v>
      </c>
      <c r="D85" s="475">
        <f>(D83+D84)/D82</f>
        <v>0.10666666666666667</v>
      </c>
      <c r="E85" s="97">
        <f>(E83+E84)/E82</f>
        <v>8.5714285714285715E-2</v>
      </c>
      <c r="F85" s="97">
        <f t="shared" ref="F85" si="585">(F83+F84)/F82</f>
        <v>0.13333333333333333</v>
      </c>
      <c r="G85" s="97" t="e">
        <f t="shared" ref="G85" si="586">(G83+G84)/G82</f>
        <v>#DIV/0!</v>
      </c>
      <c r="H85" s="97" t="e">
        <f t="shared" ref="H85" si="587">(H83+H84)/H82</f>
        <v>#DIV/0!</v>
      </c>
      <c r="I85" s="97" t="e">
        <f t="shared" ref="I85" si="588">(I83+I84)/I82</f>
        <v>#DIV/0!</v>
      </c>
      <c r="J85" s="97" t="e">
        <f t="shared" ref="J85" si="589">(J83+J84)/J82</f>
        <v>#DIV/0!</v>
      </c>
      <c r="K85" s="97" t="e">
        <f t="shared" ref="K85" si="590">(K83+K84)/K82</f>
        <v>#DIV/0!</v>
      </c>
      <c r="L85" s="97" t="e">
        <f t="shared" ref="L85" si="591">(L83+L84)/L82</f>
        <v>#DIV/0!</v>
      </c>
      <c r="M85" s="97" t="e">
        <f t="shared" ref="M85" si="592">(M83+M84)/M82</f>
        <v>#DIV/0!</v>
      </c>
      <c r="N85" s="97" t="e">
        <f t="shared" ref="N85" si="593">(N83+N84)/N82</f>
        <v>#DIV/0!</v>
      </c>
      <c r="O85" s="97" t="e">
        <f t="shared" ref="O85" si="594">(O83+O84)/O82</f>
        <v>#DIV/0!</v>
      </c>
      <c r="P85" s="97" t="e">
        <f t="shared" ref="P85" si="595">(P83+P84)/P82</f>
        <v>#DIV/0!</v>
      </c>
      <c r="Q85" s="97" t="e">
        <f t="shared" ref="Q85" si="596">(Q83+Q84)/Q82</f>
        <v>#DIV/0!</v>
      </c>
      <c r="R85" s="97" t="e">
        <f t="shared" ref="R85" si="597">(R83+R84)/R82</f>
        <v>#DIV/0!</v>
      </c>
      <c r="S85" s="97" t="e">
        <f t="shared" ref="S85" si="598">(S83+S84)/S82</f>
        <v>#DIV/0!</v>
      </c>
      <c r="T85" s="97" t="e">
        <f t="shared" ref="T85" si="599">(T83+T84)/T82</f>
        <v>#DIV/0!</v>
      </c>
      <c r="U85" s="97" t="e">
        <f t="shared" ref="U85" si="600">(U83+U84)/U82</f>
        <v>#DIV/0!</v>
      </c>
      <c r="V85" s="97" t="e">
        <f t="shared" ref="V85" si="601">(V83+V84)/V82</f>
        <v>#DIV/0!</v>
      </c>
      <c r="W85" s="97" t="e">
        <f t="shared" ref="W85" si="602">(W83+W84)/W82</f>
        <v>#DIV/0!</v>
      </c>
      <c r="X85" s="97" t="e">
        <f t="shared" ref="X85" si="603">(X83+X84)/X82</f>
        <v>#DIV/0!</v>
      </c>
      <c r="Y85" s="97" t="e">
        <f t="shared" ref="Y85" si="604">(Y83+Y84)/Y82</f>
        <v>#DIV/0!</v>
      </c>
      <c r="Z85" s="97" t="e">
        <f t="shared" ref="Z85" si="605">(Z83+Z84)/Z82</f>
        <v>#DIV/0!</v>
      </c>
      <c r="AA85" s="97" t="e">
        <f t="shared" ref="AA85" si="606">(AA83+AA84)/AA82</f>
        <v>#DIV/0!</v>
      </c>
      <c r="AB85" s="97" t="e">
        <f t="shared" ref="AB85" si="607">(AB83+AB84)/AB82</f>
        <v>#DIV/0!</v>
      </c>
      <c r="AC85" s="97" t="e">
        <f t="shared" ref="AC85" si="608">(AC83+AC84)/AC82</f>
        <v>#DIV/0!</v>
      </c>
      <c r="AD85" s="97" t="e">
        <f t="shared" ref="AD85" si="609">(AD83+AD84)/AD82</f>
        <v>#DIV/0!</v>
      </c>
      <c r="AE85" s="97" t="e">
        <f t="shared" ref="AE85" si="610">(AE83+AE84)/AE82</f>
        <v>#DIV/0!</v>
      </c>
      <c r="AF85" s="97" t="e">
        <f t="shared" ref="AF85" si="611">(AF83+AF84)/AF82</f>
        <v>#DIV/0!</v>
      </c>
      <c r="AG85" s="97" t="e">
        <f t="shared" ref="AG85" si="612">(AG83+AG84)/AG82</f>
        <v>#DIV/0!</v>
      </c>
      <c r="AH85" s="97" t="e">
        <f t="shared" ref="AH85" si="613">(AH83+AH84)/AH82</f>
        <v>#DIV/0!</v>
      </c>
      <c r="AI85" s="97">
        <f t="shared" ref="AI85" si="614">(AI83+AI84)/AI82</f>
        <v>0.10731707317073171</v>
      </c>
      <c r="AJ85" s="542"/>
    </row>
    <row r="86" spans="1:36" ht="20.399999999999999" hidden="1">
      <c r="A86" s="528" t="s">
        <v>21</v>
      </c>
      <c r="B86" s="548" t="s">
        <v>66</v>
      </c>
      <c r="C86" s="101" t="s">
        <v>42</v>
      </c>
      <c r="D86" s="142">
        <v>0</v>
      </c>
      <c r="E86" s="142">
        <v>0</v>
      </c>
      <c r="F86" s="142">
        <v>0</v>
      </c>
      <c r="G86" s="142">
        <v>0</v>
      </c>
      <c r="H86" s="142">
        <v>0</v>
      </c>
      <c r="I86" s="142">
        <v>0</v>
      </c>
      <c r="J86" s="142"/>
      <c r="K86" s="142">
        <v>0</v>
      </c>
      <c r="L86" s="142">
        <v>0</v>
      </c>
      <c r="M86" s="142">
        <v>0</v>
      </c>
      <c r="N86" s="142">
        <v>0</v>
      </c>
      <c r="O86" s="142">
        <v>0</v>
      </c>
      <c r="P86" s="142">
        <v>0</v>
      </c>
      <c r="Q86" s="142"/>
      <c r="R86" s="142">
        <v>0</v>
      </c>
      <c r="S86" s="142">
        <v>0</v>
      </c>
      <c r="T86" s="142">
        <v>0</v>
      </c>
      <c r="U86" s="142">
        <v>0</v>
      </c>
      <c r="V86" s="142">
        <v>0</v>
      </c>
      <c r="W86" s="142">
        <v>0</v>
      </c>
      <c r="X86" s="142"/>
      <c r="Y86" s="142">
        <v>0</v>
      </c>
      <c r="Z86" s="142">
        <v>0</v>
      </c>
      <c r="AA86" s="142">
        <v>0</v>
      </c>
      <c r="AB86" s="142">
        <v>0</v>
      </c>
      <c r="AC86" s="142">
        <v>0</v>
      </c>
      <c r="AD86" s="142">
        <v>0</v>
      </c>
      <c r="AE86" s="142"/>
      <c r="AF86" s="142">
        <v>0</v>
      </c>
      <c r="AG86" s="142">
        <v>0</v>
      </c>
      <c r="AH86" s="142"/>
      <c r="AI86" s="93">
        <f>SUM(D86:AH86)</f>
        <v>0</v>
      </c>
      <c r="AJ86" s="541" t="e">
        <f>AI89</f>
        <v>#DIV/0!</v>
      </c>
    </row>
    <row r="87" spans="1:36" ht="20.399999999999999" hidden="1">
      <c r="A87" s="529"/>
      <c r="B87" s="546"/>
      <c r="C87" s="91" t="s">
        <v>89</v>
      </c>
      <c r="D87" s="92">
        <v>0</v>
      </c>
      <c r="E87" s="92">
        <v>0</v>
      </c>
      <c r="F87" s="92">
        <v>0</v>
      </c>
      <c r="G87" s="92">
        <v>0</v>
      </c>
      <c r="H87" s="92">
        <v>0</v>
      </c>
      <c r="I87" s="92">
        <v>0</v>
      </c>
      <c r="J87" s="92"/>
      <c r="K87" s="92">
        <v>0</v>
      </c>
      <c r="L87" s="92">
        <v>0</v>
      </c>
      <c r="M87" s="92">
        <v>0</v>
      </c>
      <c r="N87" s="92">
        <v>0</v>
      </c>
      <c r="O87" s="92">
        <v>0</v>
      </c>
      <c r="P87" s="92">
        <v>0</v>
      </c>
      <c r="Q87" s="92"/>
      <c r="R87" s="92">
        <v>0</v>
      </c>
      <c r="S87" s="92">
        <v>0</v>
      </c>
      <c r="T87" s="92">
        <v>0</v>
      </c>
      <c r="U87" s="92">
        <v>0</v>
      </c>
      <c r="V87" s="92">
        <v>0</v>
      </c>
      <c r="W87" s="92">
        <v>0</v>
      </c>
      <c r="X87" s="92"/>
      <c r="Y87" s="92">
        <v>0</v>
      </c>
      <c r="Z87" s="92">
        <v>0</v>
      </c>
      <c r="AA87" s="92">
        <v>0</v>
      </c>
      <c r="AB87" s="92">
        <v>0</v>
      </c>
      <c r="AC87" s="92">
        <v>0</v>
      </c>
      <c r="AD87" s="92">
        <v>0</v>
      </c>
      <c r="AE87" s="92"/>
      <c r="AF87" s="92">
        <v>0</v>
      </c>
      <c r="AG87" s="92">
        <v>0</v>
      </c>
      <c r="AH87" s="92"/>
      <c r="AI87" s="161">
        <f t="shared" ref="AI87:AI88" si="615">SUM(D87:AH87)</f>
        <v>0</v>
      </c>
      <c r="AJ87" s="541"/>
    </row>
    <row r="88" spans="1:36" ht="20.399999999999999" hidden="1">
      <c r="A88" s="529"/>
      <c r="B88" s="546"/>
      <c r="C88" s="94" t="s">
        <v>90</v>
      </c>
      <c r="D88" s="92">
        <v>0</v>
      </c>
      <c r="E88" s="92">
        <v>0</v>
      </c>
      <c r="F88" s="92">
        <v>0</v>
      </c>
      <c r="G88" s="92">
        <v>0</v>
      </c>
      <c r="H88" s="92">
        <v>0</v>
      </c>
      <c r="I88" s="92">
        <v>0</v>
      </c>
      <c r="J88" s="92"/>
      <c r="K88" s="92">
        <v>0</v>
      </c>
      <c r="L88" s="92">
        <v>0</v>
      </c>
      <c r="M88" s="92">
        <v>0</v>
      </c>
      <c r="N88" s="92">
        <v>0</v>
      </c>
      <c r="O88" s="92">
        <v>0</v>
      </c>
      <c r="P88" s="92">
        <v>0</v>
      </c>
      <c r="Q88" s="92"/>
      <c r="R88" s="92">
        <v>0</v>
      </c>
      <c r="S88" s="92">
        <v>0</v>
      </c>
      <c r="T88" s="92">
        <v>0</v>
      </c>
      <c r="U88" s="92">
        <v>0</v>
      </c>
      <c r="V88" s="92">
        <v>0</v>
      </c>
      <c r="W88" s="92">
        <v>0</v>
      </c>
      <c r="X88" s="92"/>
      <c r="Y88" s="92">
        <v>0</v>
      </c>
      <c r="Z88" s="92">
        <v>0</v>
      </c>
      <c r="AA88" s="92">
        <v>0</v>
      </c>
      <c r="AB88" s="92">
        <v>0</v>
      </c>
      <c r="AC88" s="92">
        <v>0</v>
      </c>
      <c r="AD88" s="92">
        <v>0</v>
      </c>
      <c r="AE88" s="92"/>
      <c r="AF88" s="92">
        <v>0</v>
      </c>
      <c r="AG88" s="92">
        <v>0</v>
      </c>
      <c r="AH88" s="92"/>
      <c r="AI88" s="87">
        <f t="shared" si="615"/>
        <v>0</v>
      </c>
      <c r="AJ88" s="541"/>
    </row>
    <row r="89" spans="1:36" ht="21" hidden="1" thickBot="1">
      <c r="A89" s="530"/>
      <c r="B89" s="547"/>
      <c r="C89" s="96" t="s">
        <v>91</v>
      </c>
      <c r="D89" s="97" t="e">
        <f>(D87+D88)/D86</f>
        <v>#DIV/0!</v>
      </c>
      <c r="E89" s="97" t="e">
        <f>(E87+E88)/E86</f>
        <v>#DIV/0!</v>
      </c>
      <c r="F89" s="97" t="e">
        <f t="shared" ref="F89" si="616">(F87+F88)/F86</f>
        <v>#DIV/0!</v>
      </c>
      <c r="G89" s="97" t="e">
        <f t="shared" ref="G89" si="617">(G87+G88)/G86</f>
        <v>#DIV/0!</v>
      </c>
      <c r="H89" s="97" t="e">
        <f t="shared" ref="H89" si="618">(H87+H88)/H86</f>
        <v>#DIV/0!</v>
      </c>
      <c r="I89" s="97" t="e">
        <f t="shared" ref="I89" si="619">(I87+I88)/I86</f>
        <v>#DIV/0!</v>
      </c>
      <c r="J89" s="97" t="e">
        <f t="shared" ref="J89" si="620">(J87+J88)/J86</f>
        <v>#DIV/0!</v>
      </c>
      <c r="K89" s="97" t="e">
        <f t="shared" ref="K89" si="621">(K87+K88)/K86</f>
        <v>#DIV/0!</v>
      </c>
      <c r="L89" s="97" t="e">
        <f t="shared" ref="L89" si="622">(L87+L88)/L86</f>
        <v>#DIV/0!</v>
      </c>
      <c r="M89" s="97" t="e">
        <f t="shared" ref="M89" si="623">(M87+M88)/M86</f>
        <v>#DIV/0!</v>
      </c>
      <c r="N89" s="97" t="e">
        <f t="shared" ref="N89" si="624">(N87+N88)/N86</f>
        <v>#DIV/0!</v>
      </c>
      <c r="O89" s="97" t="e">
        <f t="shared" ref="O89" si="625">(O87+O88)/O86</f>
        <v>#DIV/0!</v>
      </c>
      <c r="P89" s="97" t="e">
        <f t="shared" ref="P89" si="626">(P87+P88)/P86</f>
        <v>#DIV/0!</v>
      </c>
      <c r="Q89" s="97" t="e">
        <f t="shared" ref="Q89" si="627">(Q87+Q88)/Q86</f>
        <v>#DIV/0!</v>
      </c>
      <c r="R89" s="97" t="e">
        <f t="shared" ref="R89" si="628">(R87+R88)/R86</f>
        <v>#DIV/0!</v>
      </c>
      <c r="S89" s="97" t="e">
        <f t="shared" ref="S89" si="629">(S87+S88)/S86</f>
        <v>#DIV/0!</v>
      </c>
      <c r="T89" s="97" t="e">
        <f t="shared" ref="T89" si="630">(T87+T88)/T86</f>
        <v>#DIV/0!</v>
      </c>
      <c r="U89" s="97" t="e">
        <f t="shared" ref="U89" si="631">(U87+U88)/U86</f>
        <v>#DIV/0!</v>
      </c>
      <c r="V89" s="97" t="e">
        <f t="shared" ref="V89" si="632">(V87+V88)/V86</f>
        <v>#DIV/0!</v>
      </c>
      <c r="W89" s="97" t="e">
        <f t="shared" ref="W89" si="633">(W87+W88)/W86</f>
        <v>#DIV/0!</v>
      </c>
      <c r="X89" s="97" t="e">
        <f t="shared" ref="X89" si="634">(X87+X88)/X86</f>
        <v>#DIV/0!</v>
      </c>
      <c r="Y89" s="97" t="e">
        <f t="shared" ref="Y89" si="635">(Y87+Y88)/Y86</f>
        <v>#DIV/0!</v>
      </c>
      <c r="Z89" s="97" t="e">
        <f t="shared" ref="Z89" si="636">(Z87+Z88)/Z86</f>
        <v>#DIV/0!</v>
      </c>
      <c r="AA89" s="97" t="e">
        <f t="shared" ref="AA89" si="637">(AA87+AA88)/AA86</f>
        <v>#DIV/0!</v>
      </c>
      <c r="AB89" s="97" t="e">
        <f t="shared" ref="AB89" si="638">(AB87+AB88)/AB86</f>
        <v>#DIV/0!</v>
      </c>
      <c r="AC89" s="97" t="e">
        <f t="shared" ref="AC89" si="639">(AC87+AC88)/AC86</f>
        <v>#DIV/0!</v>
      </c>
      <c r="AD89" s="97" t="e">
        <f t="shared" ref="AD89" si="640">(AD87+AD88)/AD86</f>
        <v>#DIV/0!</v>
      </c>
      <c r="AE89" s="97" t="e">
        <f t="shared" ref="AE89" si="641">(AE87+AE88)/AE86</f>
        <v>#DIV/0!</v>
      </c>
      <c r="AF89" s="97" t="e">
        <f t="shared" ref="AF89" si="642">(AF87+AF88)/AF86</f>
        <v>#DIV/0!</v>
      </c>
      <c r="AG89" s="97" t="e">
        <f t="shared" ref="AG89" si="643">(AG87+AG88)/AG86</f>
        <v>#DIV/0!</v>
      </c>
      <c r="AH89" s="97" t="e">
        <f t="shared" ref="AH89" si="644">(AH87+AH88)/AH86</f>
        <v>#DIV/0!</v>
      </c>
      <c r="AI89" s="97" t="e">
        <f t="shared" ref="AI89" si="645">(AI87+AI88)/AI86</f>
        <v>#DIV/0!</v>
      </c>
      <c r="AJ89" s="542"/>
    </row>
    <row r="90" spans="1:36" ht="21" hidden="1" thickTop="1">
      <c r="A90" s="528" t="s">
        <v>101</v>
      </c>
      <c r="B90" s="548" t="s">
        <v>67</v>
      </c>
      <c r="C90" s="101" t="s">
        <v>42</v>
      </c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/>
      <c r="K90" s="142">
        <v>0</v>
      </c>
      <c r="L90" s="142">
        <v>0</v>
      </c>
      <c r="M90" s="142">
        <v>0</v>
      </c>
      <c r="N90" s="142">
        <v>0</v>
      </c>
      <c r="O90" s="142">
        <v>0</v>
      </c>
      <c r="P90" s="142">
        <v>0</v>
      </c>
      <c r="Q90" s="142"/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/>
      <c r="Y90" s="142">
        <v>0</v>
      </c>
      <c r="Z90" s="142">
        <v>0</v>
      </c>
      <c r="AA90" s="142">
        <v>0</v>
      </c>
      <c r="AB90" s="142">
        <v>0</v>
      </c>
      <c r="AC90" s="142">
        <v>0</v>
      </c>
      <c r="AD90" s="142">
        <v>0</v>
      </c>
      <c r="AE90" s="142"/>
      <c r="AF90" s="142">
        <v>0</v>
      </c>
      <c r="AG90" s="142">
        <v>0</v>
      </c>
      <c r="AH90" s="142"/>
      <c r="AI90" s="89">
        <f>SUM(D90:AH90)</f>
        <v>0</v>
      </c>
      <c r="AJ90" s="541" t="e">
        <f>AI93</f>
        <v>#DIV/0!</v>
      </c>
    </row>
    <row r="91" spans="1:36" ht="20.399999999999999" hidden="1">
      <c r="A91" s="529"/>
      <c r="B91" s="546"/>
      <c r="C91" s="91" t="s">
        <v>89</v>
      </c>
      <c r="D91" s="92">
        <v>0</v>
      </c>
      <c r="E91" s="92">
        <v>0</v>
      </c>
      <c r="F91" s="92">
        <v>0</v>
      </c>
      <c r="G91" s="92">
        <v>0</v>
      </c>
      <c r="H91" s="92">
        <v>0</v>
      </c>
      <c r="I91" s="92">
        <v>0</v>
      </c>
      <c r="J91" s="92"/>
      <c r="K91" s="92">
        <v>0</v>
      </c>
      <c r="L91" s="92">
        <v>0</v>
      </c>
      <c r="M91" s="92">
        <v>0</v>
      </c>
      <c r="N91" s="92">
        <v>0</v>
      </c>
      <c r="O91" s="92">
        <v>0</v>
      </c>
      <c r="P91" s="92">
        <v>0</v>
      </c>
      <c r="Q91" s="92"/>
      <c r="R91" s="92">
        <v>0</v>
      </c>
      <c r="S91" s="92">
        <v>0</v>
      </c>
      <c r="T91" s="92">
        <v>0</v>
      </c>
      <c r="U91" s="92">
        <v>0</v>
      </c>
      <c r="V91" s="92">
        <v>0</v>
      </c>
      <c r="W91" s="92">
        <v>0</v>
      </c>
      <c r="X91" s="92"/>
      <c r="Y91" s="92">
        <v>0</v>
      </c>
      <c r="Z91" s="92">
        <v>0</v>
      </c>
      <c r="AA91" s="92">
        <v>0</v>
      </c>
      <c r="AB91" s="92">
        <v>0</v>
      </c>
      <c r="AC91" s="92">
        <v>0</v>
      </c>
      <c r="AD91" s="92">
        <v>0</v>
      </c>
      <c r="AE91" s="92"/>
      <c r="AF91" s="92">
        <v>0</v>
      </c>
      <c r="AG91" s="92">
        <v>0</v>
      </c>
      <c r="AH91" s="92"/>
      <c r="AI91" s="161">
        <f t="shared" ref="AI91:AI92" si="646">SUM(D91:AH91)</f>
        <v>0</v>
      </c>
      <c r="AJ91" s="541"/>
    </row>
    <row r="92" spans="1:36" ht="20.399999999999999" hidden="1">
      <c r="A92" s="529"/>
      <c r="B92" s="546"/>
      <c r="C92" s="94" t="s">
        <v>90</v>
      </c>
      <c r="D92" s="92">
        <v>0</v>
      </c>
      <c r="E92" s="92">
        <v>0</v>
      </c>
      <c r="F92" s="92">
        <v>0</v>
      </c>
      <c r="G92" s="92">
        <v>0</v>
      </c>
      <c r="H92" s="92">
        <v>0</v>
      </c>
      <c r="I92" s="92">
        <v>0</v>
      </c>
      <c r="J92" s="92"/>
      <c r="K92" s="92">
        <v>0</v>
      </c>
      <c r="L92" s="92">
        <v>0</v>
      </c>
      <c r="M92" s="92">
        <v>0</v>
      </c>
      <c r="N92" s="92">
        <v>0</v>
      </c>
      <c r="O92" s="92">
        <v>0</v>
      </c>
      <c r="P92" s="92">
        <v>0</v>
      </c>
      <c r="Q92" s="92"/>
      <c r="R92" s="92">
        <v>0</v>
      </c>
      <c r="S92" s="92">
        <v>0</v>
      </c>
      <c r="T92" s="92">
        <v>0</v>
      </c>
      <c r="U92" s="92">
        <v>0</v>
      </c>
      <c r="V92" s="92">
        <v>0</v>
      </c>
      <c r="W92" s="92">
        <v>0</v>
      </c>
      <c r="X92" s="92"/>
      <c r="Y92" s="92">
        <v>0</v>
      </c>
      <c r="Z92" s="92">
        <v>0</v>
      </c>
      <c r="AA92" s="92">
        <v>0</v>
      </c>
      <c r="AB92" s="92">
        <v>0</v>
      </c>
      <c r="AC92" s="92">
        <v>0</v>
      </c>
      <c r="AD92" s="92">
        <v>0</v>
      </c>
      <c r="AE92" s="92"/>
      <c r="AF92" s="92">
        <v>0</v>
      </c>
      <c r="AG92" s="92">
        <v>0</v>
      </c>
      <c r="AH92" s="92"/>
      <c r="AI92" s="87">
        <f t="shared" si="646"/>
        <v>0</v>
      </c>
      <c r="AJ92" s="541"/>
    </row>
    <row r="93" spans="1:36" ht="21" hidden="1" thickBot="1">
      <c r="A93" s="530"/>
      <c r="B93" s="547"/>
      <c r="C93" s="96" t="s">
        <v>91</v>
      </c>
      <c r="D93" s="97" t="e">
        <f>(D91+D92)/D90</f>
        <v>#DIV/0!</v>
      </c>
      <c r="E93" s="97" t="e">
        <f>(E91+E92)/E90</f>
        <v>#DIV/0!</v>
      </c>
      <c r="F93" s="97" t="e">
        <f t="shared" ref="F93" si="647">(F91+F92)/F90</f>
        <v>#DIV/0!</v>
      </c>
      <c r="G93" s="97" t="e">
        <f t="shared" ref="G93" si="648">(G91+G92)/G90</f>
        <v>#DIV/0!</v>
      </c>
      <c r="H93" s="97" t="e">
        <f t="shared" ref="H93" si="649">(H91+H92)/H90</f>
        <v>#DIV/0!</v>
      </c>
      <c r="I93" s="97" t="e">
        <f t="shared" ref="I93" si="650">(I91+I92)/I90</f>
        <v>#DIV/0!</v>
      </c>
      <c r="J93" s="97" t="e">
        <f t="shared" ref="J93" si="651">(J91+J92)/J90</f>
        <v>#DIV/0!</v>
      </c>
      <c r="K93" s="97" t="e">
        <f t="shared" ref="K93" si="652">(K91+K92)/K90</f>
        <v>#DIV/0!</v>
      </c>
      <c r="L93" s="97" t="e">
        <f t="shared" ref="L93" si="653">(L91+L92)/L90</f>
        <v>#DIV/0!</v>
      </c>
      <c r="M93" s="97" t="e">
        <f t="shared" ref="M93" si="654">(M91+M92)/M90</f>
        <v>#DIV/0!</v>
      </c>
      <c r="N93" s="97" t="e">
        <f t="shared" ref="N93" si="655">(N91+N92)/N90</f>
        <v>#DIV/0!</v>
      </c>
      <c r="O93" s="97" t="e">
        <f t="shared" ref="O93" si="656">(O91+O92)/O90</f>
        <v>#DIV/0!</v>
      </c>
      <c r="P93" s="97" t="e">
        <f t="shared" ref="P93" si="657">(P91+P92)/P90</f>
        <v>#DIV/0!</v>
      </c>
      <c r="Q93" s="97" t="e">
        <f t="shared" ref="Q93" si="658">(Q91+Q92)/Q90</f>
        <v>#DIV/0!</v>
      </c>
      <c r="R93" s="97" t="e">
        <f t="shared" ref="R93" si="659">(R91+R92)/R90</f>
        <v>#DIV/0!</v>
      </c>
      <c r="S93" s="97" t="e">
        <f t="shared" ref="S93" si="660">(S91+S92)/S90</f>
        <v>#DIV/0!</v>
      </c>
      <c r="T93" s="97" t="e">
        <f t="shared" ref="T93" si="661">(T91+T92)/T90</f>
        <v>#DIV/0!</v>
      </c>
      <c r="U93" s="97" t="e">
        <f t="shared" ref="U93" si="662">(U91+U92)/U90</f>
        <v>#DIV/0!</v>
      </c>
      <c r="V93" s="97" t="e">
        <f t="shared" ref="V93" si="663">(V91+V92)/V90</f>
        <v>#DIV/0!</v>
      </c>
      <c r="W93" s="97" t="e">
        <f t="shared" ref="W93" si="664">(W91+W92)/W90</f>
        <v>#DIV/0!</v>
      </c>
      <c r="X93" s="97" t="e">
        <f t="shared" ref="X93" si="665">(X91+X92)/X90</f>
        <v>#DIV/0!</v>
      </c>
      <c r="Y93" s="97" t="e">
        <f t="shared" ref="Y93" si="666">(Y91+Y92)/Y90</f>
        <v>#DIV/0!</v>
      </c>
      <c r="Z93" s="97" t="e">
        <f t="shared" ref="Z93" si="667">(Z91+Z92)/Z90</f>
        <v>#DIV/0!</v>
      </c>
      <c r="AA93" s="97" t="e">
        <f t="shared" ref="AA93" si="668">(AA91+AA92)/AA90</f>
        <v>#DIV/0!</v>
      </c>
      <c r="AB93" s="97" t="e">
        <f t="shared" ref="AB93" si="669">(AB91+AB92)/AB90</f>
        <v>#DIV/0!</v>
      </c>
      <c r="AC93" s="97" t="e">
        <f t="shared" ref="AC93" si="670">(AC91+AC92)/AC90</f>
        <v>#DIV/0!</v>
      </c>
      <c r="AD93" s="97" t="e">
        <f t="shared" ref="AD93" si="671">(AD91+AD92)/AD90</f>
        <v>#DIV/0!</v>
      </c>
      <c r="AE93" s="97" t="e">
        <f t="shared" ref="AE93" si="672">(AE91+AE92)/AE90</f>
        <v>#DIV/0!</v>
      </c>
      <c r="AF93" s="97" t="e">
        <f t="shared" ref="AF93" si="673">(AF91+AF92)/AF90</f>
        <v>#DIV/0!</v>
      </c>
      <c r="AG93" s="97" t="e">
        <f t="shared" ref="AG93" si="674">(AG91+AG92)/AG90</f>
        <v>#DIV/0!</v>
      </c>
      <c r="AH93" s="97" t="e">
        <f t="shared" ref="AH93" si="675">(AH91+AH92)/AH90</f>
        <v>#DIV/0!</v>
      </c>
      <c r="AI93" s="97" t="e">
        <f t="shared" ref="AI93" si="676">(AI91+AI92)/AI90</f>
        <v>#DIV/0!</v>
      </c>
      <c r="AJ93" s="542"/>
    </row>
    <row r="94" spans="1:36" ht="20.399999999999999" hidden="1">
      <c r="A94" s="528" t="s">
        <v>22</v>
      </c>
      <c r="B94" s="548" t="s">
        <v>49</v>
      </c>
      <c r="C94" s="101" t="s">
        <v>42</v>
      </c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/>
      <c r="K94" s="142">
        <v>0</v>
      </c>
      <c r="L94" s="142">
        <v>0</v>
      </c>
      <c r="M94" s="142">
        <v>0</v>
      </c>
      <c r="N94" s="142">
        <v>0</v>
      </c>
      <c r="O94" s="142">
        <v>0</v>
      </c>
      <c r="P94" s="142">
        <v>0</v>
      </c>
      <c r="Q94" s="142"/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2"/>
      <c r="Y94" s="142">
        <v>0</v>
      </c>
      <c r="Z94" s="142">
        <v>0</v>
      </c>
      <c r="AA94" s="142">
        <v>0</v>
      </c>
      <c r="AB94" s="142">
        <v>0</v>
      </c>
      <c r="AC94" s="142">
        <v>0</v>
      </c>
      <c r="AD94" s="142">
        <v>0</v>
      </c>
      <c r="AE94" s="142"/>
      <c r="AF94" s="142">
        <v>0</v>
      </c>
      <c r="AG94" s="142">
        <v>0</v>
      </c>
      <c r="AH94" s="142"/>
      <c r="AI94" s="93">
        <f>SUM(D94:AH94)</f>
        <v>0</v>
      </c>
      <c r="AJ94" s="541" t="e">
        <f>AI97</f>
        <v>#DIV/0!</v>
      </c>
    </row>
    <row r="95" spans="1:36" ht="20.399999999999999" hidden="1">
      <c r="A95" s="529"/>
      <c r="B95" s="546"/>
      <c r="C95" s="91" t="s">
        <v>89</v>
      </c>
      <c r="D95" s="92">
        <v>0</v>
      </c>
      <c r="E95" s="92">
        <v>0</v>
      </c>
      <c r="F95" s="92">
        <v>0</v>
      </c>
      <c r="G95" s="92">
        <v>0</v>
      </c>
      <c r="H95" s="92">
        <v>0</v>
      </c>
      <c r="I95" s="92">
        <v>0</v>
      </c>
      <c r="J95" s="92"/>
      <c r="K95" s="92">
        <v>0</v>
      </c>
      <c r="L95" s="92">
        <v>0</v>
      </c>
      <c r="M95" s="92">
        <v>0</v>
      </c>
      <c r="N95" s="92">
        <v>0</v>
      </c>
      <c r="O95" s="92">
        <v>0</v>
      </c>
      <c r="P95" s="92">
        <v>0</v>
      </c>
      <c r="Q95" s="92"/>
      <c r="R95" s="92">
        <v>0</v>
      </c>
      <c r="S95" s="92">
        <v>0</v>
      </c>
      <c r="T95" s="92">
        <v>0</v>
      </c>
      <c r="U95" s="92">
        <v>0</v>
      </c>
      <c r="V95" s="92">
        <v>0</v>
      </c>
      <c r="W95" s="92">
        <v>0</v>
      </c>
      <c r="X95" s="92"/>
      <c r="Y95" s="92">
        <v>0</v>
      </c>
      <c r="Z95" s="92">
        <v>0</v>
      </c>
      <c r="AA95" s="92">
        <v>0</v>
      </c>
      <c r="AB95" s="92">
        <v>0</v>
      </c>
      <c r="AC95" s="92">
        <v>0</v>
      </c>
      <c r="AD95" s="92">
        <v>0</v>
      </c>
      <c r="AE95" s="92"/>
      <c r="AF95" s="92">
        <v>0</v>
      </c>
      <c r="AG95" s="92">
        <v>0</v>
      </c>
      <c r="AH95" s="92"/>
      <c r="AI95" s="161">
        <f t="shared" ref="AI95:AI96" si="677">SUM(D95:AH95)</f>
        <v>0</v>
      </c>
      <c r="AJ95" s="541"/>
    </row>
    <row r="96" spans="1:36" ht="20.399999999999999" hidden="1">
      <c r="A96" s="529"/>
      <c r="B96" s="546"/>
      <c r="C96" s="94" t="s">
        <v>90</v>
      </c>
      <c r="D96" s="92">
        <v>0</v>
      </c>
      <c r="E96" s="92">
        <v>0</v>
      </c>
      <c r="F96" s="92">
        <v>0</v>
      </c>
      <c r="G96" s="92">
        <v>0</v>
      </c>
      <c r="H96" s="92">
        <v>0</v>
      </c>
      <c r="I96" s="92">
        <v>0</v>
      </c>
      <c r="J96" s="92"/>
      <c r="K96" s="92">
        <v>0</v>
      </c>
      <c r="L96" s="92">
        <v>0</v>
      </c>
      <c r="M96" s="92">
        <v>0</v>
      </c>
      <c r="N96" s="92">
        <v>0</v>
      </c>
      <c r="O96" s="92">
        <v>0</v>
      </c>
      <c r="P96" s="92">
        <v>0</v>
      </c>
      <c r="Q96" s="92"/>
      <c r="R96" s="92">
        <v>0</v>
      </c>
      <c r="S96" s="92">
        <v>0</v>
      </c>
      <c r="T96" s="92">
        <v>0</v>
      </c>
      <c r="U96" s="92">
        <v>0</v>
      </c>
      <c r="V96" s="92">
        <v>0</v>
      </c>
      <c r="W96" s="92">
        <v>0</v>
      </c>
      <c r="X96" s="92"/>
      <c r="Y96" s="92">
        <v>0</v>
      </c>
      <c r="Z96" s="92">
        <v>0</v>
      </c>
      <c r="AA96" s="92">
        <v>0</v>
      </c>
      <c r="AB96" s="92">
        <v>0</v>
      </c>
      <c r="AC96" s="92">
        <v>0</v>
      </c>
      <c r="AD96" s="92">
        <v>0</v>
      </c>
      <c r="AE96" s="92"/>
      <c r="AF96" s="92">
        <v>0</v>
      </c>
      <c r="AG96" s="92">
        <v>0</v>
      </c>
      <c r="AH96" s="92"/>
      <c r="AI96" s="87">
        <f t="shared" si="677"/>
        <v>0</v>
      </c>
      <c r="AJ96" s="541"/>
    </row>
    <row r="97" spans="1:36" ht="21" hidden="1" thickBot="1">
      <c r="A97" s="530"/>
      <c r="B97" s="547"/>
      <c r="C97" s="96" t="s">
        <v>91</v>
      </c>
      <c r="D97" s="97" t="e">
        <f>(D95+D96)/D94</f>
        <v>#DIV/0!</v>
      </c>
      <c r="E97" s="97" t="e">
        <f>(E95+E96)/E94</f>
        <v>#DIV/0!</v>
      </c>
      <c r="F97" s="97" t="e">
        <f t="shared" ref="F97" si="678">(F95+F96)/F94</f>
        <v>#DIV/0!</v>
      </c>
      <c r="G97" s="97" t="e">
        <f t="shared" ref="G97" si="679">(G95+G96)/G94</f>
        <v>#DIV/0!</v>
      </c>
      <c r="H97" s="97" t="e">
        <f t="shared" ref="H97" si="680">(H95+H96)/H94</f>
        <v>#DIV/0!</v>
      </c>
      <c r="I97" s="97" t="e">
        <f t="shared" ref="I97" si="681">(I95+I96)/I94</f>
        <v>#DIV/0!</v>
      </c>
      <c r="J97" s="97" t="e">
        <f t="shared" ref="J97" si="682">(J95+J96)/J94</f>
        <v>#DIV/0!</v>
      </c>
      <c r="K97" s="97" t="e">
        <f t="shared" ref="K97" si="683">(K95+K96)/K94</f>
        <v>#DIV/0!</v>
      </c>
      <c r="L97" s="97" t="e">
        <f t="shared" ref="L97" si="684">(L95+L96)/L94</f>
        <v>#DIV/0!</v>
      </c>
      <c r="M97" s="97" t="e">
        <f t="shared" ref="M97" si="685">(M95+M96)/M94</f>
        <v>#DIV/0!</v>
      </c>
      <c r="N97" s="97" t="e">
        <f t="shared" ref="N97" si="686">(N95+N96)/N94</f>
        <v>#DIV/0!</v>
      </c>
      <c r="O97" s="97" t="e">
        <f t="shared" ref="O97" si="687">(O95+O96)/O94</f>
        <v>#DIV/0!</v>
      </c>
      <c r="P97" s="97" t="e">
        <f t="shared" ref="P97" si="688">(P95+P96)/P94</f>
        <v>#DIV/0!</v>
      </c>
      <c r="Q97" s="97" t="e">
        <f t="shared" ref="Q97" si="689">(Q95+Q96)/Q94</f>
        <v>#DIV/0!</v>
      </c>
      <c r="R97" s="97" t="e">
        <f t="shared" ref="R97" si="690">(R95+R96)/R94</f>
        <v>#DIV/0!</v>
      </c>
      <c r="S97" s="97" t="e">
        <f t="shared" ref="S97" si="691">(S95+S96)/S94</f>
        <v>#DIV/0!</v>
      </c>
      <c r="T97" s="97" t="e">
        <f t="shared" ref="T97" si="692">(T95+T96)/T94</f>
        <v>#DIV/0!</v>
      </c>
      <c r="U97" s="97" t="e">
        <f t="shared" ref="U97" si="693">(U95+U96)/U94</f>
        <v>#DIV/0!</v>
      </c>
      <c r="V97" s="97" t="e">
        <f t="shared" ref="V97" si="694">(V95+V96)/V94</f>
        <v>#DIV/0!</v>
      </c>
      <c r="W97" s="97" t="e">
        <f t="shared" ref="W97" si="695">(W95+W96)/W94</f>
        <v>#DIV/0!</v>
      </c>
      <c r="X97" s="97" t="e">
        <f t="shared" ref="X97" si="696">(X95+X96)/X94</f>
        <v>#DIV/0!</v>
      </c>
      <c r="Y97" s="97" t="e">
        <f t="shared" ref="Y97" si="697">(Y95+Y96)/Y94</f>
        <v>#DIV/0!</v>
      </c>
      <c r="Z97" s="97" t="e">
        <f t="shared" ref="Z97" si="698">(Z95+Z96)/Z94</f>
        <v>#DIV/0!</v>
      </c>
      <c r="AA97" s="97" t="e">
        <f t="shared" ref="AA97" si="699">(AA95+AA96)/AA94</f>
        <v>#DIV/0!</v>
      </c>
      <c r="AB97" s="97" t="e">
        <f t="shared" ref="AB97" si="700">(AB95+AB96)/AB94</f>
        <v>#DIV/0!</v>
      </c>
      <c r="AC97" s="97" t="e">
        <f t="shared" ref="AC97" si="701">(AC95+AC96)/AC94</f>
        <v>#DIV/0!</v>
      </c>
      <c r="AD97" s="97" t="e">
        <f t="shared" ref="AD97" si="702">(AD95+AD96)/AD94</f>
        <v>#DIV/0!</v>
      </c>
      <c r="AE97" s="97" t="e">
        <f t="shared" ref="AE97" si="703">(AE95+AE96)/AE94</f>
        <v>#DIV/0!</v>
      </c>
      <c r="AF97" s="97" t="e">
        <f t="shared" ref="AF97" si="704">(AF95+AF96)/AF94</f>
        <v>#DIV/0!</v>
      </c>
      <c r="AG97" s="97" t="e">
        <f t="shared" ref="AG97" si="705">(AG95+AG96)/AG94</f>
        <v>#DIV/0!</v>
      </c>
      <c r="AH97" s="97" t="e">
        <f t="shared" ref="AH97" si="706">(AH95+AH96)/AH94</f>
        <v>#DIV/0!</v>
      </c>
      <c r="AI97" s="97" t="e">
        <f t="shared" ref="AI97" si="707">(AI95+AI96)/AI94</f>
        <v>#DIV/0!</v>
      </c>
      <c r="AJ97" s="542"/>
    </row>
    <row r="98" spans="1:36" ht="20.399999999999999">
      <c r="A98" s="528" t="s">
        <v>23</v>
      </c>
      <c r="B98" s="561" t="s">
        <v>68</v>
      </c>
      <c r="C98" s="101" t="s">
        <v>42</v>
      </c>
      <c r="D98" s="142">
        <v>90</v>
      </c>
      <c r="E98" s="142">
        <v>80</v>
      </c>
      <c r="F98" s="142">
        <v>65</v>
      </c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93">
        <f>SUM(D98:AH98)</f>
        <v>235</v>
      </c>
      <c r="AJ98" s="541">
        <f>AI101</f>
        <v>4.2553191489361701E-2</v>
      </c>
    </row>
    <row r="99" spans="1:36" ht="20.399999999999999">
      <c r="A99" s="529"/>
      <c r="B99" s="562"/>
      <c r="C99" s="91" t="s">
        <v>89</v>
      </c>
      <c r="D99" s="92">
        <v>1</v>
      </c>
      <c r="E99" s="92">
        <v>2</v>
      </c>
      <c r="F99" s="92">
        <v>7</v>
      </c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161">
        <f t="shared" ref="AI99:AI100" si="708">SUM(D99:AH99)</f>
        <v>10</v>
      </c>
      <c r="AJ99" s="541"/>
    </row>
    <row r="100" spans="1:36" ht="20.399999999999999">
      <c r="A100" s="529"/>
      <c r="B100" s="562"/>
      <c r="C100" s="94" t="s">
        <v>90</v>
      </c>
      <c r="D100" s="92">
        <v>0</v>
      </c>
      <c r="E100" s="92">
        <v>0</v>
      </c>
      <c r="F100" s="92">
        <v>0</v>
      </c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87">
        <f t="shared" si="708"/>
        <v>0</v>
      </c>
      <c r="AJ100" s="541"/>
    </row>
    <row r="101" spans="1:36" ht="21" thickBot="1">
      <c r="A101" s="530"/>
      <c r="B101" s="563"/>
      <c r="C101" s="96" t="s">
        <v>91</v>
      </c>
      <c r="D101" s="97">
        <f>(D99+D100)/D98</f>
        <v>1.1111111111111112E-2</v>
      </c>
      <c r="E101" s="97">
        <f>(E99+E100)/E98</f>
        <v>2.5000000000000001E-2</v>
      </c>
      <c r="F101" s="97">
        <f t="shared" ref="F101" si="709">(F99+F100)/F98</f>
        <v>0.1076923076923077</v>
      </c>
      <c r="G101" s="97" t="e">
        <f t="shared" ref="G101" si="710">(G99+G100)/G98</f>
        <v>#DIV/0!</v>
      </c>
      <c r="H101" s="97" t="e">
        <f t="shared" ref="H101" si="711">(H99+H100)/H98</f>
        <v>#DIV/0!</v>
      </c>
      <c r="I101" s="97" t="e">
        <f t="shared" ref="I101" si="712">(I99+I100)/I98</f>
        <v>#DIV/0!</v>
      </c>
      <c r="J101" s="97" t="e">
        <f t="shared" ref="J101" si="713">(J99+J100)/J98</f>
        <v>#DIV/0!</v>
      </c>
      <c r="K101" s="97" t="e">
        <f t="shared" ref="K101" si="714">(K99+K100)/K98</f>
        <v>#DIV/0!</v>
      </c>
      <c r="L101" s="97" t="e">
        <f t="shared" ref="L101" si="715">(L99+L100)/L98</f>
        <v>#DIV/0!</v>
      </c>
      <c r="M101" s="97" t="e">
        <f t="shared" ref="M101" si="716">(M99+M100)/M98</f>
        <v>#DIV/0!</v>
      </c>
      <c r="N101" s="97" t="e">
        <f t="shared" ref="N101" si="717">(N99+N100)/N98</f>
        <v>#DIV/0!</v>
      </c>
      <c r="O101" s="97" t="e">
        <f t="shared" ref="O101" si="718">(O99+O100)/O98</f>
        <v>#DIV/0!</v>
      </c>
      <c r="P101" s="97" t="e">
        <f t="shared" ref="P101" si="719">(P99+P100)/P98</f>
        <v>#DIV/0!</v>
      </c>
      <c r="Q101" s="97" t="e">
        <f t="shared" ref="Q101" si="720">(Q99+Q100)/Q98</f>
        <v>#DIV/0!</v>
      </c>
      <c r="R101" s="97" t="e">
        <f t="shared" ref="R101" si="721">(R99+R100)/R98</f>
        <v>#DIV/0!</v>
      </c>
      <c r="S101" s="97" t="e">
        <f t="shared" ref="S101" si="722">(S99+S100)/S98</f>
        <v>#DIV/0!</v>
      </c>
      <c r="T101" s="97" t="e">
        <f t="shared" ref="T101" si="723">(T99+T100)/T98</f>
        <v>#DIV/0!</v>
      </c>
      <c r="U101" s="97" t="e">
        <f t="shared" ref="U101" si="724">(U99+U100)/U98</f>
        <v>#DIV/0!</v>
      </c>
      <c r="V101" s="97" t="e">
        <f t="shared" ref="V101" si="725">(V99+V100)/V98</f>
        <v>#DIV/0!</v>
      </c>
      <c r="W101" s="97" t="e">
        <f t="shared" ref="W101" si="726">(W99+W100)/W98</f>
        <v>#DIV/0!</v>
      </c>
      <c r="X101" s="97" t="e">
        <f t="shared" ref="X101" si="727">(X99+X100)/X98</f>
        <v>#DIV/0!</v>
      </c>
      <c r="Y101" s="97" t="e">
        <f t="shared" ref="Y101" si="728">(Y99+Y100)/Y98</f>
        <v>#DIV/0!</v>
      </c>
      <c r="Z101" s="97" t="e">
        <f t="shared" ref="Z101" si="729">(Z99+Z100)/Z98</f>
        <v>#DIV/0!</v>
      </c>
      <c r="AA101" s="97" t="e">
        <f t="shared" ref="AA101" si="730">(AA99+AA100)/AA98</f>
        <v>#DIV/0!</v>
      </c>
      <c r="AB101" s="97" t="e">
        <f t="shared" ref="AB101" si="731">(AB99+AB100)/AB98</f>
        <v>#DIV/0!</v>
      </c>
      <c r="AC101" s="97" t="e">
        <f t="shared" ref="AC101" si="732">(AC99+AC100)/AC98</f>
        <v>#DIV/0!</v>
      </c>
      <c r="AD101" s="97" t="e">
        <f t="shared" ref="AD101" si="733">(AD99+AD100)/AD98</f>
        <v>#DIV/0!</v>
      </c>
      <c r="AE101" s="97" t="e">
        <f t="shared" ref="AE101" si="734">(AE99+AE100)/AE98</f>
        <v>#DIV/0!</v>
      </c>
      <c r="AF101" s="97" t="e">
        <f t="shared" ref="AF101" si="735">(AF99+AF100)/AF98</f>
        <v>#DIV/0!</v>
      </c>
      <c r="AG101" s="97" t="e">
        <f t="shared" ref="AG101" si="736">(AG99+AG100)/AG98</f>
        <v>#DIV/0!</v>
      </c>
      <c r="AH101" s="97" t="e">
        <f t="shared" ref="AH101" si="737">(AH99+AH100)/AH98</f>
        <v>#DIV/0!</v>
      </c>
      <c r="AI101" s="97">
        <f t="shared" ref="AI101" si="738">(AI99+AI100)/AI98</f>
        <v>4.2553191489361701E-2</v>
      </c>
      <c r="AJ101" s="542"/>
    </row>
    <row r="102" spans="1:36" ht="20.399999999999999">
      <c r="A102" s="517" t="s">
        <v>24</v>
      </c>
      <c r="B102" s="552" t="s">
        <v>69</v>
      </c>
      <c r="C102" s="143" t="s">
        <v>42</v>
      </c>
      <c r="D102" s="144">
        <v>40</v>
      </c>
      <c r="E102" s="144">
        <v>40</v>
      </c>
      <c r="F102" s="144">
        <v>40</v>
      </c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5">
        <f>SUM(D102:AH102)</f>
        <v>120</v>
      </c>
      <c r="AJ102" s="539">
        <f>AI105</f>
        <v>0</v>
      </c>
    </row>
    <row r="103" spans="1:36" ht="20.399999999999999">
      <c r="A103" s="518"/>
      <c r="B103" s="553"/>
      <c r="C103" s="146" t="s">
        <v>89</v>
      </c>
      <c r="D103" s="147">
        <v>0</v>
      </c>
      <c r="E103" s="147">
        <v>0</v>
      </c>
      <c r="F103" s="147">
        <v>0</v>
      </c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62">
        <f t="shared" ref="AI103:AI104" si="739">SUM(D103:AH103)</f>
        <v>0</v>
      </c>
      <c r="AJ103" s="539"/>
    </row>
    <row r="104" spans="1:36" ht="20.399999999999999">
      <c r="A104" s="518"/>
      <c r="B104" s="553"/>
      <c r="C104" s="148" t="s">
        <v>90</v>
      </c>
      <c r="D104" s="147">
        <v>0</v>
      </c>
      <c r="E104" s="147">
        <v>0</v>
      </c>
      <c r="F104" s="147">
        <v>0</v>
      </c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4">
        <f t="shared" si="739"/>
        <v>0</v>
      </c>
      <c r="AJ104" s="539"/>
    </row>
    <row r="105" spans="1:36" ht="21" thickBot="1">
      <c r="A105" s="519"/>
      <c r="B105" s="554"/>
      <c r="C105" s="149" t="s">
        <v>91</v>
      </c>
      <c r="D105" s="150">
        <f>(D103+D104)/D102</f>
        <v>0</v>
      </c>
      <c r="E105" s="150">
        <f>(E103+E104)/E102</f>
        <v>0</v>
      </c>
      <c r="F105" s="150">
        <f t="shared" ref="F105" si="740">(F103+F104)/F102</f>
        <v>0</v>
      </c>
      <c r="G105" s="150" t="e">
        <f t="shared" ref="G105" si="741">(G103+G104)/G102</f>
        <v>#DIV/0!</v>
      </c>
      <c r="H105" s="150" t="e">
        <f t="shared" ref="H105" si="742">(H103+H104)/H102</f>
        <v>#DIV/0!</v>
      </c>
      <c r="I105" s="150" t="e">
        <f t="shared" ref="I105" si="743">(I103+I104)/I102</f>
        <v>#DIV/0!</v>
      </c>
      <c r="J105" s="150" t="e">
        <f t="shared" ref="J105" si="744">(J103+J104)/J102</f>
        <v>#DIV/0!</v>
      </c>
      <c r="K105" s="150" t="e">
        <f t="shared" ref="K105" si="745">(K103+K104)/K102</f>
        <v>#DIV/0!</v>
      </c>
      <c r="L105" s="150" t="e">
        <f t="shared" ref="L105" si="746">(L103+L104)/L102</f>
        <v>#DIV/0!</v>
      </c>
      <c r="M105" s="150" t="e">
        <f t="shared" ref="M105" si="747">(M103+M104)/M102</f>
        <v>#DIV/0!</v>
      </c>
      <c r="N105" s="150" t="e">
        <f t="shared" ref="N105" si="748">(N103+N104)/N102</f>
        <v>#DIV/0!</v>
      </c>
      <c r="O105" s="150" t="e">
        <f t="shared" ref="O105" si="749">(O103+O104)/O102</f>
        <v>#DIV/0!</v>
      </c>
      <c r="P105" s="150" t="e">
        <f t="shared" ref="P105" si="750">(P103+P104)/P102</f>
        <v>#DIV/0!</v>
      </c>
      <c r="Q105" s="150" t="e">
        <f t="shared" ref="Q105" si="751">(Q103+Q104)/Q102</f>
        <v>#DIV/0!</v>
      </c>
      <c r="R105" s="150" t="e">
        <f t="shared" ref="R105" si="752">(R103+R104)/R102</f>
        <v>#DIV/0!</v>
      </c>
      <c r="S105" s="150" t="e">
        <f t="shared" ref="S105" si="753">(S103+S104)/S102</f>
        <v>#DIV/0!</v>
      </c>
      <c r="T105" s="150" t="e">
        <f t="shared" ref="T105" si="754">(T103+T104)/T102</f>
        <v>#DIV/0!</v>
      </c>
      <c r="U105" s="150" t="e">
        <f t="shared" ref="U105" si="755">(U103+U104)/U102</f>
        <v>#DIV/0!</v>
      </c>
      <c r="V105" s="150" t="e">
        <f t="shared" ref="V105" si="756">(V103+V104)/V102</f>
        <v>#DIV/0!</v>
      </c>
      <c r="W105" s="150" t="e">
        <f t="shared" ref="W105" si="757">(W103+W104)/W102</f>
        <v>#DIV/0!</v>
      </c>
      <c r="X105" s="150" t="e">
        <f t="shared" ref="X105" si="758">(X103+X104)/X102</f>
        <v>#DIV/0!</v>
      </c>
      <c r="Y105" s="150" t="e">
        <f t="shared" ref="Y105" si="759">(Y103+Y104)/Y102</f>
        <v>#DIV/0!</v>
      </c>
      <c r="Z105" s="150" t="e">
        <f t="shared" ref="Z105" si="760">(Z103+Z104)/Z102</f>
        <v>#DIV/0!</v>
      </c>
      <c r="AA105" s="150" t="e">
        <f t="shared" ref="AA105" si="761">(AA103+AA104)/AA102</f>
        <v>#DIV/0!</v>
      </c>
      <c r="AB105" s="150" t="e">
        <f t="shared" ref="AB105" si="762">(AB103+AB104)/AB102</f>
        <v>#DIV/0!</v>
      </c>
      <c r="AC105" s="150" t="e">
        <f t="shared" ref="AC105" si="763">(AC103+AC104)/AC102</f>
        <v>#DIV/0!</v>
      </c>
      <c r="AD105" s="150" t="e">
        <f t="shared" ref="AD105" si="764">(AD103+AD104)/AD102</f>
        <v>#DIV/0!</v>
      </c>
      <c r="AE105" s="150" t="e">
        <f t="shared" ref="AE105" si="765">(AE103+AE104)/AE102</f>
        <v>#DIV/0!</v>
      </c>
      <c r="AF105" s="150" t="e">
        <f t="shared" ref="AF105" si="766">(AF103+AF104)/AF102</f>
        <v>#DIV/0!</v>
      </c>
      <c r="AG105" s="150" t="e">
        <f t="shared" ref="AG105" si="767">(AG103+AG104)/AG102</f>
        <v>#DIV/0!</v>
      </c>
      <c r="AH105" s="150" t="e">
        <f t="shared" ref="AH105" si="768">(AH103+AH104)/AH102</f>
        <v>#DIV/0!</v>
      </c>
      <c r="AI105" s="150">
        <f t="shared" ref="AI105" si="769">(AI103+AI104)/AI102</f>
        <v>0</v>
      </c>
      <c r="AJ105" s="540"/>
    </row>
    <row r="106" spans="1:36" ht="20.399999999999999" hidden="1">
      <c r="A106" s="528" t="s">
        <v>25</v>
      </c>
      <c r="B106" s="548" t="s">
        <v>38</v>
      </c>
      <c r="C106" s="101" t="s">
        <v>42</v>
      </c>
      <c r="D106" s="142">
        <v>0</v>
      </c>
      <c r="E106" s="142">
        <v>0</v>
      </c>
      <c r="F106" s="142">
        <v>0</v>
      </c>
      <c r="G106" s="142">
        <v>0</v>
      </c>
      <c r="H106" s="142">
        <v>0</v>
      </c>
      <c r="I106" s="142">
        <v>0</v>
      </c>
      <c r="J106" s="142"/>
      <c r="K106" s="142">
        <v>0</v>
      </c>
      <c r="L106" s="142">
        <v>0</v>
      </c>
      <c r="M106" s="142">
        <v>0</v>
      </c>
      <c r="N106" s="142">
        <v>0</v>
      </c>
      <c r="O106" s="142">
        <v>0</v>
      </c>
      <c r="P106" s="142">
        <v>0</v>
      </c>
      <c r="Q106" s="142"/>
      <c r="R106" s="142">
        <v>0</v>
      </c>
      <c r="S106" s="142">
        <v>0</v>
      </c>
      <c r="T106" s="142">
        <v>0</v>
      </c>
      <c r="U106" s="142">
        <v>0</v>
      </c>
      <c r="V106" s="142">
        <v>0</v>
      </c>
      <c r="W106" s="142">
        <v>0</v>
      </c>
      <c r="X106" s="142"/>
      <c r="Y106" s="142">
        <v>0</v>
      </c>
      <c r="Z106" s="142">
        <v>0</v>
      </c>
      <c r="AA106" s="142">
        <v>0</v>
      </c>
      <c r="AB106" s="142">
        <v>0</v>
      </c>
      <c r="AC106" s="142">
        <v>0</v>
      </c>
      <c r="AD106" s="142">
        <v>0</v>
      </c>
      <c r="AE106" s="142"/>
      <c r="AF106" s="142">
        <v>0</v>
      </c>
      <c r="AG106" s="142">
        <v>0</v>
      </c>
      <c r="AH106" s="142"/>
      <c r="AI106" s="93">
        <f>SUM(D106:AH106)</f>
        <v>0</v>
      </c>
      <c r="AJ106" s="541" t="e">
        <f>AI109</f>
        <v>#DIV/0!</v>
      </c>
    </row>
    <row r="107" spans="1:36" ht="20.399999999999999" hidden="1">
      <c r="A107" s="529"/>
      <c r="B107" s="546"/>
      <c r="C107" s="91" t="s">
        <v>89</v>
      </c>
      <c r="D107" s="92">
        <v>0</v>
      </c>
      <c r="E107" s="92">
        <v>0</v>
      </c>
      <c r="F107" s="92">
        <v>0</v>
      </c>
      <c r="G107" s="92">
        <v>0</v>
      </c>
      <c r="H107" s="92">
        <v>0</v>
      </c>
      <c r="I107" s="92">
        <v>0</v>
      </c>
      <c r="J107" s="92"/>
      <c r="K107" s="92">
        <v>0</v>
      </c>
      <c r="L107" s="92">
        <v>0</v>
      </c>
      <c r="M107" s="92">
        <v>0</v>
      </c>
      <c r="N107" s="92">
        <v>0</v>
      </c>
      <c r="O107" s="92">
        <v>0</v>
      </c>
      <c r="P107" s="92">
        <v>0</v>
      </c>
      <c r="Q107" s="92"/>
      <c r="R107" s="92">
        <v>0</v>
      </c>
      <c r="S107" s="92">
        <v>0</v>
      </c>
      <c r="T107" s="92">
        <v>0</v>
      </c>
      <c r="U107" s="92">
        <v>0</v>
      </c>
      <c r="V107" s="92">
        <v>0</v>
      </c>
      <c r="W107" s="92">
        <v>0</v>
      </c>
      <c r="X107" s="92"/>
      <c r="Y107" s="92">
        <v>0</v>
      </c>
      <c r="Z107" s="92">
        <v>0</v>
      </c>
      <c r="AA107" s="92">
        <v>0</v>
      </c>
      <c r="AB107" s="92">
        <v>0</v>
      </c>
      <c r="AC107" s="92">
        <v>0</v>
      </c>
      <c r="AD107" s="92">
        <v>0</v>
      </c>
      <c r="AE107" s="92"/>
      <c r="AF107" s="92">
        <v>0</v>
      </c>
      <c r="AG107" s="92">
        <v>0</v>
      </c>
      <c r="AH107" s="92"/>
      <c r="AI107" s="161">
        <f t="shared" ref="AI107:AI108" si="770">SUM(D107:AH107)</f>
        <v>0</v>
      </c>
      <c r="AJ107" s="541"/>
    </row>
    <row r="108" spans="1:36" ht="20.399999999999999" hidden="1">
      <c r="A108" s="529"/>
      <c r="B108" s="546"/>
      <c r="C108" s="94" t="s">
        <v>90</v>
      </c>
      <c r="D108" s="92">
        <v>0</v>
      </c>
      <c r="E108" s="92">
        <v>0</v>
      </c>
      <c r="F108" s="92">
        <v>0</v>
      </c>
      <c r="G108" s="92">
        <v>0</v>
      </c>
      <c r="H108" s="92">
        <v>0</v>
      </c>
      <c r="I108" s="92">
        <v>0</v>
      </c>
      <c r="J108" s="92"/>
      <c r="K108" s="92">
        <v>0</v>
      </c>
      <c r="L108" s="92">
        <v>0</v>
      </c>
      <c r="M108" s="92">
        <v>0</v>
      </c>
      <c r="N108" s="92">
        <v>0</v>
      </c>
      <c r="O108" s="92">
        <v>0</v>
      </c>
      <c r="P108" s="92">
        <v>0</v>
      </c>
      <c r="Q108" s="92"/>
      <c r="R108" s="92">
        <v>0</v>
      </c>
      <c r="S108" s="92">
        <v>0</v>
      </c>
      <c r="T108" s="92">
        <v>0</v>
      </c>
      <c r="U108" s="92">
        <v>0</v>
      </c>
      <c r="V108" s="92">
        <v>0</v>
      </c>
      <c r="W108" s="92">
        <v>0</v>
      </c>
      <c r="X108" s="92"/>
      <c r="Y108" s="92">
        <v>0</v>
      </c>
      <c r="Z108" s="92">
        <v>0</v>
      </c>
      <c r="AA108" s="92">
        <v>0</v>
      </c>
      <c r="AB108" s="92">
        <v>0</v>
      </c>
      <c r="AC108" s="92">
        <v>0</v>
      </c>
      <c r="AD108" s="92">
        <v>0</v>
      </c>
      <c r="AE108" s="92"/>
      <c r="AF108" s="92">
        <v>0</v>
      </c>
      <c r="AG108" s="92">
        <v>0</v>
      </c>
      <c r="AH108" s="92"/>
      <c r="AI108" s="87">
        <f t="shared" si="770"/>
        <v>0</v>
      </c>
      <c r="AJ108" s="541"/>
    </row>
    <row r="109" spans="1:36" ht="21" hidden="1" thickBot="1">
      <c r="A109" s="530"/>
      <c r="B109" s="547"/>
      <c r="C109" s="96" t="s">
        <v>91</v>
      </c>
      <c r="D109" s="97" t="e">
        <f>(D107+D108)/D106</f>
        <v>#DIV/0!</v>
      </c>
      <c r="E109" s="97" t="e">
        <f>(E107+E108)/E106</f>
        <v>#DIV/0!</v>
      </c>
      <c r="F109" s="97" t="e">
        <f t="shared" ref="F109" si="771">(F107+F108)/F106</f>
        <v>#DIV/0!</v>
      </c>
      <c r="G109" s="97" t="e">
        <f t="shared" ref="G109" si="772">(G107+G108)/G106</f>
        <v>#DIV/0!</v>
      </c>
      <c r="H109" s="97" t="e">
        <f t="shared" ref="H109" si="773">(H107+H108)/H106</f>
        <v>#DIV/0!</v>
      </c>
      <c r="I109" s="97" t="e">
        <f t="shared" ref="I109" si="774">(I107+I108)/I106</f>
        <v>#DIV/0!</v>
      </c>
      <c r="J109" s="97" t="e">
        <f t="shared" ref="J109" si="775">(J107+J108)/J106</f>
        <v>#DIV/0!</v>
      </c>
      <c r="K109" s="97" t="e">
        <f t="shared" ref="K109" si="776">(K107+K108)/K106</f>
        <v>#DIV/0!</v>
      </c>
      <c r="L109" s="97" t="e">
        <f t="shared" ref="L109" si="777">(L107+L108)/L106</f>
        <v>#DIV/0!</v>
      </c>
      <c r="M109" s="97" t="e">
        <f t="shared" ref="M109" si="778">(M107+M108)/M106</f>
        <v>#DIV/0!</v>
      </c>
      <c r="N109" s="97" t="e">
        <f t="shared" ref="N109" si="779">(N107+N108)/N106</f>
        <v>#DIV/0!</v>
      </c>
      <c r="O109" s="97" t="e">
        <f t="shared" ref="O109" si="780">(O107+O108)/O106</f>
        <v>#DIV/0!</v>
      </c>
      <c r="P109" s="97" t="e">
        <f t="shared" ref="P109" si="781">(P107+P108)/P106</f>
        <v>#DIV/0!</v>
      </c>
      <c r="Q109" s="97" t="e">
        <f t="shared" ref="Q109" si="782">(Q107+Q108)/Q106</f>
        <v>#DIV/0!</v>
      </c>
      <c r="R109" s="97" t="e">
        <f t="shared" ref="R109" si="783">(R107+R108)/R106</f>
        <v>#DIV/0!</v>
      </c>
      <c r="S109" s="97" t="e">
        <f t="shared" ref="S109" si="784">(S107+S108)/S106</f>
        <v>#DIV/0!</v>
      </c>
      <c r="T109" s="97" t="e">
        <f t="shared" ref="T109" si="785">(T107+T108)/T106</f>
        <v>#DIV/0!</v>
      </c>
      <c r="U109" s="97" t="e">
        <f t="shared" ref="U109" si="786">(U107+U108)/U106</f>
        <v>#DIV/0!</v>
      </c>
      <c r="V109" s="97" t="e">
        <f t="shared" ref="V109" si="787">(V107+V108)/V106</f>
        <v>#DIV/0!</v>
      </c>
      <c r="W109" s="97" t="e">
        <f t="shared" ref="W109" si="788">(W107+W108)/W106</f>
        <v>#DIV/0!</v>
      </c>
      <c r="X109" s="97" t="e">
        <f t="shared" ref="X109" si="789">(X107+X108)/X106</f>
        <v>#DIV/0!</v>
      </c>
      <c r="Y109" s="97" t="e">
        <f t="shared" ref="Y109" si="790">(Y107+Y108)/Y106</f>
        <v>#DIV/0!</v>
      </c>
      <c r="Z109" s="97" t="e">
        <f t="shared" ref="Z109" si="791">(Z107+Z108)/Z106</f>
        <v>#DIV/0!</v>
      </c>
      <c r="AA109" s="97" t="e">
        <f t="shared" ref="AA109" si="792">(AA107+AA108)/AA106</f>
        <v>#DIV/0!</v>
      </c>
      <c r="AB109" s="97" t="e">
        <f t="shared" ref="AB109" si="793">(AB107+AB108)/AB106</f>
        <v>#DIV/0!</v>
      </c>
      <c r="AC109" s="97" t="e">
        <f t="shared" ref="AC109" si="794">(AC107+AC108)/AC106</f>
        <v>#DIV/0!</v>
      </c>
      <c r="AD109" s="97" t="e">
        <f t="shared" ref="AD109" si="795">(AD107+AD108)/AD106</f>
        <v>#DIV/0!</v>
      </c>
      <c r="AE109" s="97" t="e">
        <f t="shared" ref="AE109" si="796">(AE107+AE108)/AE106</f>
        <v>#DIV/0!</v>
      </c>
      <c r="AF109" s="97" t="e">
        <f t="shared" ref="AF109" si="797">(AF107+AF108)/AF106</f>
        <v>#DIV/0!</v>
      </c>
      <c r="AG109" s="97" t="e">
        <f t="shared" ref="AG109" si="798">(AG107+AG108)/AG106</f>
        <v>#DIV/0!</v>
      </c>
      <c r="AH109" s="97" t="e">
        <f t="shared" ref="AH109" si="799">(AH107+AH108)/AH106</f>
        <v>#DIV/0!</v>
      </c>
      <c r="AI109" s="97" t="e">
        <f t="shared" ref="AI109" si="800">(AI107+AI108)/AI106</f>
        <v>#DIV/0!</v>
      </c>
      <c r="AJ109" s="542"/>
    </row>
    <row r="110" spans="1:36" ht="20.399999999999999">
      <c r="A110" s="528" t="s">
        <v>26</v>
      </c>
      <c r="B110" s="535" t="s">
        <v>70</v>
      </c>
      <c r="C110" s="157" t="s">
        <v>42</v>
      </c>
      <c r="D110" s="142">
        <v>20</v>
      </c>
      <c r="E110" s="142">
        <v>25</v>
      </c>
      <c r="F110" s="142">
        <v>10</v>
      </c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93">
        <f>SUM(D110:AH110)</f>
        <v>55</v>
      </c>
      <c r="AJ110" s="541">
        <f>AI113</f>
        <v>7.2727272727272724E-2</v>
      </c>
    </row>
    <row r="111" spans="1:36" ht="20.399999999999999">
      <c r="A111" s="529"/>
      <c r="B111" s="536"/>
      <c r="C111" s="159" t="s">
        <v>89</v>
      </c>
      <c r="D111" s="92">
        <v>4</v>
      </c>
      <c r="E111" s="92">
        <v>0</v>
      </c>
      <c r="F111" s="92">
        <v>0</v>
      </c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161">
        <f t="shared" ref="AI111:AI112" si="801">SUM(D111:AH111)</f>
        <v>4</v>
      </c>
      <c r="AJ111" s="541"/>
    </row>
    <row r="112" spans="1:36" ht="20.399999999999999">
      <c r="A112" s="529"/>
      <c r="B112" s="536"/>
      <c r="C112" s="160" t="s">
        <v>90</v>
      </c>
      <c r="D112" s="92">
        <v>0</v>
      </c>
      <c r="E112" s="92">
        <v>0</v>
      </c>
      <c r="F112" s="92">
        <v>0</v>
      </c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87">
        <f t="shared" si="801"/>
        <v>0</v>
      </c>
      <c r="AJ112" s="541"/>
    </row>
    <row r="113" spans="1:36" ht="21" thickBot="1">
      <c r="A113" s="530"/>
      <c r="B113" s="537"/>
      <c r="C113" s="154" t="s">
        <v>91</v>
      </c>
      <c r="D113" s="97">
        <f>(D111+D112)/D110</f>
        <v>0.2</v>
      </c>
      <c r="E113" s="97">
        <f>(E111+E112)/E110</f>
        <v>0</v>
      </c>
      <c r="F113" s="97">
        <f t="shared" ref="F113" si="802">(F111+F112)/F110</f>
        <v>0</v>
      </c>
      <c r="G113" s="97" t="e">
        <f t="shared" ref="G113" si="803">(G111+G112)/G110</f>
        <v>#DIV/0!</v>
      </c>
      <c r="H113" s="97" t="e">
        <f t="shared" ref="H113" si="804">(H111+H112)/H110</f>
        <v>#DIV/0!</v>
      </c>
      <c r="I113" s="97" t="e">
        <f t="shared" ref="I113" si="805">(I111+I112)/I110</f>
        <v>#DIV/0!</v>
      </c>
      <c r="J113" s="97" t="e">
        <f t="shared" ref="J113" si="806">(J111+J112)/J110</f>
        <v>#DIV/0!</v>
      </c>
      <c r="K113" s="97" t="e">
        <f t="shared" ref="K113" si="807">(K111+K112)/K110</f>
        <v>#DIV/0!</v>
      </c>
      <c r="L113" s="97" t="e">
        <f t="shared" ref="L113" si="808">(L111+L112)/L110</f>
        <v>#DIV/0!</v>
      </c>
      <c r="M113" s="97" t="e">
        <f t="shared" ref="M113" si="809">(M111+M112)/M110</f>
        <v>#DIV/0!</v>
      </c>
      <c r="N113" s="97" t="e">
        <f t="shared" ref="N113" si="810">(N111+N112)/N110</f>
        <v>#DIV/0!</v>
      </c>
      <c r="O113" s="97" t="e">
        <f t="shared" ref="O113" si="811">(O111+O112)/O110</f>
        <v>#DIV/0!</v>
      </c>
      <c r="P113" s="97" t="e">
        <f t="shared" ref="P113" si="812">(P111+P112)/P110</f>
        <v>#DIV/0!</v>
      </c>
      <c r="Q113" s="97" t="e">
        <f t="shared" ref="Q113" si="813">(Q111+Q112)/Q110</f>
        <v>#DIV/0!</v>
      </c>
      <c r="R113" s="97" t="e">
        <f t="shared" ref="R113" si="814">(R111+R112)/R110</f>
        <v>#DIV/0!</v>
      </c>
      <c r="S113" s="97" t="e">
        <f t="shared" ref="S113" si="815">(S111+S112)/S110</f>
        <v>#DIV/0!</v>
      </c>
      <c r="T113" s="97" t="e">
        <f t="shared" ref="T113" si="816">(T111+T112)/T110</f>
        <v>#DIV/0!</v>
      </c>
      <c r="U113" s="97" t="e">
        <f t="shared" ref="U113" si="817">(U111+U112)/U110</f>
        <v>#DIV/0!</v>
      </c>
      <c r="V113" s="97" t="e">
        <f t="shared" ref="V113" si="818">(V111+V112)/V110</f>
        <v>#DIV/0!</v>
      </c>
      <c r="W113" s="97" t="e">
        <f t="shared" ref="W113" si="819">(W111+W112)/W110</f>
        <v>#DIV/0!</v>
      </c>
      <c r="X113" s="97" t="e">
        <f t="shared" ref="X113" si="820">(X111+X112)/X110</f>
        <v>#DIV/0!</v>
      </c>
      <c r="Y113" s="97" t="e">
        <f t="shared" ref="Y113" si="821">(Y111+Y112)/Y110</f>
        <v>#DIV/0!</v>
      </c>
      <c r="Z113" s="97" t="e">
        <f t="shared" ref="Z113" si="822">(Z111+Z112)/Z110</f>
        <v>#DIV/0!</v>
      </c>
      <c r="AA113" s="97" t="e">
        <f t="shared" ref="AA113" si="823">(AA111+AA112)/AA110</f>
        <v>#DIV/0!</v>
      </c>
      <c r="AB113" s="97" t="e">
        <f t="shared" ref="AB113" si="824">(AB111+AB112)/AB110</f>
        <v>#DIV/0!</v>
      </c>
      <c r="AC113" s="97" t="e">
        <f t="shared" ref="AC113" si="825">(AC111+AC112)/AC110</f>
        <v>#DIV/0!</v>
      </c>
      <c r="AD113" s="97" t="e">
        <f t="shared" ref="AD113" si="826">(AD111+AD112)/AD110</f>
        <v>#DIV/0!</v>
      </c>
      <c r="AE113" s="97" t="e">
        <f t="shared" ref="AE113" si="827">(AE111+AE112)/AE110</f>
        <v>#DIV/0!</v>
      </c>
      <c r="AF113" s="97" t="e">
        <f t="shared" ref="AF113" si="828">(AF111+AF112)/AF110</f>
        <v>#DIV/0!</v>
      </c>
      <c r="AG113" s="97" t="e">
        <f t="shared" ref="AG113" si="829">(AG111+AG112)/AG110</f>
        <v>#DIV/0!</v>
      </c>
      <c r="AH113" s="97" t="e">
        <f t="shared" ref="AH113" si="830">(AH111+AH112)/AH110</f>
        <v>#DIV/0!</v>
      </c>
      <c r="AI113" s="97">
        <f t="shared" ref="AI113" si="831">(AI111+AI112)/AI110</f>
        <v>7.2727272727272724E-2</v>
      </c>
      <c r="AJ113" s="542"/>
    </row>
    <row r="114" spans="1:36" ht="20.399999999999999">
      <c r="A114" s="517" t="s">
        <v>27</v>
      </c>
      <c r="B114" s="555" t="s">
        <v>39</v>
      </c>
      <c r="C114" s="143" t="s">
        <v>42</v>
      </c>
      <c r="D114" s="144">
        <v>0</v>
      </c>
      <c r="E114" s="144">
        <v>0</v>
      </c>
      <c r="F114" s="144">
        <v>0</v>
      </c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5">
        <f>SUM(D114:AH114)</f>
        <v>0</v>
      </c>
      <c r="AJ114" s="539" t="e">
        <f>AI117</f>
        <v>#DIV/0!</v>
      </c>
    </row>
    <row r="115" spans="1:36" ht="20.399999999999999">
      <c r="A115" s="518"/>
      <c r="B115" s="556"/>
      <c r="C115" s="146" t="s">
        <v>89</v>
      </c>
      <c r="D115" s="147">
        <v>0</v>
      </c>
      <c r="E115" s="147">
        <v>0</v>
      </c>
      <c r="F115" s="147">
        <v>0</v>
      </c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62">
        <f t="shared" ref="AI115:AI116" si="832">SUM(D115:AH115)</f>
        <v>0</v>
      </c>
      <c r="AJ115" s="539"/>
    </row>
    <row r="116" spans="1:36" ht="20.399999999999999">
      <c r="A116" s="518"/>
      <c r="B116" s="556"/>
      <c r="C116" s="148" t="s">
        <v>90</v>
      </c>
      <c r="D116" s="147">
        <v>0</v>
      </c>
      <c r="E116" s="147">
        <v>0</v>
      </c>
      <c r="F116" s="147">
        <v>0</v>
      </c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4">
        <f t="shared" si="832"/>
        <v>0</v>
      </c>
      <c r="AJ116" s="539"/>
    </row>
    <row r="117" spans="1:36" ht="21" thickBot="1">
      <c r="A117" s="519"/>
      <c r="B117" s="557"/>
      <c r="C117" s="149" t="s">
        <v>91</v>
      </c>
      <c r="D117" s="150" t="e">
        <f>(D115+D116)/D114</f>
        <v>#DIV/0!</v>
      </c>
      <c r="E117" s="150" t="e">
        <f>(E115+E116)/E114</f>
        <v>#DIV/0!</v>
      </c>
      <c r="F117" s="150" t="e">
        <f t="shared" ref="F117" si="833">(F115+F116)/F114</f>
        <v>#DIV/0!</v>
      </c>
      <c r="G117" s="150" t="e">
        <f t="shared" ref="G117" si="834">(G115+G116)/G114</f>
        <v>#DIV/0!</v>
      </c>
      <c r="H117" s="150" t="e">
        <f t="shared" ref="H117" si="835">(H115+H116)/H114</f>
        <v>#DIV/0!</v>
      </c>
      <c r="I117" s="150" t="e">
        <f t="shared" ref="I117" si="836">(I115+I116)/I114</f>
        <v>#DIV/0!</v>
      </c>
      <c r="J117" s="150" t="e">
        <f t="shared" ref="J117" si="837">(J115+J116)/J114</f>
        <v>#DIV/0!</v>
      </c>
      <c r="K117" s="150" t="e">
        <f t="shared" ref="K117" si="838">(K115+K116)/K114</f>
        <v>#DIV/0!</v>
      </c>
      <c r="L117" s="150" t="e">
        <f t="shared" ref="L117" si="839">(L115+L116)/L114</f>
        <v>#DIV/0!</v>
      </c>
      <c r="M117" s="150" t="e">
        <f t="shared" ref="M117" si="840">(M115+M116)/M114</f>
        <v>#DIV/0!</v>
      </c>
      <c r="N117" s="150" t="e">
        <f t="shared" ref="N117" si="841">(N115+N116)/N114</f>
        <v>#DIV/0!</v>
      </c>
      <c r="O117" s="150" t="e">
        <f t="shared" ref="O117" si="842">(O115+O116)/O114</f>
        <v>#DIV/0!</v>
      </c>
      <c r="P117" s="150" t="e">
        <f t="shared" ref="P117" si="843">(P115+P116)/P114</f>
        <v>#DIV/0!</v>
      </c>
      <c r="Q117" s="150" t="e">
        <f t="shared" ref="Q117" si="844">(Q115+Q116)/Q114</f>
        <v>#DIV/0!</v>
      </c>
      <c r="R117" s="150" t="e">
        <f t="shared" ref="R117" si="845">(R115+R116)/R114</f>
        <v>#DIV/0!</v>
      </c>
      <c r="S117" s="150" t="e">
        <f t="shared" ref="S117" si="846">(S115+S116)/S114</f>
        <v>#DIV/0!</v>
      </c>
      <c r="T117" s="150" t="e">
        <f t="shared" ref="T117" si="847">(T115+T116)/T114</f>
        <v>#DIV/0!</v>
      </c>
      <c r="U117" s="150" t="e">
        <f t="shared" ref="U117" si="848">(U115+U116)/U114</f>
        <v>#DIV/0!</v>
      </c>
      <c r="V117" s="150" t="e">
        <f t="shared" ref="V117" si="849">(V115+V116)/V114</f>
        <v>#DIV/0!</v>
      </c>
      <c r="W117" s="150" t="e">
        <f t="shared" ref="W117" si="850">(W115+W116)/W114</f>
        <v>#DIV/0!</v>
      </c>
      <c r="X117" s="150" t="e">
        <f t="shared" ref="X117" si="851">(X115+X116)/X114</f>
        <v>#DIV/0!</v>
      </c>
      <c r="Y117" s="150" t="e">
        <f t="shared" ref="Y117" si="852">(Y115+Y116)/Y114</f>
        <v>#DIV/0!</v>
      </c>
      <c r="Z117" s="150" t="e">
        <f t="shared" ref="Z117" si="853">(Z115+Z116)/Z114</f>
        <v>#DIV/0!</v>
      </c>
      <c r="AA117" s="150" t="e">
        <f t="shared" ref="AA117" si="854">(AA115+AA116)/AA114</f>
        <v>#DIV/0!</v>
      </c>
      <c r="AB117" s="150" t="e">
        <f t="shared" ref="AB117" si="855">(AB115+AB116)/AB114</f>
        <v>#DIV/0!</v>
      </c>
      <c r="AC117" s="150" t="e">
        <f t="shared" ref="AC117" si="856">(AC115+AC116)/AC114</f>
        <v>#DIV/0!</v>
      </c>
      <c r="AD117" s="150" t="e">
        <f t="shared" ref="AD117" si="857">(AD115+AD116)/AD114</f>
        <v>#DIV/0!</v>
      </c>
      <c r="AE117" s="150" t="e">
        <f t="shared" ref="AE117" si="858">(AE115+AE116)/AE114</f>
        <v>#DIV/0!</v>
      </c>
      <c r="AF117" s="150" t="e">
        <f t="shared" ref="AF117" si="859">(AF115+AF116)/AF114</f>
        <v>#DIV/0!</v>
      </c>
      <c r="AG117" s="150" t="e">
        <f t="shared" ref="AG117" si="860">(AG115+AG116)/AG114</f>
        <v>#DIV/0!</v>
      </c>
      <c r="AH117" s="150" t="e">
        <f t="shared" ref="AH117" si="861">(AH115+AH116)/AH114</f>
        <v>#DIV/0!</v>
      </c>
      <c r="AI117" s="150" t="e">
        <f t="shared" ref="AI117" si="862">(AI115+AI116)/AI114</f>
        <v>#DIV/0!</v>
      </c>
      <c r="AJ117" s="540"/>
    </row>
    <row r="118" spans="1:36" ht="20.399999999999999">
      <c r="A118" s="517" t="s">
        <v>28</v>
      </c>
      <c r="B118" s="555" t="s">
        <v>40</v>
      </c>
      <c r="C118" s="143" t="s">
        <v>42</v>
      </c>
      <c r="D118" s="144">
        <v>0</v>
      </c>
      <c r="E118" s="144">
        <v>0</v>
      </c>
      <c r="F118" s="144">
        <v>0</v>
      </c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5">
        <f>SUM(D118:AH118)</f>
        <v>0</v>
      </c>
      <c r="AJ118" s="539" t="e">
        <f>AI121</f>
        <v>#DIV/0!</v>
      </c>
    </row>
    <row r="119" spans="1:36" ht="20.399999999999999">
      <c r="A119" s="518"/>
      <c r="B119" s="556"/>
      <c r="C119" s="146" t="s">
        <v>89</v>
      </c>
      <c r="D119" s="147">
        <v>0</v>
      </c>
      <c r="E119" s="147">
        <v>0</v>
      </c>
      <c r="F119" s="147">
        <v>0</v>
      </c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62">
        <f t="shared" ref="AI119:AI120" si="863">SUM(D119:AH119)</f>
        <v>0</v>
      </c>
      <c r="AJ119" s="539"/>
    </row>
    <row r="120" spans="1:36" ht="20.399999999999999">
      <c r="A120" s="518"/>
      <c r="B120" s="556"/>
      <c r="C120" s="148" t="s">
        <v>90</v>
      </c>
      <c r="D120" s="147">
        <v>0</v>
      </c>
      <c r="E120" s="147">
        <v>0</v>
      </c>
      <c r="F120" s="147">
        <v>0</v>
      </c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4">
        <f t="shared" si="863"/>
        <v>0</v>
      </c>
      <c r="AJ120" s="539"/>
    </row>
    <row r="121" spans="1:36" ht="21" thickBot="1">
      <c r="A121" s="519"/>
      <c r="B121" s="557"/>
      <c r="C121" s="149" t="s">
        <v>91</v>
      </c>
      <c r="D121" s="150" t="e">
        <f>(D119+D120)/D118</f>
        <v>#DIV/0!</v>
      </c>
      <c r="E121" s="150" t="e">
        <f>(E119+E120)/E118</f>
        <v>#DIV/0!</v>
      </c>
      <c r="F121" s="150" t="e">
        <f t="shared" ref="F121" si="864">(F119+F120)/F118</f>
        <v>#DIV/0!</v>
      </c>
      <c r="G121" s="150" t="e">
        <f t="shared" ref="G121" si="865">(G119+G120)/G118</f>
        <v>#DIV/0!</v>
      </c>
      <c r="H121" s="150" t="e">
        <f t="shared" ref="H121" si="866">(H119+H120)/H118</f>
        <v>#DIV/0!</v>
      </c>
      <c r="I121" s="150" t="e">
        <f t="shared" ref="I121" si="867">(I119+I120)/I118</f>
        <v>#DIV/0!</v>
      </c>
      <c r="J121" s="150" t="e">
        <f t="shared" ref="J121" si="868">(J119+J120)/J118</f>
        <v>#DIV/0!</v>
      </c>
      <c r="K121" s="150" t="e">
        <f t="shared" ref="K121" si="869">(K119+K120)/K118</f>
        <v>#DIV/0!</v>
      </c>
      <c r="L121" s="150" t="e">
        <f t="shared" ref="L121" si="870">(L119+L120)/L118</f>
        <v>#DIV/0!</v>
      </c>
      <c r="M121" s="150" t="e">
        <f t="shared" ref="M121" si="871">(M119+M120)/M118</f>
        <v>#DIV/0!</v>
      </c>
      <c r="N121" s="150" t="e">
        <f t="shared" ref="N121" si="872">(N119+N120)/N118</f>
        <v>#DIV/0!</v>
      </c>
      <c r="O121" s="150" t="e">
        <f t="shared" ref="O121" si="873">(O119+O120)/O118</f>
        <v>#DIV/0!</v>
      </c>
      <c r="P121" s="150" t="e">
        <f t="shared" ref="P121" si="874">(P119+P120)/P118</f>
        <v>#DIV/0!</v>
      </c>
      <c r="Q121" s="150" t="e">
        <f t="shared" ref="Q121" si="875">(Q119+Q120)/Q118</f>
        <v>#DIV/0!</v>
      </c>
      <c r="R121" s="150" t="e">
        <f t="shared" ref="R121" si="876">(R119+R120)/R118</f>
        <v>#DIV/0!</v>
      </c>
      <c r="S121" s="150" t="e">
        <f t="shared" ref="S121" si="877">(S119+S120)/S118</f>
        <v>#DIV/0!</v>
      </c>
      <c r="T121" s="150" t="e">
        <f t="shared" ref="T121" si="878">(T119+T120)/T118</f>
        <v>#DIV/0!</v>
      </c>
      <c r="U121" s="150" t="e">
        <f t="shared" ref="U121" si="879">(U119+U120)/U118</f>
        <v>#DIV/0!</v>
      </c>
      <c r="V121" s="150" t="e">
        <f t="shared" ref="V121" si="880">(V119+V120)/V118</f>
        <v>#DIV/0!</v>
      </c>
      <c r="W121" s="150" t="e">
        <f t="shared" ref="W121" si="881">(W119+W120)/W118</f>
        <v>#DIV/0!</v>
      </c>
      <c r="X121" s="150" t="e">
        <f t="shared" ref="X121" si="882">(X119+X120)/X118</f>
        <v>#DIV/0!</v>
      </c>
      <c r="Y121" s="150" t="e">
        <f t="shared" ref="Y121" si="883">(Y119+Y120)/Y118</f>
        <v>#DIV/0!</v>
      </c>
      <c r="Z121" s="150" t="e">
        <f t="shared" ref="Z121" si="884">(Z119+Z120)/Z118</f>
        <v>#DIV/0!</v>
      </c>
      <c r="AA121" s="150" t="e">
        <f t="shared" ref="AA121" si="885">(AA119+AA120)/AA118</f>
        <v>#DIV/0!</v>
      </c>
      <c r="AB121" s="150" t="e">
        <f t="shared" ref="AB121" si="886">(AB119+AB120)/AB118</f>
        <v>#DIV/0!</v>
      </c>
      <c r="AC121" s="150" t="e">
        <f t="shared" ref="AC121" si="887">(AC119+AC120)/AC118</f>
        <v>#DIV/0!</v>
      </c>
      <c r="AD121" s="150" t="e">
        <f t="shared" ref="AD121" si="888">(AD119+AD120)/AD118</f>
        <v>#DIV/0!</v>
      </c>
      <c r="AE121" s="150" t="e">
        <f t="shared" ref="AE121" si="889">(AE119+AE120)/AE118</f>
        <v>#DIV/0!</v>
      </c>
      <c r="AF121" s="150" t="e">
        <f t="shared" ref="AF121" si="890">(AF119+AF120)/AF118</f>
        <v>#DIV/0!</v>
      </c>
      <c r="AG121" s="150" t="e">
        <f t="shared" ref="AG121" si="891">(AG119+AG120)/AG118</f>
        <v>#DIV/0!</v>
      </c>
      <c r="AH121" s="150" t="e">
        <f t="shared" ref="AH121" si="892">(AH119+AH120)/AH118</f>
        <v>#DIV/0!</v>
      </c>
      <c r="AI121" s="150" t="e">
        <f t="shared" ref="AI121" si="893">(AI119+AI120)/AI118</f>
        <v>#DIV/0!</v>
      </c>
      <c r="AJ121" s="540"/>
    </row>
    <row r="122" spans="1:36" ht="20.399999999999999">
      <c r="A122" s="528" t="s">
        <v>29</v>
      </c>
      <c r="B122" s="535" t="s">
        <v>50</v>
      </c>
      <c r="C122" s="157" t="s">
        <v>42</v>
      </c>
      <c r="D122" s="142">
        <v>20</v>
      </c>
      <c r="E122" s="142">
        <v>25</v>
      </c>
      <c r="F122" s="142">
        <v>0</v>
      </c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03">
        <f>SUM(D122:AH122)</f>
        <v>45</v>
      </c>
      <c r="AJ122" s="541">
        <f>AI125</f>
        <v>8.8888888888888892E-2</v>
      </c>
    </row>
    <row r="123" spans="1:36" ht="20.399999999999999">
      <c r="A123" s="529"/>
      <c r="B123" s="536"/>
      <c r="C123" s="159" t="s">
        <v>89</v>
      </c>
      <c r="D123" s="92">
        <v>2</v>
      </c>
      <c r="E123" s="92">
        <v>2</v>
      </c>
      <c r="F123" s="92">
        <v>0</v>
      </c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174">
        <f t="shared" ref="AI123:AI124" si="894">SUM(D123:AH123)</f>
        <v>4</v>
      </c>
      <c r="AJ123" s="541"/>
    </row>
    <row r="124" spans="1:36" ht="20.399999999999999">
      <c r="A124" s="529"/>
      <c r="B124" s="536"/>
      <c r="C124" s="160" t="s">
        <v>90</v>
      </c>
      <c r="D124" s="92">
        <v>0</v>
      </c>
      <c r="E124" s="92">
        <v>0</v>
      </c>
      <c r="F124" s="92">
        <v>0</v>
      </c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142">
        <f t="shared" si="894"/>
        <v>0</v>
      </c>
      <c r="AJ124" s="541"/>
    </row>
    <row r="125" spans="1:36" ht="21" thickBot="1">
      <c r="A125" s="530"/>
      <c r="B125" s="537"/>
      <c r="C125" s="154" t="s">
        <v>91</v>
      </c>
      <c r="D125" s="155">
        <f>(D123+D124)/D122</f>
        <v>0.1</v>
      </c>
      <c r="E125" s="155">
        <f>(E123+E124)/E122</f>
        <v>0.08</v>
      </c>
      <c r="F125" s="155" t="e">
        <f t="shared" ref="F125" si="895">(F123+F124)/F122</f>
        <v>#DIV/0!</v>
      </c>
      <c r="G125" s="155" t="e">
        <f t="shared" ref="G125" si="896">(G123+G124)/G122</f>
        <v>#DIV/0!</v>
      </c>
      <c r="H125" s="155" t="e">
        <f t="shared" ref="H125" si="897">(H123+H124)/H122</f>
        <v>#DIV/0!</v>
      </c>
      <c r="I125" s="155" t="e">
        <f t="shared" ref="I125" si="898">(I123+I124)/I122</f>
        <v>#DIV/0!</v>
      </c>
      <c r="J125" s="155" t="e">
        <f t="shared" ref="J125" si="899">(J123+J124)/J122</f>
        <v>#DIV/0!</v>
      </c>
      <c r="K125" s="155" t="e">
        <f t="shared" ref="K125" si="900">(K123+K124)/K122</f>
        <v>#DIV/0!</v>
      </c>
      <c r="L125" s="155" t="e">
        <f t="shared" ref="L125" si="901">(L123+L124)/L122</f>
        <v>#DIV/0!</v>
      </c>
      <c r="M125" s="155" t="e">
        <f t="shared" ref="M125" si="902">(M123+M124)/M122</f>
        <v>#DIV/0!</v>
      </c>
      <c r="N125" s="155" t="e">
        <f t="shared" ref="N125" si="903">(N123+N124)/N122</f>
        <v>#DIV/0!</v>
      </c>
      <c r="O125" s="155" t="e">
        <f t="shared" ref="O125" si="904">(O123+O124)/O122</f>
        <v>#DIV/0!</v>
      </c>
      <c r="P125" s="155" t="e">
        <f t="shared" ref="P125" si="905">(P123+P124)/P122</f>
        <v>#DIV/0!</v>
      </c>
      <c r="Q125" s="155" t="e">
        <f t="shared" ref="Q125" si="906">(Q123+Q124)/Q122</f>
        <v>#DIV/0!</v>
      </c>
      <c r="R125" s="155" t="e">
        <f t="shared" ref="R125" si="907">(R123+R124)/R122</f>
        <v>#DIV/0!</v>
      </c>
      <c r="S125" s="155" t="e">
        <f t="shared" ref="S125" si="908">(S123+S124)/S122</f>
        <v>#DIV/0!</v>
      </c>
      <c r="T125" s="155" t="e">
        <f t="shared" ref="T125" si="909">(T123+T124)/T122</f>
        <v>#DIV/0!</v>
      </c>
      <c r="U125" s="155" t="e">
        <f t="shared" ref="U125" si="910">(U123+U124)/U122</f>
        <v>#DIV/0!</v>
      </c>
      <c r="V125" s="155" t="e">
        <f t="shared" ref="V125" si="911">(V123+V124)/V122</f>
        <v>#DIV/0!</v>
      </c>
      <c r="W125" s="155" t="e">
        <f t="shared" ref="W125" si="912">(W123+W124)/W122</f>
        <v>#DIV/0!</v>
      </c>
      <c r="X125" s="155" t="e">
        <f t="shared" ref="X125" si="913">(X123+X124)/X122</f>
        <v>#DIV/0!</v>
      </c>
      <c r="Y125" s="476" t="e">
        <f>(Y123+Y124)/Y122</f>
        <v>#DIV/0!</v>
      </c>
      <c r="Z125" s="155" t="e">
        <f t="shared" ref="Z125" si="914">(Z123+Z124)/Z122</f>
        <v>#DIV/0!</v>
      </c>
      <c r="AA125" s="155" t="e">
        <f t="shared" ref="AA125" si="915">(AA123+AA124)/AA122</f>
        <v>#DIV/0!</v>
      </c>
      <c r="AB125" s="155" t="e">
        <f t="shared" ref="AB125" si="916">(AB123+AB124)/AB122</f>
        <v>#DIV/0!</v>
      </c>
      <c r="AC125" s="155" t="e">
        <f t="shared" ref="AC125" si="917">(AC123+AC124)/AC122</f>
        <v>#DIV/0!</v>
      </c>
      <c r="AD125" s="155" t="e">
        <f t="shared" ref="AD125" si="918">(AD123+AD124)/AD122</f>
        <v>#DIV/0!</v>
      </c>
      <c r="AE125" s="155" t="e">
        <f t="shared" ref="AE125" si="919">(AE123+AE124)/AE122</f>
        <v>#DIV/0!</v>
      </c>
      <c r="AF125" s="155" t="e">
        <f t="shared" ref="AF125" si="920">(AF123+AF124)/AF122</f>
        <v>#DIV/0!</v>
      </c>
      <c r="AG125" s="155" t="e">
        <f t="shared" ref="AG125" si="921">(AG123+AG124)/AG122</f>
        <v>#DIV/0!</v>
      </c>
      <c r="AH125" s="155" t="e">
        <f t="shared" ref="AH125" si="922">(AH123+AH124)/AH122</f>
        <v>#DIV/0!</v>
      </c>
      <c r="AI125" s="155">
        <f t="shared" ref="AI125" si="923">(AI123+AI124)/AI122</f>
        <v>8.8888888888888892E-2</v>
      </c>
      <c r="AJ125" s="542"/>
    </row>
    <row r="126" spans="1:36" ht="20.399999999999999">
      <c r="A126" s="517" t="s">
        <v>30</v>
      </c>
      <c r="B126" s="558" t="s">
        <v>51</v>
      </c>
      <c r="C126" s="143" t="s">
        <v>42</v>
      </c>
      <c r="D126" s="144">
        <v>0</v>
      </c>
      <c r="E126" s="144">
        <v>0</v>
      </c>
      <c r="F126" s="144">
        <v>0</v>
      </c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5">
        <f>SUM(D126:AH126)</f>
        <v>0</v>
      </c>
      <c r="AJ126" s="539" t="e">
        <f>AI129</f>
        <v>#DIV/0!</v>
      </c>
    </row>
    <row r="127" spans="1:36" ht="20.399999999999999">
      <c r="A127" s="518"/>
      <c r="B127" s="559"/>
      <c r="C127" s="146" t="s">
        <v>89</v>
      </c>
      <c r="D127" s="147">
        <v>0</v>
      </c>
      <c r="E127" s="147">
        <v>0</v>
      </c>
      <c r="F127" s="147">
        <v>0</v>
      </c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62">
        <f t="shared" ref="AI127:AI128" si="924">SUM(D127:AH127)</f>
        <v>0</v>
      </c>
      <c r="AJ127" s="539"/>
    </row>
    <row r="128" spans="1:36" ht="20.399999999999999">
      <c r="A128" s="518"/>
      <c r="B128" s="559"/>
      <c r="C128" s="148" t="s">
        <v>90</v>
      </c>
      <c r="D128" s="147">
        <v>0</v>
      </c>
      <c r="E128" s="147">
        <v>0</v>
      </c>
      <c r="F128" s="147">
        <v>0</v>
      </c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4">
        <f t="shared" si="924"/>
        <v>0</v>
      </c>
      <c r="AJ128" s="539"/>
    </row>
    <row r="129" spans="1:36" ht="21" thickBot="1">
      <c r="A129" s="519"/>
      <c r="B129" s="560"/>
      <c r="C129" s="149" t="s">
        <v>91</v>
      </c>
      <c r="D129" s="150" t="e">
        <f>(D127+D128)/D126</f>
        <v>#DIV/0!</v>
      </c>
      <c r="E129" s="150" t="e">
        <f>(E127+E128)/E126</f>
        <v>#DIV/0!</v>
      </c>
      <c r="F129" s="150" t="e">
        <f t="shared" ref="F129" si="925">(F127+F128)/F126</f>
        <v>#DIV/0!</v>
      </c>
      <c r="G129" s="150" t="e">
        <f t="shared" ref="G129" si="926">(G127+G128)/G126</f>
        <v>#DIV/0!</v>
      </c>
      <c r="H129" s="150" t="e">
        <f t="shared" ref="H129" si="927">(H127+H128)/H126</f>
        <v>#DIV/0!</v>
      </c>
      <c r="I129" s="150" t="e">
        <f t="shared" ref="I129" si="928">(I127+I128)/I126</f>
        <v>#DIV/0!</v>
      </c>
      <c r="J129" s="150" t="e">
        <f t="shared" ref="J129" si="929">(J127+J128)/J126</f>
        <v>#DIV/0!</v>
      </c>
      <c r="K129" s="150" t="e">
        <f t="shared" ref="K129" si="930">(K127+K128)/K126</f>
        <v>#DIV/0!</v>
      </c>
      <c r="L129" s="150" t="e">
        <f t="shared" ref="L129" si="931">(L127+L128)/L126</f>
        <v>#DIV/0!</v>
      </c>
      <c r="M129" s="150" t="e">
        <f t="shared" ref="M129" si="932">(M127+M128)/M126</f>
        <v>#DIV/0!</v>
      </c>
      <c r="N129" s="150" t="e">
        <f t="shared" ref="N129" si="933">(N127+N128)/N126</f>
        <v>#DIV/0!</v>
      </c>
      <c r="O129" s="150" t="e">
        <f t="shared" ref="O129" si="934">(O127+O128)/O126</f>
        <v>#DIV/0!</v>
      </c>
      <c r="P129" s="150" t="e">
        <f t="shared" ref="P129" si="935">(P127+P128)/P126</f>
        <v>#DIV/0!</v>
      </c>
      <c r="Q129" s="150" t="e">
        <f t="shared" ref="Q129" si="936">(Q127+Q128)/Q126</f>
        <v>#DIV/0!</v>
      </c>
      <c r="R129" s="150" t="e">
        <f t="shared" ref="R129" si="937">(R127+R128)/R126</f>
        <v>#DIV/0!</v>
      </c>
      <c r="S129" s="150" t="e">
        <f t="shared" ref="S129" si="938">(S127+S128)/S126</f>
        <v>#DIV/0!</v>
      </c>
      <c r="T129" s="150" t="e">
        <f t="shared" ref="T129" si="939">(T127+T128)/T126</f>
        <v>#DIV/0!</v>
      </c>
      <c r="U129" s="150" t="e">
        <f t="shared" ref="U129" si="940">(U127+U128)/U126</f>
        <v>#DIV/0!</v>
      </c>
      <c r="V129" s="150" t="e">
        <f t="shared" ref="V129" si="941">(V127+V128)/V126</f>
        <v>#DIV/0!</v>
      </c>
      <c r="W129" s="150" t="e">
        <f t="shared" ref="W129" si="942">(W127+W128)/W126</f>
        <v>#DIV/0!</v>
      </c>
      <c r="X129" s="150" t="e">
        <f t="shared" ref="X129" si="943">(X127+X128)/X126</f>
        <v>#DIV/0!</v>
      </c>
      <c r="Y129" s="150" t="e">
        <f t="shared" ref="Y129" si="944">(Y127+Y128)/Y126</f>
        <v>#DIV/0!</v>
      </c>
      <c r="Z129" s="150" t="e">
        <f t="shared" ref="Z129" si="945">(Z127+Z128)/Z126</f>
        <v>#DIV/0!</v>
      </c>
      <c r="AA129" s="150" t="e">
        <f t="shared" ref="AA129" si="946">(AA127+AA128)/AA126</f>
        <v>#DIV/0!</v>
      </c>
      <c r="AB129" s="150" t="e">
        <f t="shared" ref="AB129" si="947">(AB127+AB128)/AB126</f>
        <v>#DIV/0!</v>
      </c>
      <c r="AC129" s="150" t="e">
        <f t="shared" ref="AC129" si="948">(AC127+AC128)/AC126</f>
        <v>#DIV/0!</v>
      </c>
      <c r="AD129" s="150" t="e">
        <f t="shared" ref="AD129" si="949">(AD127+AD128)/AD126</f>
        <v>#DIV/0!</v>
      </c>
      <c r="AE129" s="150" t="e">
        <f t="shared" ref="AE129" si="950">(AE127+AE128)/AE126</f>
        <v>#DIV/0!</v>
      </c>
      <c r="AF129" s="150" t="e">
        <f t="shared" ref="AF129" si="951">(AF127+AF128)/AF126</f>
        <v>#DIV/0!</v>
      </c>
      <c r="AG129" s="150" t="e">
        <f t="shared" ref="AG129" si="952">(AG127+AG128)/AG126</f>
        <v>#DIV/0!</v>
      </c>
      <c r="AH129" s="150" t="e">
        <f t="shared" ref="AH129" si="953">(AH127+AH128)/AH126</f>
        <v>#DIV/0!</v>
      </c>
      <c r="AI129" s="150" t="e">
        <f t="shared" ref="AI129" si="954">(AI127+AI128)/AI126</f>
        <v>#DIV/0!</v>
      </c>
      <c r="AJ129" s="540"/>
    </row>
    <row r="130" spans="1:36" ht="20.399999999999999">
      <c r="A130" s="517" t="s">
        <v>102</v>
      </c>
      <c r="B130" s="555" t="s">
        <v>52</v>
      </c>
      <c r="C130" s="143" t="s">
        <v>42</v>
      </c>
      <c r="D130" s="144">
        <v>0</v>
      </c>
      <c r="E130" s="144">
        <v>0</v>
      </c>
      <c r="F130" s="144">
        <v>0</v>
      </c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5">
        <f>SUM(D130:AH130)</f>
        <v>0</v>
      </c>
      <c r="AJ130" s="538" t="e">
        <f>AI133</f>
        <v>#DIV/0!</v>
      </c>
    </row>
    <row r="131" spans="1:36" ht="20.399999999999999">
      <c r="A131" s="518"/>
      <c r="B131" s="556"/>
      <c r="C131" s="146" t="s">
        <v>89</v>
      </c>
      <c r="D131" s="147">
        <v>2</v>
      </c>
      <c r="E131" s="147">
        <v>0</v>
      </c>
      <c r="F131" s="147">
        <v>0</v>
      </c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62">
        <f t="shared" ref="AI131:AI132" si="955">SUM(D131:AH131)</f>
        <v>2</v>
      </c>
      <c r="AJ131" s="539"/>
    </row>
    <row r="132" spans="1:36" ht="20.399999999999999">
      <c r="A132" s="518"/>
      <c r="B132" s="556"/>
      <c r="C132" s="148" t="s">
        <v>90</v>
      </c>
      <c r="D132" s="147">
        <v>0</v>
      </c>
      <c r="E132" s="147">
        <v>0</v>
      </c>
      <c r="F132" s="147">
        <v>0</v>
      </c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4">
        <f t="shared" si="955"/>
        <v>0</v>
      </c>
      <c r="AJ132" s="539"/>
    </row>
    <row r="133" spans="1:36" ht="21" thickBot="1">
      <c r="A133" s="519"/>
      <c r="B133" s="557"/>
      <c r="C133" s="149" t="s">
        <v>91</v>
      </c>
      <c r="D133" s="150" t="e">
        <f>(D131+D132)/D130</f>
        <v>#DIV/0!</v>
      </c>
      <c r="E133" s="150" t="e">
        <f>(E131+E132)/E130</f>
        <v>#DIV/0!</v>
      </c>
      <c r="F133" s="150" t="e">
        <f t="shared" ref="F133" si="956">(F131+F132)/F130</f>
        <v>#DIV/0!</v>
      </c>
      <c r="G133" s="150" t="e">
        <f t="shared" ref="G133" si="957">(G131+G132)/G130</f>
        <v>#DIV/0!</v>
      </c>
      <c r="H133" s="150" t="e">
        <f t="shared" ref="H133" si="958">(H131+H132)/H130</f>
        <v>#DIV/0!</v>
      </c>
      <c r="I133" s="150" t="e">
        <f t="shared" ref="I133" si="959">(I131+I132)/I130</f>
        <v>#DIV/0!</v>
      </c>
      <c r="J133" s="150" t="e">
        <f t="shared" ref="J133" si="960">(J131+J132)/J130</f>
        <v>#DIV/0!</v>
      </c>
      <c r="K133" s="150" t="e">
        <f t="shared" ref="K133" si="961">(K131+K132)/K130</f>
        <v>#DIV/0!</v>
      </c>
      <c r="L133" s="150" t="e">
        <f t="shared" ref="L133" si="962">(L131+L132)/L130</f>
        <v>#DIV/0!</v>
      </c>
      <c r="M133" s="150" t="e">
        <f t="shared" ref="M133" si="963">(M131+M132)/M130</f>
        <v>#DIV/0!</v>
      </c>
      <c r="N133" s="150" t="e">
        <f t="shared" ref="N133" si="964">(N131+N132)/N130</f>
        <v>#DIV/0!</v>
      </c>
      <c r="O133" s="150" t="e">
        <f t="shared" ref="O133" si="965">(O131+O132)/O130</f>
        <v>#DIV/0!</v>
      </c>
      <c r="P133" s="150" t="e">
        <f t="shared" ref="P133" si="966">(P131+P132)/P130</f>
        <v>#DIV/0!</v>
      </c>
      <c r="Q133" s="150" t="e">
        <f t="shared" ref="Q133" si="967">(Q131+Q132)/Q130</f>
        <v>#DIV/0!</v>
      </c>
      <c r="R133" s="150" t="e">
        <f t="shared" ref="R133" si="968">(R131+R132)/R130</f>
        <v>#DIV/0!</v>
      </c>
      <c r="S133" s="150" t="e">
        <f t="shared" ref="S133" si="969">(S131+S132)/S130</f>
        <v>#DIV/0!</v>
      </c>
      <c r="T133" s="150" t="e">
        <f t="shared" ref="T133" si="970">(T131+T132)/T130</f>
        <v>#DIV/0!</v>
      </c>
      <c r="U133" s="150" t="e">
        <f t="shared" ref="U133" si="971">(U131+U132)/U130</f>
        <v>#DIV/0!</v>
      </c>
      <c r="V133" s="150" t="e">
        <f t="shared" ref="V133" si="972">(V131+V132)/V130</f>
        <v>#DIV/0!</v>
      </c>
      <c r="W133" s="150" t="e">
        <f t="shared" ref="W133" si="973">(W131+W132)/W130</f>
        <v>#DIV/0!</v>
      </c>
      <c r="X133" s="150" t="e">
        <f t="shared" ref="X133" si="974">(X131+X132)/X130</f>
        <v>#DIV/0!</v>
      </c>
      <c r="Y133" s="150" t="e">
        <f t="shared" ref="Y133" si="975">(Y131+Y132)/Y130</f>
        <v>#DIV/0!</v>
      </c>
      <c r="Z133" s="150" t="e">
        <f t="shared" ref="Z133" si="976">(Z131+Z132)/Z130</f>
        <v>#DIV/0!</v>
      </c>
      <c r="AA133" s="150" t="e">
        <f t="shared" ref="AA133" si="977">(AA131+AA132)/AA130</f>
        <v>#DIV/0!</v>
      </c>
      <c r="AB133" s="150" t="e">
        <f t="shared" ref="AB133" si="978">(AB131+AB132)/AB130</f>
        <v>#DIV/0!</v>
      </c>
      <c r="AC133" s="150" t="e">
        <f t="shared" ref="AC133" si="979">(AC131+AC132)/AC130</f>
        <v>#DIV/0!</v>
      </c>
      <c r="AD133" s="150" t="e">
        <f t="shared" ref="AD133" si="980">(AD131+AD132)/AD130</f>
        <v>#DIV/0!</v>
      </c>
      <c r="AE133" s="150" t="e">
        <f t="shared" ref="AE133" si="981">(AE131+AE132)/AE130</f>
        <v>#DIV/0!</v>
      </c>
      <c r="AF133" s="150" t="e">
        <f t="shared" ref="AF133" si="982">(AF131+AF132)/AF130</f>
        <v>#DIV/0!</v>
      </c>
      <c r="AG133" s="150" t="e">
        <f t="shared" ref="AG133" si="983">(AG131+AG132)/AG130</f>
        <v>#DIV/0!</v>
      </c>
      <c r="AH133" s="150" t="e">
        <f t="shared" ref="AH133" si="984">(AH131+AH132)/AH130</f>
        <v>#DIV/0!</v>
      </c>
      <c r="AI133" s="150" t="e">
        <f t="shared" ref="AI133" si="985">(AI131+AI132)/AI130</f>
        <v>#DIV/0!</v>
      </c>
      <c r="AJ133" s="540"/>
    </row>
    <row r="134" spans="1:36" s="79" customFormat="1" ht="20.399999999999999" hidden="1">
      <c r="A134" s="543" t="s">
        <v>182</v>
      </c>
      <c r="B134" s="536"/>
      <c r="C134" s="339" t="s">
        <v>42</v>
      </c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93">
        <f>SUM(D134:AH134)</f>
        <v>0</v>
      </c>
      <c r="AJ134" s="541" t="e">
        <f>AI137</f>
        <v>#DIV/0!</v>
      </c>
    </row>
    <row r="135" spans="1:36" s="79" customFormat="1" ht="20.399999999999999" hidden="1">
      <c r="A135" s="529"/>
      <c r="B135" s="536"/>
      <c r="C135" s="159" t="s">
        <v>89</v>
      </c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161">
        <f t="shared" ref="AI135:AI136" si="986">SUM(D135:AH135)</f>
        <v>0</v>
      </c>
      <c r="AJ135" s="541"/>
    </row>
    <row r="136" spans="1:36" s="79" customFormat="1" ht="20.399999999999999" hidden="1">
      <c r="A136" s="529"/>
      <c r="B136" s="536"/>
      <c r="C136" s="160" t="s">
        <v>90</v>
      </c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87">
        <f t="shared" si="986"/>
        <v>0</v>
      </c>
      <c r="AJ136" s="541"/>
    </row>
    <row r="137" spans="1:36" s="79" customFormat="1" ht="21" hidden="1" thickBot="1">
      <c r="A137" s="530"/>
      <c r="B137" s="537"/>
      <c r="C137" s="154" t="s">
        <v>91</v>
      </c>
      <c r="D137" s="97" t="e">
        <f>(D135+D136)/D134</f>
        <v>#DIV/0!</v>
      </c>
      <c r="E137" s="97" t="e">
        <f>(E135+E136)/E134</f>
        <v>#DIV/0!</v>
      </c>
      <c r="F137" s="97" t="e">
        <f t="shared" ref="F137:AI137" si="987">(F135+F136)/F134</f>
        <v>#DIV/0!</v>
      </c>
      <c r="G137" s="97" t="e">
        <f t="shared" si="987"/>
        <v>#DIV/0!</v>
      </c>
      <c r="H137" s="97" t="e">
        <f t="shared" si="987"/>
        <v>#DIV/0!</v>
      </c>
      <c r="I137" s="97" t="e">
        <f t="shared" si="987"/>
        <v>#DIV/0!</v>
      </c>
      <c r="J137" s="97" t="e">
        <f t="shared" si="987"/>
        <v>#DIV/0!</v>
      </c>
      <c r="K137" s="97" t="e">
        <f t="shared" si="987"/>
        <v>#DIV/0!</v>
      </c>
      <c r="L137" s="97" t="e">
        <f t="shared" si="987"/>
        <v>#DIV/0!</v>
      </c>
      <c r="M137" s="97" t="e">
        <f t="shared" si="987"/>
        <v>#DIV/0!</v>
      </c>
      <c r="N137" s="97" t="e">
        <f t="shared" si="987"/>
        <v>#DIV/0!</v>
      </c>
      <c r="O137" s="97" t="e">
        <f t="shared" si="987"/>
        <v>#DIV/0!</v>
      </c>
      <c r="P137" s="97" t="e">
        <f t="shared" si="987"/>
        <v>#DIV/0!</v>
      </c>
      <c r="Q137" s="97" t="e">
        <f t="shared" si="987"/>
        <v>#DIV/0!</v>
      </c>
      <c r="R137" s="97" t="e">
        <f t="shared" si="987"/>
        <v>#DIV/0!</v>
      </c>
      <c r="S137" s="97" t="e">
        <f t="shared" si="987"/>
        <v>#DIV/0!</v>
      </c>
      <c r="T137" s="97" t="e">
        <f t="shared" si="987"/>
        <v>#DIV/0!</v>
      </c>
      <c r="U137" s="97" t="e">
        <f t="shared" si="987"/>
        <v>#DIV/0!</v>
      </c>
      <c r="V137" s="97" t="e">
        <f t="shared" si="987"/>
        <v>#DIV/0!</v>
      </c>
      <c r="W137" s="97" t="e">
        <f t="shared" si="987"/>
        <v>#DIV/0!</v>
      </c>
      <c r="X137" s="97" t="e">
        <f t="shared" si="987"/>
        <v>#DIV/0!</v>
      </c>
      <c r="Y137" s="97" t="e">
        <f t="shared" si="987"/>
        <v>#DIV/0!</v>
      </c>
      <c r="Z137" s="97" t="e">
        <f t="shared" si="987"/>
        <v>#DIV/0!</v>
      </c>
      <c r="AA137" s="97" t="e">
        <f t="shared" si="987"/>
        <v>#DIV/0!</v>
      </c>
      <c r="AB137" s="97" t="e">
        <f t="shared" si="987"/>
        <v>#DIV/0!</v>
      </c>
      <c r="AC137" s="97" t="e">
        <f t="shared" si="987"/>
        <v>#DIV/0!</v>
      </c>
      <c r="AD137" s="97" t="e">
        <f t="shared" si="987"/>
        <v>#DIV/0!</v>
      </c>
      <c r="AE137" s="97" t="e">
        <f t="shared" si="987"/>
        <v>#DIV/0!</v>
      </c>
      <c r="AF137" s="97" t="e">
        <f t="shared" si="987"/>
        <v>#DIV/0!</v>
      </c>
      <c r="AG137" s="97" t="e">
        <f t="shared" si="987"/>
        <v>#DIV/0!</v>
      </c>
      <c r="AH137" s="97" t="e">
        <f t="shared" si="987"/>
        <v>#DIV/0!</v>
      </c>
      <c r="AI137" s="97" t="e">
        <f t="shared" si="987"/>
        <v>#DIV/0!</v>
      </c>
      <c r="AJ137" s="542"/>
    </row>
    <row r="138" spans="1:36" s="79" customFormat="1" ht="20.399999999999999" hidden="1">
      <c r="A138" s="528" t="s">
        <v>183</v>
      </c>
      <c r="B138" s="535"/>
      <c r="C138" s="157" t="s">
        <v>42</v>
      </c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93">
        <f>SUM(D138:AH138)</f>
        <v>0</v>
      </c>
      <c r="AJ138" s="541" t="e">
        <f>AI141</f>
        <v>#DIV/0!</v>
      </c>
    </row>
    <row r="139" spans="1:36" s="79" customFormat="1" ht="20.399999999999999" hidden="1">
      <c r="A139" s="529"/>
      <c r="B139" s="536"/>
      <c r="C139" s="159" t="s">
        <v>89</v>
      </c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161">
        <f t="shared" ref="AI139:AI140" si="988">SUM(D139:AH139)</f>
        <v>0</v>
      </c>
      <c r="AJ139" s="541"/>
    </row>
    <row r="140" spans="1:36" s="79" customFormat="1" ht="20.399999999999999" hidden="1">
      <c r="A140" s="529"/>
      <c r="B140" s="536"/>
      <c r="C140" s="160" t="s">
        <v>90</v>
      </c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87">
        <f t="shared" si="988"/>
        <v>0</v>
      </c>
      <c r="AJ140" s="541"/>
    </row>
    <row r="141" spans="1:36" s="79" customFormat="1" ht="21" hidden="1" thickBot="1">
      <c r="A141" s="530"/>
      <c r="B141" s="537"/>
      <c r="C141" s="154" t="s">
        <v>91</v>
      </c>
      <c r="D141" s="97" t="e">
        <f>(D139+D140)/D138</f>
        <v>#DIV/0!</v>
      </c>
      <c r="E141" s="97" t="e">
        <f>(E139+E140)/E138</f>
        <v>#DIV/0!</v>
      </c>
      <c r="F141" s="97" t="e">
        <f t="shared" ref="F141:AI141" si="989">(F139+F140)/F138</f>
        <v>#DIV/0!</v>
      </c>
      <c r="G141" s="97" t="e">
        <f t="shared" si="989"/>
        <v>#DIV/0!</v>
      </c>
      <c r="H141" s="97" t="e">
        <f t="shared" si="989"/>
        <v>#DIV/0!</v>
      </c>
      <c r="I141" s="97" t="e">
        <f t="shared" si="989"/>
        <v>#DIV/0!</v>
      </c>
      <c r="J141" s="97" t="e">
        <f t="shared" si="989"/>
        <v>#DIV/0!</v>
      </c>
      <c r="K141" s="97" t="e">
        <f t="shared" si="989"/>
        <v>#DIV/0!</v>
      </c>
      <c r="L141" s="97" t="e">
        <f t="shared" si="989"/>
        <v>#DIV/0!</v>
      </c>
      <c r="M141" s="97" t="e">
        <f t="shared" si="989"/>
        <v>#DIV/0!</v>
      </c>
      <c r="N141" s="97" t="e">
        <f t="shared" si="989"/>
        <v>#DIV/0!</v>
      </c>
      <c r="O141" s="97" t="e">
        <f t="shared" si="989"/>
        <v>#DIV/0!</v>
      </c>
      <c r="P141" s="97" t="e">
        <f t="shared" si="989"/>
        <v>#DIV/0!</v>
      </c>
      <c r="Q141" s="97" t="e">
        <f t="shared" si="989"/>
        <v>#DIV/0!</v>
      </c>
      <c r="R141" s="97" t="e">
        <f t="shared" si="989"/>
        <v>#DIV/0!</v>
      </c>
      <c r="S141" s="97" t="e">
        <f t="shared" si="989"/>
        <v>#DIV/0!</v>
      </c>
      <c r="T141" s="97" t="e">
        <f t="shared" si="989"/>
        <v>#DIV/0!</v>
      </c>
      <c r="U141" s="97" t="e">
        <f t="shared" si="989"/>
        <v>#DIV/0!</v>
      </c>
      <c r="V141" s="97" t="e">
        <f t="shared" si="989"/>
        <v>#DIV/0!</v>
      </c>
      <c r="W141" s="97" t="e">
        <f t="shared" si="989"/>
        <v>#DIV/0!</v>
      </c>
      <c r="X141" s="97" t="e">
        <f t="shared" si="989"/>
        <v>#DIV/0!</v>
      </c>
      <c r="Y141" s="97" t="e">
        <f t="shared" si="989"/>
        <v>#DIV/0!</v>
      </c>
      <c r="Z141" s="97" t="e">
        <f t="shared" si="989"/>
        <v>#DIV/0!</v>
      </c>
      <c r="AA141" s="97" t="e">
        <f t="shared" si="989"/>
        <v>#DIV/0!</v>
      </c>
      <c r="AB141" s="97" t="e">
        <f t="shared" si="989"/>
        <v>#DIV/0!</v>
      </c>
      <c r="AC141" s="97" t="e">
        <f t="shared" si="989"/>
        <v>#DIV/0!</v>
      </c>
      <c r="AD141" s="97" t="e">
        <f t="shared" si="989"/>
        <v>#DIV/0!</v>
      </c>
      <c r="AE141" s="97" t="e">
        <f t="shared" si="989"/>
        <v>#DIV/0!</v>
      </c>
      <c r="AF141" s="97" t="e">
        <f t="shared" si="989"/>
        <v>#DIV/0!</v>
      </c>
      <c r="AG141" s="97" t="e">
        <f t="shared" si="989"/>
        <v>#DIV/0!</v>
      </c>
      <c r="AH141" s="97" t="e">
        <f t="shared" si="989"/>
        <v>#DIV/0!</v>
      </c>
      <c r="AI141" s="97" t="e">
        <f t="shared" si="989"/>
        <v>#DIV/0!</v>
      </c>
      <c r="AJ141" s="542"/>
    </row>
    <row r="142" spans="1:36" s="79" customFormat="1" ht="20.399999999999999" hidden="1">
      <c r="A142" s="543" t="s">
        <v>184</v>
      </c>
      <c r="B142" s="535"/>
      <c r="C142" s="157" t="s">
        <v>42</v>
      </c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93">
        <f>SUM(D142:AH142)</f>
        <v>0</v>
      </c>
      <c r="AJ142" s="541" t="e">
        <f>AI145</f>
        <v>#DIV/0!</v>
      </c>
    </row>
    <row r="143" spans="1:36" s="79" customFormat="1" ht="20.399999999999999" hidden="1">
      <c r="A143" s="529"/>
      <c r="B143" s="536"/>
      <c r="C143" s="159" t="s">
        <v>89</v>
      </c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161">
        <f t="shared" ref="AI143:AI144" si="990">SUM(D143:AH143)</f>
        <v>0</v>
      </c>
      <c r="AJ143" s="541"/>
    </row>
    <row r="144" spans="1:36" s="79" customFormat="1" ht="20.399999999999999" hidden="1">
      <c r="A144" s="529"/>
      <c r="B144" s="536"/>
      <c r="C144" s="160" t="s">
        <v>90</v>
      </c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87">
        <f t="shared" si="990"/>
        <v>0</v>
      </c>
      <c r="AJ144" s="541"/>
    </row>
    <row r="145" spans="1:36" s="79" customFormat="1" ht="21" hidden="1" thickBot="1">
      <c r="A145" s="530"/>
      <c r="B145" s="537"/>
      <c r="C145" s="154" t="s">
        <v>91</v>
      </c>
      <c r="D145" s="97" t="e">
        <f>(D143+D144)/D142</f>
        <v>#DIV/0!</v>
      </c>
      <c r="E145" s="97" t="e">
        <f>(E143+E144)/E142</f>
        <v>#DIV/0!</v>
      </c>
      <c r="F145" s="97" t="e">
        <f t="shared" ref="F145:AI145" si="991">(F143+F144)/F142</f>
        <v>#DIV/0!</v>
      </c>
      <c r="G145" s="97" t="e">
        <f t="shared" si="991"/>
        <v>#DIV/0!</v>
      </c>
      <c r="H145" s="97" t="e">
        <f t="shared" si="991"/>
        <v>#DIV/0!</v>
      </c>
      <c r="I145" s="97" t="e">
        <f t="shared" si="991"/>
        <v>#DIV/0!</v>
      </c>
      <c r="J145" s="97" t="e">
        <f t="shared" si="991"/>
        <v>#DIV/0!</v>
      </c>
      <c r="K145" s="97" t="e">
        <f t="shared" si="991"/>
        <v>#DIV/0!</v>
      </c>
      <c r="L145" s="97" t="e">
        <f t="shared" si="991"/>
        <v>#DIV/0!</v>
      </c>
      <c r="M145" s="97" t="e">
        <f t="shared" si="991"/>
        <v>#DIV/0!</v>
      </c>
      <c r="N145" s="97" t="e">
        <f t="shared" si="991"/>
        <v>#DIV/0!</v>
      </c>
      <c r="O145" s="97" t="e">
        <f t="shared" si="991"/>
        <v>#DIV/0!</v>
      </c>
      <c r="P145" s="97" t="e">
        <f t="shared" si="991"/>
        <v>#DIV/0!</v>
      </c>
      <c r="Q145" s="97" t="e">
        <f t="shared" si="991"/>
        <v>#DIV/0!</v>
      </c>
      <c r="R145" s="97" t="e">
        <f t="shared" si="991"/>
        <v>#DIV/0!</v>
      </c>
      <c r="S145" s="97" t="e">
        <f t="shared" si="991"/>
        <v>#DIV/0!</v>
      </c>
      <c r="T145" s="97" t="e">
        <f t="shared" si="991"/>
        <v>#DIV/0!</v>
      </c>
      <c r="U145" s="97" t="e">
        <f t="shared" si="991"/>
        <v>#DIV/0!</v>
      </c>
      <c r="V145" s="97" t="e">
        <f t="shared" si="991"/>
        <v>#DIV/0!</v>
      </c>
      <c r="W145" s="97" t="e">
        <f t="shared" si="991"/>
        <v>#DIV/0!</v>
      </c>
      <c r="X145" s="97" t="e">
        <f t="shared" si="991"/>
        <v>#DIV/0!</v>
      </c>
      <c r="Y145" s="97" t="e">
        <f t="shared" si="991"/>
        <v>#DIV/0!</v>
      </c>
      <c r="Z145" s="97" t="e">
        <f t="shared" si="991"/>
        <v>#DIV/0!</v>
      </c>
      <c r="AA145" s="97" t="e">
        <f t="shared" si="991"/>
        <v>#DIV/0!</v>
      </c>
      <c r="AB145" s="97" t="e">
        <f t="shared" si="991"/>
        <v>#DIV/0!</v>
      </c>
      <c r="AC145" s="97" t="e">
        <f t="shared" si="991"/>
        <v>#DIV/0!</v>
      </c>
      <c r="AD145" s="97" t="e">
        <f t="shared" si="991"/>
        <v>#DIV/0!</v>
      </c>
      <c r="AE145" s="97" t="e">
        <f t="shared" si="991"/>
        <v>#DIV/0!</v>
      </c>
      <c r="AF145" s="97" t="e">
        <f t="shared" si="991"/>
        <v>#DIV/0!</v>
      </c>
      <c r="AG145" s="97" t="e">
        <f t="shared" si="991"/>
        <v>#DIV/0!</v>
      </c>
      <c r="AH145" s="97" t="e">
        <f t="shared" si="991"/>
        <v>#DIV/0!</v>
      </c>
      <c r="AI145" s="97" t="e">
        <f t="shared" si="991"/>
        <v>#DIV/0!</v>
      </c>
      <c r="AJ145" s="542"/>
    </row>
    <row r="146" spans="1:36" s="79" customFormat="1" ht="20.399999999999999" hidden="1">
      <c r="A146" s="528" t="s">
        <v>185</v>
      </c>
      <c r="B146" s="535"/>
      <c r="C146" s="157" t="s">
        <v>42</v>
      </c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93">
        <f>SUM(D146:AH146)</f>
        <v>0</v>
      </c>
      <c r="AJ146" s="541" t="e">
        <f>AI149</f>
        <v>#DIV/0!</v>
      </c>
    </row>
    <row r="147" spans="1:36" s="79" customFormat="1" ht="20.399999999999999" hidden="1">
      <c r="A147" s="529"/>
      <c r="B147" s="536"/>
      <c r="C147" s="159" t="s">
        <v>89</v>
      </c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161">
        <f t="shared" ref="AI147:AI148" si="992">SUM(D147:AH147)</f>
        <v>0</v>
      </c>
      <c r="AJ147" s="541"/>
    </row>
    <row r="148" spans="1:36" s="79" customFormat="1" ht="20.399999999999999" hidden="1">
      <c r="A148" s="529"/>
      <c r="B148" s="536"/>
      <c r="C148" s="160" t="s">
        <v>90</v>
      </c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87">
        <f t="shared" si="992"/>
        <v>0</v>
      </c>
      <c r="AJ148" s="541"/>
    </row>
    <row r="149" spans="1:36" s="79" customFormat="1" ht="21" hidden="1" thickBot="1">
      <c r="A149" s="530"/>
      <c r="B149" s="537"/>
      <c r="C149" s="154" t="s">
        <v>91</v>
      </c>
      <c r="D149" s="97" t="e">
        <f>(D147+D148)/D146</f>
        <v>#DIV/0!</v>
      </c>
      <c r="E149" s="97" t="e">
        <f>(E147+E148)/E146</f>
        <v>#DIV/0!</v>
      </c>
      <c r="F149" s="97" t="e">
        <f t="shared" ref="F149:AI149" si="993">(F147+F148)/F146</f>
        <v>#DIV/0!</v>
      </c>
      <c r="G149" s="97" t="e">
        <f t="shared" si="993"/>
        <v>#DIV/0!</v>
      </c>
      <c r="H149" s="97" t="e">
        <f t="shared" si="993"/>
        <v>#DIV/0!</v>
      </c>
      <c r="I149" s="97" t="e">
        <f t="shared" si="993"/>
        <v>#DIV/0!</v>
      </c>
      <c r="J149" s="97" t="e">
        <f t="shared" si="993"/>
        <v>#DIV/0!</v>
      </c>
      <c r="K149" s="97" t="e">
        <f t="shared" si="993"/>
        <v>#DIV/0!</v>
      </c>
      <c r="L149" s="97" t="e">
        <f t="shared" si="993"/>
        <v>#DIV/0!</v>
      </c>
      <c r="M149" s="97" t="e">
        <f t="shared" si="993"/>
        <v>#DIV/0!</v>
      </c>
      <c r="N149" s="97" t="e">
        <f t="shared" si="993"/>
        <v>#DIV/0!</v>
      </c>
      <c r="O149" s="97" t="e">
        <f t="shared" si="993"/>
        <v>#DIV/0!</v>
      </c>
      <c r="P149" s="97" t="e">
        <f t="shared" si="993"/>
        <v>#DIV/0!</v>
      </c>
      <c r="Q149" s="97" t="e">
        <f t="shared" si="993"/>
        <v>#DIV/0!</v>
      </c>
      <c r="R149" s="97" t="e">
        <f t="shared" si="993"/>
        <v>#DIV/0!</v>
      </c>
      <c r="S149" s="97" t="e">
        <f t="shared" si="993"/>
        <v>#DIV/0!</v>
      </c>
      <c r="T149" s="97" t="e">
        <f t="shared" si="993"/>
        <v>#DIV/0!</v>
      </c>
      <c r="U149" s="97" t="e">
        <f t="shared" si="993"/>
        <v>#DIV/0!</v>
      </c>
      <c r="V149" s="97" t="e">
        <f t="shared" si="993"/>
        <v>#DIV/0!</v>
      </c>
      <c r="W149" s="97" t="e">
        <f t="shared" si="993"/>
        <v>#DIV/0!</v>
      </c>
      <c r="X149" s="97" t="e">
        <f t="shared" si="993"/>
        <v>#DIV/0!</v>
      </c>
      <c r="Y149" s="97" t="e">
        <f t="shared" si="993"/>
        <v>#DIV/0!</v>
      </c>
      <c r="Z149" s="97" t="e">
        <f t="shared" si="993"/>
        <v>#DIV/0!</v>
      </c>
      <c r="AA149" s="97" t="e">
        <f t="shared" si="993"/>
        <v>#DIV/0!</v>
      </c>
      <c r="AB149" s="97" t="e">
        <f t="shared" si="993"/>
        <v>#DIV/0!</v>
      </c>
      <c r="AC149" s="97" t="e">
        <f t="shared" si="993"/>
        <v>#DIV/0!</v>
      </c>
      <c r="AD149" s="97" t="e">
        <f t="shared" si="993"/>
        <v>#DIV/0!</v>
      </c>
      <c r="AE149" s="97" t="e">
        <f t="shared" si="993"/>
        <v>#DIV/0!</v>
      </c>
      <c r="AF149" s="97" t="e">
        <f t="shared" si="993"/>
        <v>#DIV/0!</v>
      </c>
      <c r="AG149" s="97" t="e">
        <f t="shared" si="993"/>
        <v>#DIV/0!</v>
      </c>
      <c r="AH149" s="97" t="e">
        <f t="shared" si="993"/>
        <v>#DIV/0!</v>
      </c>
      <c r="AI149" s="97" t="e">
        <f t="shared" si="993"/>
        <v>#DIV/0!</v>
      </c>
      <c r="AJ149" s="542"/>
    </row>
    <row r="150" spans="1:36" s="79" customFormat="1" ht="20.399999999999999" hidden="1">
      <c r="A150" s="543" t="s">
        <v>186</v>
      </c>
      <c r="B150" s="535"/>
      <c r="C150" s="157" t="s">
        <v>42</v>
      </c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93">
        <f>SUM(D150:AH150)</f>
        <v>0</v>
      </c>
      <c r="AJ150" s="541" t="e">
        <f>AI153</f>
        <v>#DIV/0!</v>
      </c>
    </row>
    <row r="151" spans="1:36" s="79" customFormat="1" ht="20.399999999999999" hidden="1">
      <c r="A151" s="529"/>
      <c r="B151" s="536"/>
      <c r="C151" s="159" t="s">
        <v>89</v>
      </c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161">
        <f t="shared" ref="AI151:AI152" si="994">SUM(D151:AH151)</f>
        <v>0</v>
      </c>
      <c r="AJ151" s="541"/>
    </row>
    <row r="152" spans="1:36" s="79" customFormat="1" ht="20.399999999999999" hidden="1">
      <c r="A152" s="529"/>
      <c r="B152" s="536"/>
      <c r="C152" s="160" t="s">
        <v>90</v>
      </c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87">
        <f t="shared" si="994"/>
        <v>0</v>
      </c>
      <c r="AJ152" s="541"/>
    </row>
    <row r="153" spans="1:36" s="79" customFormat="1" ht="21" hidden="1" thickBot="1">
      <c r="A153" s="530"/>
      <c r="B153" s="537"/>
      <c r="C153" s="154" t="s">
        <v>91</v>
      </c>
      <c r="D153" s="97" t="e">
        <f>(D151+D152)/D150</f>
        <v>#DIV/0!</v>
      </c>
      <c r="E153" s="97" t="e">
        <f>(E151+E152)/E150</f>
        <v>#DIV/0!</v>
      </c>
      <c r="F153" s="97" t="e">
        <f t="shared" ref="F153:AI153" si="995">(F151+F152)/F150</f>
        <v>#DIV/0!</v>
      </c>
      <c r="G153" s="97" t="e">
        <f t="shared" si="995"/>
        <v>#DIV/0!</v>
      </c>
      <c r="H153" s="97" t="e">
        <f t="shared" si="995"/>
        <v>#DIV/0!</v>
      </c>
      <c r="I153" s="97" t="e">
        <f t="shared" si="995"/>
        <v>#DIV/0!</v>
      </c>
      <c r="J153" s="97" t="e">
        <f t="shared" si="995"/>
        <v>#DIV/0!</v>
      </c>
      <c r="K153" s="97" t="e">
        <f t="shared" si="995"/>
        <v>#DIV/0!</v>
      </c>
      <c r="L153" s="97" t="e">
        <f t="shared" si="995"/>
        <v>#DIV/0!</v>
      </c>
      <c r="M153" s="97" t="e">
        <f t="shared" si="995"/>
        <v>#DIV/0!</v>
      </c>
      <c r="N153" s="97" t="e">
        <f t="shared" si="995"/>
        <v>#DIV/0!</v>
      </c>
      <c r="O153" s="97" t="e">
        <f t="shared" si="995"/>
        <v>#DIV/0!</v>
      </c>
      <c r="P153" s="97" t="e">
        <f t="shared" si="995"/>
        <v>#DIV/0!</v>
      </c>
      <c r="Q153" s="97" t="e">
        <f t="shared" si="995"/>
        <v>#DIV/0!</v>
      </c>
      <c r="R153" s="97" t="e">
        <f t="shared" si="995"/>
        <v>#DIV/0!</v>
      </c>
      <c r="S153" s="97" t="e">
        <f t="shared" si="995"/>
        <v>#DIV/0!</v>
      </c>
      <c r="T153" s="97" t="e">
        <f t="shared" si="995"/>
        <v>#DIV/0!</v>
      </c>
      <c r="U153" s="97" t="e">
        <f t="shared" si="995"/>
        <v>#DIV/0!</v>
      </c>
      <c r="V153" s="97" t="e">
        <f t="shared" si="995"/>
        <v>#DIV/0!</v>
      </c>
      <c r="W153" s="97" t="e">
        <f t="shared" si="995"/>
        <v>#DIV/0!</v>
      </c>
      <c r="X153" s="97" t="e">
        <f t="shared" si="995"/>
        <v>#DIV/0!</v>
      </c>
      <c r="Y153" s="97" t="e">
        <f t="shared" si="995"/>
        <v>#DIV/0!</v>
      </c>
      <c r="Z153" s="97" t="e">
        <f t="shared" si="995"/>
        <v>#DIV/0!</v>
      </c>
      <c r="AA153" s="97" t="e">
        <f t="shared" si="995"/>
        <v>#DIV/0!</v>
      </c>
      <c r="AB153" s="97" t="e">
        <f t="shared" si="995"/>
        <v>#DIV/0!</v>
      </c>
      <c r="AC153" s="97" t="e">
        <f t="shared" si="995"/>
        <v>#DIV/0!</v>
      </c>
      <c r="AD153" s="97" t="e">
        <f t="shared" si="995"/>
        <v>#DIV/0!</v>
      </c>
      <c r="AE153" s="97" t="e">
        <f t="shared" si="995"/>
        <v>#DIV/0!</v>
      </c>
      <c r="AF153" s="97" t="e">
        <f t="shared" si="995"/>
        <v>#DIV/0!</v>
      </c>
      <c r="AG153" s="97" t="e">
        <f t="shared" si="995"/>
        <v>#DIV/0!</v>
      </c>
      <c r="AH153" s="97" t="e">
        <f t="shared" si="995"/>
        <v>#DIV/0!</v>
      </c>
      <c r="AI153" s="97" t="e">
        <f t="shared" si="995"/>
        <v>#DIV/0!</v>
      </c>
      <c r="AJ153" s="542"/>
    </row>
    <row r="154" spans="1:36" s="79" customFormat="1" ht="20.399999999999999" hidden="1">
      <c r="A154" s="528" t="s">
        <v>187</v>
      </c>
      <c r="B154" s="535"/>
      <c r="C154" s="157" t="s">
        <v>42</v>
      </c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93">
        <f>SUM(D154:AH154)</f>
        <v>0</v>
      </c>
      <c r="AJ154" s="541" t="e">
        <f>AI157</f>
        <v>#DIV/0!</v>
      </c>
    </row>
    <row r="155" spans="1:36" s="79" customFormat="1" ht="20.399999999999999" hidden="1">
      <c r="A155" s="529"/>
      <c r="B155" s="536"/>
      <c r="C155" s="159" t="s">
        <v>89</v>
      </c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161">
        <f t="shared" ref="AI155:AI156" si="996">SUM(D155:AH155)</f>
        <v>0</v>
      </c>
      <c r="AJ155" s="541"/>
    </row>
    <row r="156" spans="1:36" s="79" customFormat="1" ht="20.399999999999999" hidden="1">
      <c r="A156" s="529"/>
      <c r="B156" s="536"/>
      <c r="C156" s="160" t="s">
        <v>90</v>
      </c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87">
        <f t="shared" si="996"/>
        <v>0</v>
      </c>
      <c r="AJ156" s="541"/>
    </row>
    <row r="157" spans="1:36" s="79" customFormat="1" ht="21" hidden="1" thickBot="1">
      <c r="A157" s="530"/>
      <c r="B157" s="537"/>
      <c r="C157" s="154" t="s">
        <v>91</v>
      </c>
      <c r="D157" s="97" t="e">
        <f>(D155+D156)/D154</f>
        <v>#DIV/0!</v>
      </c>
      <c r="E157" s="97" t="e">
        <f>(E155+E156)/E154</f>
        <v>#DIV/0!</v>
      </c>
      <c r="F157" s="97" t="e">
        <f t="shared" ref="F157:AI157" si="997">(F155+F156)/F154</f>
        <v>#DIV/0!</v>
      </c>
      <c r="G157" s="97" t="e">
        <f t="shared" si="997"/>
        <v>#DIV/0!</v>
      </c>
      <c r="H157" s="97" t="e">
        <f t="shared" si="997"/>
        <v>#DIV/0!</v>
      </c>
      <c r="I157" s="97" t="e">
        <f t="shared" si="997"/>
        <v>#DIV/0!</v>
      </c>
      <c r="J157" s="97" t="e">
        <f t="shared" si="997"/>
        <v>#DIV/0!</v>
      </c>
      <c r="K157" s="97" t="e">
        <f t="shared" si="997"/>
        <v>#DIV/0!</v>
      </c>
      <c r="L157" s="97" t="e">
        <f t="shared" si="997"/>
        <v>#DIV/0!</v>
      </c>
      <c r="M157" s="97" t="e">
        <f t="shared" si="997"/>
        <v>#DIV/0!</v>
      </c>
      <c r="N157" s="97" t="e">
        <f t="shared" si="997"/>
        <v>#DIV/0!</v>
      </c>
      <c r="O157" s="97" t="e">
        <f t="shared" si="997"/>
        <v>#DIV/0!</v>
      </c>
      <c r="P157" s="97" t="e">
        <f t="shared" si="997"/>
        <v>#DIV/0!</v>
      </c>
      <c r="Q157" s="97" t="e">
        <f t="shared" si="997"/>
        <v>#DIV/0!</v>
      </c>
      <c r="R157" s="97" t="e">
        <f t="shared" si="997"/>
        <v>#DIV/0!</v>
      </c>
      <c r="S157" s="97" t="e">
        <f t="shared" si="997"/>
        <v>#DIV/0!</v>
      </c>
      <c r="T157" s="97" t="e">
        <f t="shared" si="997"/>
        <v>#DIV/0!</v>
      </c>
      <c r="U157" s="97" t="e">
        <f t="shared" si="997"/>
        <v>#DIV/0!</v>
      </c>
      <c r="V157" s="97" t="e">
        <f t="shared" si="997"/>
        <v>#DIV/0!</v>
      </c>
      <c r="W157" s="97" t="e">
        <f t="shared" si="997"/>
        <v>#DIV/0!</v>
      </c>
      <c r="X157" s="97" t="e">
        <f t="shared" si="997"/>
        <v>#DIV/0!</v>
      </c>
      <c r="Y157" s="97" t="e">
        <f t="shared" si="997"/>
        <v>#DIV/0!</v>
      </c>
      <c r="Z157" s="97" t="e">
        <f t="shared" si="997"/>
        <v>#DIV/0!</v>
      </c>
      <c r="AA157" s="97" t="e">
        <f t="shared" si="997"/>
        <v>#DIV/0!</v>
      </c>
      <c r="AB157" s="97" t="e">
        <f t="shared" si="997"/>
        <v>#DIV/0!</v>
      </c>
      <c r="AC157" s="97" t="e">
        <f t="shared" si="997"/>
        <v>#DIV/0!</v>
      </c>
      <c r="AD157" s="97" t="e">
        <f t="shared" si="997"/>
        <v>#DIV/0!</v>
      </c>
      <c r="AE157" s="97" t="e">
        <f t="shared" si="997"/>
        <v>#DIV/0!</v>
      </c>
      <c r="AF157" s="97" t="e">
        <f t="shared" si="997"/>
        <v>#DIV/0!</v>
      </c>
      <c r="AG157" s="97" t="e">
        <f t="shared" si="997"/>
        <v>#DIV/0!</v>
      </c>
      <c r="AH157" s="97" t="e">
        <f t="shared" si="997"/>
        <v>#DIV/0!</v>
      </c>
      <c r="AI157" s="97" t="e">
        <f t="shared" si="997"/>
        <v>#DIV/0!</v>
      </c>
      <c r="AJ157" s="542"/>
    </row>
    <row r="158" spans="1:36" s="79" customFormat="1" ht="20.399999999999999" hidden="1">
      <c r="A158" s="543" t="s">
        <v>188</v>
      </c>
      <c r="B158" s="535"/>
      <c r="C158" s="157" t="s">
        <v>42</v>
      </c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93">
        <f>SUM(D158:AH158)</f>
        <v>0</v>
      </c>
      <c r="AJ158" s="541" t="e">
        <f>AI161</f>
        <v>#DIV/0!</v>
      </c>
    </row>
    <row r="159" spans="1:36" s="79" customFormat="1" ht="20.399999999999999" hidden="1">
      <c r="A159" s="529"/>
      <c r="B159" s="536"/>
      <c r="C159" s="159" t="s">
        <v>89</v>
      </c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161">
        <f t="shared" ref="AI159:AI160" si="998">SUM(D159:AH159)</f>
        <v>0</v>
      </c>
      <c r="AJ159" s="541"/>
    </row>
    <row r="160" spans="1:36" s="79" customFormat="1" ht="20.399999999999999" hidden="1">
      <c r="A160" s="529"/>
      <c r="B160" s="536"/>
      <c r="C160" s="160" t="s">
        <v>90</v>
      </c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87">
        <f t="shared" si="998"/>
        <v>0</v>
      </c>
      <c r="AJ160" s="541"/>
    </row>
    <row r="161" spans="1:36" s="79" customFormat="1" ht="21" hidden="1" thickBot="1">
      <c r="A161" s="530"/>
      <c r="B161" s="537"/>
      <c r="C161" s="154" t="s">
        <v>91</v>
      </c>
      <c r="D161" s="97" t="e">
        <f>(D159+D160)/D158</f>
        <v>#DIV/0!</v>
      </c>
      <c r="E161" s="97" t="e">
        <f>(E159+E160)/E158</f>
        <v>#DIV/0!</v>
      </c>
      <c r="F161" s="97" t="e">
        <f t="shared" ref="F161:AI161" si="999">(F159+F160)/F158</f>
        <v>#DIV/0!</v>
      </c>
      <c r="G161" s="97" t="e">
        <f t="shared" si="999"/>
        <v>#DIV/0!</v>
      </c>
      <c r="H161" s="97" t="e">
        <f t="shared" si="999"/>
        <v>#DIV/0!</v>
      </c>
      <c r="I161" s="97" t="e">
        <f t="shared" si="999"/>
        <v>#DIV/0!</v>
      </c>
      <c r="J161" s="97" t="e">
        <f t="shared" si="999"/>
        <v>#DIV/0!</v>
      </c>
      <c r="K161" s="97" t="e">
        <f t="shared" si="999"/>
        <v>#DIV/0!</v>
      </c>
      <c r="L161" s="97" t="e">
        <f t="shared" si="999"/>
        <v>#DIV/0!</v>
      </c>
      <c r="M161" s="97" t="e">
        <f t="shared" si="999"/>
        <v>#DIV/0!</v>
      </c>
      <c r="N161" s="97" t="e">
        <f t="shared" si="999"/>
        <v>#DIV/0!</v>
      </c>
      <c r="O161" s="97" t="e">
        <f t="shared" si="999"/>
        <v>#DIV/0!</v>
      </c>
      <c r="P161" s="97" t="e">
        <f t="shared" si="999"/>
        <v>#DIV/0!</v>
      </c>
      <c r="Q161" s="97" t="e">
        <f t="shared" si="999"/>
        <v>#DIV/0!</v>
      </c>
      <c r="R161" s="97" t="e">
        <f t="shared" si="999"/>
        <v>#DIV/0!</v>
      </c>
      <c r="S161" s="97" t="e">
        <f t="shared" si="999"/>
        <v>#DIV/0!</v>
      </c>
      <c r="T161" s="97" t="e">
        <f t="shared" si="999"/>
        <v>#DIV/0!</v>
      </c>
      <c r="U161" s="97" t="e">
        <f t="shared" si="999"/>
        <v>#DIV/0!</v>
      </c>
      <c r="V161" s="97" t="e">
        <f t="shared" si="999"/>
        <v>#DIV/0!</v>
      </c>
      <c r="W161" s="97" t="e">
        <f t="shared" si="999"/>
        <v>#DIV/0!</v>
      </c>
      <c r="X161" s="97" t="e">
        <f t="shared" si="999"/>
        <v>#DIV/0!</v>
      </c>
      <c r="Y161" s="97" t="e">
        <f t="shared" si="999"/>
        <v>#DIV/0!</v>
      </c>
      <c r="Z161" s="97" t="e">
        <f t="shared" si="999"/>
        <v>#DIV/0!</v>
      </c>
      <c r="AA161" s="97" t="e">
        <f t="shared" si="999"/>
        <v>#DIV/0!</v>
      </c>
      <c r="AB161" s="97" t="e">
        <f t="shared" si="999"/>
        <v>#DIV/0!</v>
      </c>
      <c r="AC161" s="97" t="e">
        <f t="shared" si="999"/>
        <v>#DIV/0!</v>
      </c>
      <c r="AD161" s="97" t="e">
        <f t="shared" si="999"/>
        <v>#DIV/0!</v>
      </c>
      <c r="AE161" s="97" t="e">
        <f t="shared" si="999"/>
        <v>#DIV/0!</v>
      </c>
      <c r="AF161" s="97" t="e">
        <f t="shared" si="999"/>
        <v>#DIV/0!</v>
      </c>
      <c r="AG161" s="97" t="e">
        <f t="shared" si="999"/>
        <v>#DIV/0!</v>
      </c>
      <c r="AH161" s="97" t="e">
        <f t="shared" si="999"/>
        <v>#DIV/0!</v>
      </c>
      <c r="AI161" s="97" t="e">
        <f t="shared" si="999"/>
        <v>#DIV/0!</v>
      </c>
      <c r="AJ161" s="542"/>
    </row>
    <row r="162" spans="1:36" s="79" customFormat="1" ht="20.399999999999999" hidden="1">
      <c r="A162" s="528" t="s">
        <v>189</v>
      </c>
      <c r="B162" s="535"/>
      <c r="C162" s="157" t="s">
        <v>42</v>
      </c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340">
        <f>SUM(D162:AH162)</f>
        <v>0</v>
      </c>
      <c r="AJ162" s="566" t="e">
        <f>AI165</f>
        <v>#DIV/0!</v>
      </c>
    </row>
    <row r="163" spans="1:36" s="79" customFormat="1" ht="20.399999999999999" hidden="1">
      <c r="A163" s="529"/>
      <c r="B163" s="536"/>
      <c r="C163" s="159" t="s">
        <v>89</v>
      </c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161">
        <f t="shared" ref="AI163:AI164" si="1000">SUM(D163:AH163)</f>
        <v>0</v>
      </c>
      <c r="AJ163" s="541"/>
    </row>
    <row r="164" spans="1:36" s="79" customFormat="1" ht="20.399999999999999" hidden="1">
      <c r="A164" s="529"/>
      <c r="B164" s="536"/>
      <c r="C164" s="160" t="s">
        <v>90</v>
      </c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87">
        <f t="shared" si="1000"/>
        <v>0</v>
      </c>
      <c r="AJ164" s="541"/>
    </row>
    <row r="165" spans="1:36" s="79" customFormat="1" ht="21" hidden="1" thickBot="1">
      <c r="A165" s="564"/>
      <c r="B165" s="565"/>
      <c r="C165" s="341" t="s">
        <v>91</v>
      </c>
      <c r="D165" s="342" t="e">
        <f>(D163+D164)/D162</f>
        <v>#DIV/0!</v>
      </c>
      <c r="E165" s="342" t="e">
        <f>(E163+E164)/E162</f>
        <v>#DIV/0!</v>
      </c>
      <c r="F165" s="342" t="e">
        <f t="shared" ref="F165:AI165" si="1001">(F163+F164)/F162</f>
        <v>#DIV/0!</v>
      </c>
      <c r="G165" s="342" t="e">
        <f t="shared" si="1001"/>
        <v>#DIV/0!</v>
      </c>
      <c r="H165" s="342" t="e">
        <f t="shared" si="1001"/>
        <v>#DIV/0!</v>
      </c>
      <c r="I165" s="342" t="e">
        <f t="shared" si="1001"/>
        <v>#DIV/0!</v>
      </c>
      <c r="J165" s="342" t="e">
        <f t="shared" si="1001"/>
        <v>#DIV/0!</v>
      </c>
      <c r="K165" s="342" t="e">
        <f t="shared" si="1001"/>
        <v>#DIV/0!</v>
      </c>
      <c r="L165" s="342" t="e">
        <f t="shared" si="1001"/>
        <v>#DIV/0!</v>
      </c>
      <c r="M165" s="342" t="e">
        <f t="shared" si="1001"/>
        <v>#DIV/0!</v>
      </c>
      <c r="N165" s="342" t="e">
        <f t="shared" si="1001"/>
        <v>#DIV/0!</v>
      </c>
      <c r="O165" s="342" t="e">
        <f t="shared" si="1001"/>
        <v>#DIV/0!</v>
      </c>
      <c r="P165" s="342" t="e">
        <f t="shared" si="1001"/>
        <v>#DIV/0!</v>
      </c>
      <c r="Q165" s="342" t="e">
        <f t="shared" si="1001"/>
        <v>#DIV/0!</v>
      </c>
      <c r="R165" s="342" t="e">
        <f t="shared" si="1001"/>
        <v>#DIV/0!</v>
      </c>
      <c r="S165" s="342" t="e">
        <f t="shared" si="1001"/>
        <v>#DIV/0!</v>
      </c>
      <c r="T165" s="342" t="e">
        <f t="shared" si="1001"/>
        <v>#DIV/0!</v>
      </c>
      <c r="U165" s="342" t="e">
        <f t="shared" si="1001"/>
        <v>#DIV/0!</v>
      </c>
      <c r="V165" s="342" t="e">
        <f t="shared" si="1001"/>
        <v>#DIV/0!</v>
      </c>
      <c r="W165" s="342" t="e">
        <f t="shared" si="1001"/>
        <v>#DIV/0!</v>
      </c>
      <c r="X165" s="342" t="e">
        <f t="shared" si="1001"/>
        <v>#DIV/0!</v>
      </c>
      <c r="Y165" s="342" t="e">
        <f t="shared" si="1001"/>
        <v>#DIV/0!</v>
      </c>
      <c r="Z165" s="342" t="e">
        <f t="shared" si="1001"/>
        <v>#DIV/0!</v>
      </c>
      <c r="AA165" s="342" t="e">
        <f t="shared" si="1001"/>
        <v>#DIV/0!</v>
      </c>
      <c r="AB165" s="342" t="e">
        <f t="shared" si="1001"/>
        <v>#DIV/0!</v>
      </c>
      <c r="AC165" s="342" t="e">
        <f t="shared" si="1001"/>
        <v>#DIV/0!</v>
      </c>
      <c r="AD165" s="342" t="e">
        <f t="shared" si="1001"/>
        <v>#DIV/0!</v>
      </c>
      <c r="AE165" s="342" t="e">
        <f t="shared" si="1001"/>
        <v>#DIV/0!</v>
      </c>
      <c r="AF165" s="342" t="e">
        <f t="shared" si="1001"/>
        <v>#DIV/0!</v>
      </c>
      <c r="AG165" s="342" t="e">
        <f t="shared" si="1001"/>
        <v>#DIV/0!</v>
      </c>
      <c r="AH165" s="342" t="e">
        <f t="shared" si="1001"/>
        <v>#DIV/0!</v>
      </c>
      <c r="AI165" s="342" t="e">
        <f t="shared" si="1001"/>
        <v>#DIV/0!</v>
      </c>
      <c r="AJ165" s="567"/>
    </row>
    <row r="166" spans="1:36" ht="20.399999999999999">
      <c r="A166" s="520" t="s">
        <v>92</v>
      </c>
      <c r="B166" s="521"/>
      <c r="C166" s="102" t="s">
        <v>42</v>
      </c>
      <c r="D166" s="103">
        <f>D6+D10+D14+D18+D22+D26+D30+D34+D38+D42+D46+D50+D54+D58+D62+D66+D70+D74+D78+D82+D86+D90+D94+D98+D102+D106+D110+D114+D118+D122+D126+D130+D134+D138+D142+D146+D150+D154+D158+D162</f>
        <v>1525</v>
      </c>
      <c r="E166" s="103">
        <f t="shared" ref="E166:AI166" si="1002">E6+E10+E14+E18+E22+E26+E30+E34+E38+E42+E46+E50+E54+E58+E62+E66+E70+E74+E78+E82+E86+E90+E94+E98+E102+E106+E110+E114+E118+E122+E126+E130+E134+E138+E142+E146+E150+E154+E158+E162</f>
        <v>1560</v>
      </c>
      <c r="F166" s="103">
        <f t="shared" si="1002"/>
        <v>1355</v>
      </c>
      <c r="G166" s="103">
        <f t="shared" si="1002"/>
        <v>0</v>
      </c>
      <c r="H166" s="103">
        <f t="shared" si="1002"/>
        <v>0</v>
      </c>
      <c r="I166" s="103">
        <f t="shared" si="1002"/>
        <v>0</v>
      </c>
      <c r="J166" s="103">
        <f t="shared" si="1002"/>
        <v>0</v>
      </c>
      <c r="K166" s="103">
        <f t="shared" si="1002"/>
        <v>0</v>
      </c>
      <c r="L166" s="103">
        <f t="shared" si="1002"/>
        <v>0</v>
      </c>
      <c r="M166" s="103">
        <f t="shared" si="1002"/>
        <v>0</v>
      </c>
      <c r="N166" s="103">
        <f t="shared" si="1002"/>
        <v>0</v>
      </c>
      <c r="O166" s="103">
        <f t="shared" si="1002"/>
        <v>0</v>
      </c>
      <c r="P166" s="103">
        <f t="shared" si="1002"/>
        <v>0</v>
      </c>
      <c r="Q166" s="103">
        <f t="shared" si="1002"/>
        <v>0</v>
      </c>
      <c r="R166" s="103">
        <f t="shared" si="1002"/>
        <v>0</v>
      </c>
      <c r="S166" s="103">
        <f t="shared" si="1002"/>
        <v>0</v>
      </c>
      <c r="T166" s="103">
        <f t="shared" si="1002"/>
        <v>0</v>
      </c>
      <c r="U166" s="103">
        <f t="shared" si="1002"/>
        <v>0</v>
      </c>
      <c r="V166" s="103">
        <f t="shared" si="1002"/>
        <v>0</v>
      </c>
      <c r="W166" s="103">
        <f t="shared" si="1002"/>
        <v>0</v>
      </c>
      <c r="X166" s="103">
        <f t="shared" si="1002"/>
        <v>0</v>
      </c>
      <c r="Y166" s="103">
        <f t="shared" si="1002"/>
        <v>0</v>
      </c>
      <c r="Z166" s="103">
        <f t="shared" si="1002"/>
        <v>0</v>
      </c>
      <c r="AA166" s="103">
        <f t="shared" si="1002"/>
        <v>0</v>
      </c>
      <c r="AB166" s="103">
        <f t="shared" si="1002"/>
        <v>0</v>
      </c>
      <c r="AC166" s="103">
        <f t="shared" si="1002"/>
        <v>0</v>
      </c>
      <c r="AD166" s="103">
        <f t="shared" si="1002"/>
        <v>0</v>
      </c>
      <c r="AE166" s="103">
        <f t="shared" si="1002"/>
        <v>0</v>
      </c>
      <c r="AF166" s="103">
        <f t="shared" si="1002"/>
        <v>0</v>
      </c>
      <c r="AG166" s="103">
        <f t="shared" si="1002"/>
        <v>0</v>
      </c>
      <c r="AH166" s="103">
        <f t="shared" si="1002"/>
        <v>0</v>
      </c>
      <c r="AI166" s="103">
        <f t="shared" si="1002"/>
        <v>4440</v>
      </c>
      <c r="AJ166" s="524">
        <f>AI169</f>
        <v>7.77027027027027E-2</v>
      </c>
    </row>
    <row r="167" spans="1:36" ht="20.399999999999999">
      <c r="A167" s="520"/>
      <c r="B167" s="521"/>
      <c r="C167" s="104" t="s">
        <v>89</v>
      </c>
      <c r="D167" s="111">
        <f t="shared" ref="D167:D168" si="1003">D7+D11+D15+D19+D23+D27+D31+D35+D39+D43+D47+D51+D55+D59+D63+D67+D71+D75+D79+D83+D87+D91+D95+D99+D103+D107+D111+D115+D119+D123+D127+D131+D135+D139+D143+D147+D151+D155+D159+D163</f>
        <v>91</v>
      </c>
      <c r="E167" s="111">
        <f t="shared" ref="E167:AI167" si="1004">E7+E11+E15+E19+E23+E27+E31+E35+E39+E43+E47+E51+E55+E59+E63+E67+E71+E75+E79+E83+E87+E91+E95+E99+E103+E107+E111+E115+E119+E123+E127+E131+E135+E139+E143+E147+E151+E155+E159+E163</f>
        <v>114</v>
      </c>
      <c r="F167" s="111">
        <f t="shared" si="1004"/>
        <v>140</v>
      </c>
      <c r="G167" s="111">
        <f t="shared" si="1004"/>
        <v>0</v>
      </c>
      <c r="H167" s="111">
        <f t="shared" si="1004"/>
        <v>0</v>
      </c>
      <c r="I167" s="111">
        <f t="shared" si="1004"/>
        <v>0</v>
      </c>
      <c r="J167" s="111">
        <f t="shared" si="1004"/>
        <v>0</v>
      </c>
      <c r="K167" s="111">
        <f t="shared" si="1004"/>
        <v>0</v>
      </c>
      <c r="L167" s="111">
        <f t="shared" si="1004"/>
        <v>0</v>
      </c>
      <c r="M167" s="111">
        <f t="shared" si="1004"/>
        <v>0</v>
      </c>
      <c r="N167" s="111">
        <f t="shared" si="1004"/>
        <v>0</v>
      </c>
      <c r="O167" s="111">
        <f t="shared" si="1004"/>
        <v>0</v>
      </c>
      <c r="P167" s="111">
        <f t="shared" si="1004"/>
        <v>0</v>
      </c>
      <c r="Q167" s="111">
        <f t="shared" si="1004"/>
        <v>0</v>
      </c>
      <c r="R167" s="111">
        <f t="shared" si="1004"/>
        <v>0</v>
      </c>
      <c r="S167" s="111">
        <f t="shared" si="1004"/>
        <v>0</v>
      </c>
      <c r="T167" s="111">
        <f t="shared" si="1004"/>
        <v>0</v>
      </c>
      <c r="U167" s="111">
        <f t="shared" si="1004"/>
        <v>0</v>
      </c>
      <c r="V167" s="111">
        <f t="shared" si="1004"/>
        <v>0</v>
      </c>
      <c r="W167" s="111">
        <f t="shared" si="1004"/>
        <v>0</v>
      </c>
      <c r="X167" s="111">
        <f t="shared" si="1004"/>
        <v>0</v>
      </c>
      <c r="Y167" s="111">
        <f t="shared" si="1004"/>
        <v>0</v>
      </c>
      <c r="Z167" s="111">
        <f t="shared" si="1004"/>
        <v>0</v>
      </c>
      <c r="AA167" s="111">
        <f t="shared" si="1004"/>
        <v>0</v>
      </c>
      <c r="AB167" s="111">
        <f t="shared" si="1004"/>
        <v>0</v>
      </c>
      <c r="AC167" s="111">
        <f t="shared" si="1004"/>
        <v>0</v>
      </c>
      <c r="AD167" s="111">
        <f t="shared" si="1004"/>
        <v>0</v>
      </c>
      <c r="AE167" s="111">
        <f t="shared" si="1004"/>
        <v>0</v>
      </c>
      <c r="AF167" s="111">
        <f t="shared" si="1004"/>
        <v>0</v>
      </c>
      <c r="AG167" s="111">
        <f t="shared" si="1004"/>
        <v>0</v>
      </c>
      <c r="AH167" s="111">
        <f t="shared" si="1004"/>
        <v>0</v>
      </c>
      <c r="AI167" s="111">
        <f t="shared" si="1004"/>
        <v>345</v>
      </c>
      <c r="AJ167" s="524"/>
    </row>
    <row r="168" spans="1:36" ht="20.399999999999999">
      <c r="A168" s="520"/>
      <c r="B168" s="521"/>
      <c r="C168" s="105" t="s">
        <v>90</v>
      </c>
      <c r="D168" s="111">
        <f t="shared" si="1003"/>
        <v>0</v>
      </c>
      <c r="E168" s="111">
        <f t="shared" ref="E168:AI168" si="1005">E8+E12+E16+E20+E24+E28+E32+E36+E40+E44+E48+E52+E56+E60+E64+E68+E72+E76+E80+E84+E88+E92+E96+E100+E104+E108+E112+E116+E120+E124+E128+E132+E136+E140+E144+E148+E152+E156+E160+E164</f>
        <v>0</v>
      </c>
      <c r="F168" s="111">
        <f t="shared" si="1005"/>
        <v>0</v>
      </c>
      <c r="G168" s="111">
        <f t="shared" si="1005"/>
        <v>0</v>
      </c>
      <c r="H168" s="111">
        <f t="shared" si="1005"/>
        <v>0</v>
      </c>
      <c r="I168" s="111">
        <f t="shared" si="1005"/>
        <v>0</v>
      </c>
      <c r="J168" s="111">
        <f t="shared" si="1005"/>
        <v>0</v>
      </c>
      <c r="K168" s="111">
        <f t="shared" si="1005"/>
        <v>0</v>
      </c>
      <c r="L168" s="111">
        <f t="shared" si="1005"/>
        <v>0</v>
      </c>
      <c r="M168" s="111">
        <f t="shared" si="1005"/>
        <v>0</v>
      </c>
      <c r="N168" s="111">
        <f t="shared" si="1005"/>
        <v>0</v>
      </c>
      <c r="O168" s="111">
        <f t="shared" si="1005"/>
        <v>0</v>
      </c>
      <c r="P168" s="111">
        <f t="shared" si="1005"/>
        <v>0</v>
      </c>
      <c r="Q168" s="111">
        <f t="shared" si="1005"/>
        <v>0</v>
      </c>
      <c r="R168" s="111">
        <f t="shared" si="1005"/>
        <v>0</v>
      </c>
      <c r="S168" s="111">
        <f t="shared" si="1005"/>
        <v>0</v>
      </c>
      <c r="T168" s="111">
        <f t="shared" si="1005"/>
        <v>0</v>
      </c>
      <c r="U168" s="111">
        <f t="shared" si="1005"/>
        <v>0</v>
      </c>
      <c r="V168" s="111">
        <f t="shared" si="1005"/>
        <v>0</v>
      </c>
      <c r="W168" s="111">
        <f t="shared" si="1005"/>
        <v>0</v>
      </c>
      <c r="X168" s="111">
        <f t="shared" si="1005"/>
        <v>0</v>
      </c>
      <c r="Y168" s="111">
        <f t="shared" si="1005"/>
        <v>0</v>
      </c>
      <c r="Z168" s="111">
        <f t="shared" si="1005"/>
        <v>0</v>
      </c>
      <c r="AA168" s="111">
        <f t="shared" si="1005"/>
        <v>0</v>
      </c>
      <c r="AB168" s="111">
        <f t="shared" si="1005"/>
        <v>0</v>
      </c>
      <c r="AC168" s="111">
        <f t="shared" si="1005"/>
        <v>0</v>
      </c>
      <c r="AD168" s="111">
        <f t="shared" si="1005"/>
        <v>0</v>
      </c>
      <c r="AE168" s="111">
        <f t="shared" si="1005"/>
        <v>0</v>
      </c>
      <c r="AF168" s="111">
        <f t="shared" si="1005"/>
        <v>0</v>
      </c>
      <c r="AG168" s="111">
        <f t="shared" si="1005"/>
        <v>0</v>
      </c>
      <c r="AH168" s="111">
        <f t="shared" si="1005"/>
        <v>0</v>
      </c>
      <c r="AI168" s="111">
        <f t="shared" si="1005"/>
        <v>0</v>
      </c>
      <c r="AJ168" s="524"/>
    </row>
    <row r="169" spans="1:36" ht="21" thickBot="1">
      <c r="A169" s="520"/>
      <c r="B169" s="521"/>
      <c r="C169" s="96" t="s">
        <v>91</v>
      </c>
      <c r="D169" s="97">
        <f>(D167+D168)/D166</f>
        <v>5.9672131147540983E-2</v>
      </c>
      <c r="E169" s="97">
        <f t="shared" ref="E169:AI169" si="1006">(E167+E168)/E166</f>
        <v>7.3076923076923081E-2</v>
      </c>
      <c r="F169" s="97">
        <f t="shared" si="1006"/>
        <v>0.10332103321033211</v>
      </c>
      <c r="G169" s="97" t="e">
        <f t="shared" si="1006"/>
        <v>#DIV/0!</v>
      </c>
      <c r="H169" s="97" t="e">
        <f t="shared" si="1006"/>
        <v>#DIV/0!</v>
      </c>
      <c r="I169" s="97" t="e">
        <f t="shared" si="1006"/>
        <v>#DIV/0!</v>
      </c>
      <c r="J169" s="97" t="e">
        <f t="shared" si="1006"/>
        <v>#DIV/0!</v>
      </c>
      <c r="K169" s="97" t="e">
        <f t="shared" si="1006"/>
        <v>#DIV/0!</v>
      </c>
      <c r="L169" s="97" t="e">
        <f t="shared" si="1006"/>
        <v>#DIV/0!</v>
      </c>
      <c r="M169" s="97" t="e">
        <f t="shared" si="1006"/>
        <v>#DIV/0!</v>
      </c>
      <c r="N169" s="97" t="e">
        <f t="shared" si="1006"/>
        <v>#DIV/0!</v>
      </c>
      <c r="O169" s="97" t="e">
        <f t="shared" si="1006"/>
        <v>#DIV/0!</v>
      </c>
      <c r="P169" s="97" t="e">
        <f t="shared" si="1006"/>
        <v>#DIV/0!</v>
      </c>
      <c r="Q169" s="97" t="e">
        <f t="shared" si="1006"/>
        <v>#DIV/0!</v>
      </c>
      <c r="R169" s="97" t="e">
        <f t="shared" si="1006"/>
        <v>#DIV/0!</v>
      </c>
      <c r="S169" s="97" t="e">
        <f t="shared" si="1006"/>
        <v>#DIV/0!</v>
      </c>
      <c r="T169" s="97" t="e">
        <f t="shared" si="1006"/>
        <v>#DIV/0!</v>
      </c>
      <c r="U169" s="97" t="e">
        <f t="shared" si="1006"/>
        <v>#DIV/0!</v>
      </c>
      <c r="V169" s="97" t="e">
        <f t="shared" si="1006"/>
        <v>#DIV/0!</v>
      </c>
      <c r="W169" s="97" t="e">
        <f t="shared" si="1006"/>
        <v>#DIV/0!</v>
      </c>
      <c r="X169" s="97" t="e">
        <f t="shared" si="1006"/>
        <v>#DIV/0!</v>
      </c>
      <c r="Y169" s="97" t="e">
        <f t="shared" si="1006"/>
        <v>#DIV/0!</v>
      </c>
      <c r="Z169" s="97" t="e">
        <f t="shared" si="1006"/>
        <v>#DIV/0!</v>
      </c>
      <c r="AA169" s="97" t="e">
        <f t="shared" si="1006"/>
        <v>#DIV/0!</v>
      </c>
      <c r="AB169" s="97" t="e">
        <f t="shared" si="1006"/>
        <v>#DIV/0!</v>
      </c>
      <c r="AC169" s="97" t="e">
        <f t="shared" si="1006"/>
        <v>#DIV/0!</v>
      </c>
      <c r="AD169" s="97" t="e">
        <f t="shared" si="1006"/>
        <v>#DIV/0!</v>
      </c>
      <c r="AE169" s="97" t="e">
        <f t="shared" si="1006"/>
        <v>#DIV/0!</v>
      </c>
      <c r="AF169" s="97" t="e">
        <f t="shared" si="1006"/>
        <v>#DIV/0!</v>
      </c>
      <c r="AG169" s="97" t="e">
        <f t="shared" si="1006"/>
        <v>#DIV/0!</v>
      </c>
      <c r="AH169" s="97" t="e">
        <f t="shared" si="1006"/>
        <v>#DIV/0!</v>
      </c>
      <c r="AI169" s="97">
        <f t="shared" si="1006"/>
        <v>7.77027027027027E-2</v>
      </c>
      <c r="AJ169" s="525"/>
    </row>
    <row r="170" spans="1:36" ht="21" thickBot="1">
      <c r="A170" s="522"/>
      <c r="B170" s="523"/>
      <c r="C170" s="106" t="s">
        <v>93</v>
      </c>
      <c r="D170" s="107">
        <f>D166-D167-D168</f>
        <v>1434</v>
      </c>
      <c r="E170" s="107">
        <f t="shared" ref="E170:AI170" si="1007">E166-E167-E168</f>
        <v>1446</v>
      </c>
      <c r="F170" s="107">
        <f t="shared" si="1007"/>
        <v>1215</v>
      </c>
      <c r="G170" s="107">
        <f t="shared" si="1007"/>
        <v>0</v>
      </c>
      <c r="H170" s="107">
        <f t="shared" si="1007"/>
        <v>0</v>
      </c>
      <c r="I170" s="107">
        <f t="shared" si="1007"/>
        <v>0</v>
      </c>
      <c r="J170" s="107">
        <f t="shared" si="1007"/>
        <v>0</v>
      </c>
      <c r="K170" s="107">
        <f t="shared" si="1007"/>
        <v>0</v>
      </c>
      <c r="L170" s="107">
        <f t="shared" si="1007"/>
        <v>0</v>
      </c>
      <c r="M170" s="107">
        <f t="shared" si="1007"/>
        <v>0</v>
      </c>
      <c r="N170" s="107">
        <f t="shared" si="1007"/>
        <v>0</v>
      </c>
      <c r="O170" s="107">
        <f t="shared" si="1007"/>
        <v>0</v>
      </c>
      <c r="P170" s="107">
        <f t="shared" si="1007"/>
        <v>0</v>
      </c>
      <c r="Q170" s="107">
        <f t="shared" si="1007"/>
        <v>0</v>
      </c>
      <c r="R170" s="107">
        <f t="shared" si="1007"/>
        <v>0</v>
      </c>
      <c r="S170" s="107">
        <f t="shared" si="1007"/>
        <v>0</v>
      </c>
      <c r="T170" s="107">
        <f t="shared" si="1007"/>
        <v>0</v>
      </c>
      <c r="U170" s="107">
        <f t="shared" si="1007"/>
        <v>0</v>
      </c>
      <c r="V170" s="107">
        <f t="shared" si="1007"/>
        <v>0</v>
      </c>
      <c r="W170" s="107">
        <f t="shared" si="1007"/>
        <v>0</v>
      </c>
      <c r="X170" s="107">
        <f t="shared" si="1007"/>
        <v>0</v>
      </c>
      <c r="Y170" s="107">
        <f t="shared" si="1007"/>
        <v>0</v>
      </c>
      <c r="Z170" s="107">
        <f t="shared" si="1007"/>
        <v>0</v>
      </c>
      <c r="AA170" s="107">
        <f t="shared" si="1007"/>
        <v>0</v>
      </c>
      <c r="AB170" s="107">
        <f t="shared" si="1007"/>
        <v>0</v>
      </c>
      <c r="AC170" s="107">
        <f t="shared" si="1007"/>
        <v>0</v>
      </c>
      <c r="AD170" s="107">
        <f t="shared" si="1007"/>
        <v>0</v>
      </c>
      <c r="AE170" s="107">
        <f t="shared" si="1007"/>
        <v>0</v>
      </c>
      <c r="AF170" s="107">
        <f t="shared" si="1007"/>
        <v>0</v>
      </c>
      <c r="AG170" s="107">
        <f t="shared" si="1007"/>
        <v>0</v>
      </c>
      <c r="AH170" s="107">
        <f t="shared" si="1007"/>
        <v>0</v>
      </c>
      <c r="AI170" s="107">
        <f t="shared" si="1007"/>
        <v>4095</v>
      </c>
      <c r="AJ170" s="165"/>
    </row>
    <row r="171" spans="1:36" ht="21.6" thickTop="1" thickBot="1">
      <c r="A171" s="182"/>
      <c r="B171" s="534"/>
      <c r="C171" s="534"/>
      <c r="D171" s="534"/>
      <c r="E171" s="534"/>
      <c r="F171" s="534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I171" s="184"/>
      <c r="AJ171" s="185"/>
    </row>
    <row r="172" spans="1:36" ht="21" customHeight="1" thickTop="1">
      <c r="A172" s="526"/>
      <c r="B172" s="527"/>
      <c r="C172" s="181" t="s">
        <v>42</v>
      </c>
      <c r="D172" s="103">
        <f>D166-D66-D102-D114-D118-D126-D130</f>
        <v>1485</v>
      </c>
      <c r="E172" s="103">
        <f t="shared" ref="E172:AH172" si="1008">E166-E66-E102-E114-E118-E126-E130</f>
        <v>1520</v>
      </c>
      <c r="F172" s="103">
        <f t="shared" si="1008"/>
        <v>1315</v>
      </c>
      <c r="G172" s="103">
        <f t="shared" si="1008"/>
        <v>0</v>
      </c>
      <c r="H172" s="103">
        <f t="shared" si="1008"/>
        <v>0</v>
      </c>
      <c r="I172" s="103">
        <f t="shared" si="1008"/>
        <v>0</v>
      </c>
      <c r="J172" s="103">
        <f t="shared" si="1008"/>
        <v>0</v>
      </c>
      <c r="K172" s="103">
        <f t="shared" si="1008"/>
        <v>0</v>
      </c>
      <c r="L172" s="103">
        <f t="shared" si="1008"/>
        <v>0</v>
      </c>
      <c r="M172" s="103">
        <f t="shared" si="1008"/>
        <v>0</v>
      </c>
      <c r="N172" s="103">
        <f t="shared" si="1008"/>
        <v>0</v>
      </c>
      <c r="O172" s="103">
        <f t="shared" si="1008"/>
        <v>0</v>
      </c>
      <c r="P172" s="103">
        <f t="shared" si="1008"/>
        <v>0</v>
      </c>
      <c r="Q172" s="103">
        <f t="shared" si="1008"/>
        <v>0</v>
      </c>
      <c r="R172" s="103">
        <f t="shared" si="1008"/>
        <v>0</v>
      </c>
      <c r="S172" s="103">
        <f t="shared" si="1008"/>
        <v>0</v>
      </c>
      <c r="T172" s="103">
        <f t="shared" si="1008"/>
        <v>0</v>
      </c>
      <c r="U172" s="103">
        <f t="shared" si="1008"/>
        <v>0</v>
      </c>
      <c r="V172" s="103">
        <f t="shared" si="1008"/>
        <v>0</v>
      </c>
      <c r="W172" s="103">
        <f t="shared" si="1008"/>
        <v>0</v>
      </c>
      <c r="X172" s="103">
        <f t="shared" si="1008"/>
        <v>0</v>
      </c>
      <c r="Y172" s="103">
        <f t="shared" si="1008"/>
        <v>0</v>
      </c>
      <c r="Z172" s="103">
        <f t="shared" si="1008"/>
        <v>0</v>
      </c>
      <c r="AA172" s="103">
        <f t="shared" si="1008"/>
        <v>0</v>
      </c>
      <c r="AB172" s="103">
        <f t="shared" si="1008"/>
        <v>0</v>
      </c>
      <c r="AC172" s="103">
        <f t="shared" si="1008"/>
        <v>0</v>
      </c>
      <c r="AD172" s="103">
        <f t="shared" si="1008"/>
        <v>0</v>
      </c>
      <c r="AE172" s="103">
        <f t="shared" si="1008"/>
        <v>0</v>
      </c>
      <c r="AF172" s="103">
        <f t="shared" si="1008"/>
        <v>0</v>
      </c>
      <c r="AG172" s="103">
        <f t="shared" si="1008"/>
        <v>0</v>
      </c>
      <c r="AH172" s="103">
        <f t="shared" si="1008"/>
        <v>0</v>
      </c>
      <c r="AI172" s="103">
        <f>AI166-AI102-AI114-AI118-AI66-AI126-AI130</f>
        <v>4320</v>
      </c>
      <c r="AJ172" s="531">
        <f>AI175</f>
        <v>7.9398148148148148E-2</v>
      </c>
    </row>
    <row r="173" spans="1:36" ht="21" customHeight="1">
      <c r="A173" s="526" t="s">
        <v>103</v>
      </c>
      <c r="B173" s="527"/>
      <c r="C173" s="175" t="s">
        <v>89</v>
      </c>
      <c r="D173" s="174">
        <f>D167-D67-D103-D115-D119-D127-D131</f>
        <v>89</v>
      </c>
      <c r="E173" s="174">
        <f t="shared" ref="E173:AH173" si="1009">E167-E67-E103-E115-E119-E127-E131</f>
        <v>114</v>
      </c>
      <c r="F173" s="174">
        <f t="shared" si="1009"/>
        <v>140</v>
      </c>
      <c r="G173" s="174">
        <f t="shared" si="1009"/>
        <v>0</v>
      </c>
      <c r="H173" s="174">
        <f t="shared" si="1009"/>
        <v>0</v>
      </c>
      <c r="I173" s="174">
        <f t="shared" si="1009"/>
        <v>0</v>
      </c>
      <c r="J173" s="174">
        <f t="shared" si="1009"/>
        <v>0</v>
      </c>
      <c r="K173" s="174">
        <f t="shared" si="1009"/>
        <v>0</v>
      </c>
      <c r="L173" s="174">
        <f t="shared" si="1009"/>
        <v>0</v>
      </c>
      <c r="M173" s="174">
        <f t="shared" si="1009"/>
        <v>0</v>
      </c>
      <c r="N173" s="174">
        <f t="shared" si="1009"/>
        <v>0</v>
      </c>
      <c r="O173" s="174">
        <f t="shared" si="1009"/>
        <v>0</v>
      </c>
      <c r="P173" s="174">
        <f t="shared" si="1009"/>
        <v>0</v>
      </c>
      <c r="Q173" s="174">
        <f t="shared" si="1009"/>
        <v>0</v>
      </c>
      <c r="R173" s="174">
        <f t="shared" si="1009"/>
        <v>0</v>
      </c>
      <c r="S173" s="174">
        <f t="shared" si="1009"/>
        <v>0</v>
      </c>
      <c r="T173" s="174">
        <f t="shared" si="1009"/>
        <v>0</v>
      </c>
      <c r="U173" s="174">
        <f t="shared" si="1009"/>
        <v>0</v>
      </c>
      <c r="V173" s="174">
        <f t="shared" si="1009"/>
        <v>0</v>
      </c>
      <c r="W173" s="174">
        <f t="shared" si="1009"/>
        <v>0</v>
      </c>
      <c r="X173" s="174">
        <f t="shared" si="1009"/>
        <v>0</v>
      </c>
      <c r="Y173" s="174">
        <f t="shared" si="1009"/>
        <v>0</v>
      </c>
      <c r="Z173" s="174">
        <f t="shared" si="1009"/>
        <v>0</v>
      </c>
      <c r="AA173" s="174">
        <f t="shared" si="1009"/>
        <v>0</v>
      </c>
      <c r="AB173" s="174">
        <f t="shared" si="1009"/>
        <v>0</v>
      </c>
      <c r="AC173" s="174">
        <f t="shared" si="1009"/>
        <v>0</v>
      </c>
      <c r="AD173" s="174">
        <f t="shared" si="1009"/>
        <v>0</v>
      </c>
      <c r="AE173" s="174">
        <f t="shared" si="1009"/>
        <v>0</v>
      </c>
      <c r="AF173" s="174">
        <f t="shared" si="1009"/>
        <v>0</v>
      </c>
      <c r="AG173" s="174">
        <f t="shared" si="1009"/>
        <v>0</v>
      </c>
      <c r="AH173" s="174">
        <f t="shared" si="1009"/>
        <v>0</v>
      </c>
      <c r="AI173" s="174">
        <f>AI167-AI103-AI115-AI119-AI67-AI127-AI131</f>
        <v>343</v>
      </c>
      <c r="AJ173" s="532"/>
    </row>
    <row r="174" spans="1:36" ht="21" customHeight="1">
      <c r="A174" s="526" t="s">
        <v>104</v>
      </c>
      <c r="B174" s="527"/>
      <c r="C174" s="176" t="s">
        <v>90</v>
      </c>
      <c r="D174" s="103">
        <f>D168-D68-D104-D116-D120-D128-D132</f>
        <v>0</v>
      </c>
      <c r="E174" s="103">
        <f t="shared" ref="E174:AH174" si="1010">E168-E68-E104-E116-E120-E128-E132</f>
        <v>0</v>
      </c>
      <c r="F174" s="103">
        <f t="shared" si="1010"/>
        <v>0</v>
      </c>
      <c r="G174" s="103">
        <f t="shared" si="1010"/>
        <v>0</v>
      </c>
      <c r="H174" s="103">
        <f t="shared" si="1010"/>
        <v>0</v>
      </c>
      <c r="I174" s="103">
        <f t="shared" si="1010"/>
        <v>0</v>
      </c>
      <c r="J174" s="103">
        <f t="shared" si="1010"/>
        <v>0</v>
      </c>
      <c r="K174" s="103">
        <f t="shared" si="1010"/>
        <v>0</v>
      </c>
      <c r="L174" s="103">
        <f t="shared" si="1010"/>
        <v>0</v>
      </c>
      <c r="M174" s="103">
        <f t="shared" si="1010"/>
        <v>0</v>
      </c>
      <c r="N174" s="103">
        <f t="shared" si="1010"/>
        <v>0</v>
      </c>
      <c r="O174" s="103">
        <f t="shared" si="1010"/>
        <v>0</v>
      </c>
      <c r="P174" s="103">
        <f t="shared" si="1010"/>
        <v>0</v>
      </c>
      <c r="Q174" s="103">
        <f t="shared" si="1010"/>
        <v>0</v>
      </c>
      <c r="R174" s="103">
        <f t="shared" si="1010"/>
        <v>0</v>
      </c>
      <c r="S174" s="103">
        <f t="shared" si="1010"/>
        <v>0</v>
      </c>
      <c r="T174" s="103">
        <f t="shared" si="1010"/>
        <v>0</v>
      </c>
      <c r="U174" s="103">
        <f t="shared" si="1010"/>
        <v>0</v>
      </c>
      <c r="V174" s="103">
        <f t="shared" si="1010"/>
        <v>0</v>
      </c>
      <c r="W174" s="103">
        <f t="shared" si="1010"/>
        <v>0</v>
      </c>
      <c r="X174" s="103">
        <f t="shared" si="1010"/>
        <v>0</v>
      </c>
      <c r="Y174" s="103">
        <f t="shared" si="1010"/>
        <v>0</v>
      </c>
      <c r="Z174" s="103">
        <f t="shared" si="1010"/>
        <v>0</v>
      </c>
      <c r="AA174" s="103">
        <f t="shared" si="1010"/>
        <v>0</v>
      </c>
      <c r="AB174" s="103">
        <f t="shared" si="1010"/>
        <v>0</v>
      </c>
      <c r="AC174" s="103">
        <f t="shared" si="1010"/>
        <v>0</v>
      </c>
      <c r="AD174" s="103">
        <f t="shared" si="1010"/>
        <v>0</v>
      </c>
      <c r="AE174" s="103">
        <f t="shared" si="1010"/>
        <v>0</v>
      </c>
      <c r="AF174" s="103">
        <f t="shared" si="1010"/>
        <v>0</v>
      </c>
      <c r="AG174" s="103">
        <f t="shared" si="1010"/>
        <v>0</v>
      </c>
      <c r="AH174" s="103">
        <f t="shared" si="1010"/>
        <v>0</v>
      </c>
      <c r="AI174" s="103">
        <f>AI168-AI104-AI116-AI120-AI68-AI128-AI132</f>
        <v>0</v>
      </c>
      <c r="AJ174" s="532"/>
    </row>
    <row r="175" spans="1:36" ht="21.75" customHeight="1" thickBot="1">
      <c r="A175" s="526" t="s">
        <v>105</v>
      </c>
      <c r="B175" s="527"/>
      <c r="C175" s="177" t="s">
        <v>91</v>
      </c>
      <c r="D175" s="155">
        <f>(D173+D174)/D172</f>
        <v>5.9932659932659935E-2</v>
      </c>
      <c r="E175" s="155">
        <f t="shared" ref="E175:AI175" si="1011">(E173+E174)/E172</f>
        <v>7.4999999999999997E-2</v>
      </c>
      <c r="F175" s="155">
        <f t="shared" si="1011"/>
        <v>0.10646387832699619</v>
      </c>
      <c r="G175" s="155" t="e">
        <f t="shared" si="1011"/>
        <v>#DIV/0!</v>
      </c>
      <c r="H175" s="155" t="e">
        <f t="shared" si="1011"/>
        <v>#DIV/0!</v>
      </c>
      <c r="I175" s="155" t="e">
        <f t="shared" si="1011"/>
        <v>#DIV/0!</v>
      </c>
      <c r="J175" s="155" t="e">
        <f t="shared" si="1011"/>
        <v>#DIV/0!</v>
      </c>
      <c r="K175" s="155" t="e">
        <f t="shared" si="1011"/>
        <v>#DIV/0!</v>
      </c>
      <c r="L175" s="155" t="e">
        <f t="shared" si="1011"/>
        <v>#DIV/0!</v>
      </c>
      <c r="M175" s="155" t="e">
        <f t="shared" si="1011"/>
        <v>#DIV/0!</v>
      </c>
      <c r="N175" s="155" t="e">
        <f t="shared" si="1011"/>
        <v>#DIV/0!</v>
      </c>
      <c r="O175" s="155" t="e">
        <f t="shared" si="1011"/>
        <v>#DIV/0!</v>
      </c>
      <c r="P175" s="155" t="e">
        <f t="shared" si="1011"/>
        <v>#DIV/0!</v>
      </c>
      <c r="Q175" s="155" t="e">
        <f t="shared" si="1011"/>
        <v>#DIV/0!</v>
      </c>
      <c r="R175" s="155" t="e">
        <f t="shared" si="1011"/>
        <v>#DIV/0!</v>
      </c>
      <c r="S175" s="155" t="e">
        <f t="shared" si="1011"/>
        <v>#DIV/0!</v>
      </c>
      <c r="T175" s="155" t="e">
        <f t="shared" si="1011"/>
        <v>#DIV/0!</v>
      </c>
      <c r="U175" s="155" t="e">
        <f t="shared" si="1011"/>
        <v>#DIV/0!</v>
      </c>
      <c r="V175" s="155" t="e">
        <f t="shared" si="1011"/>
        <v>#DIV/0!</v>
      </c>
      <c r="W175" s="155" t="e">
        <f t="shared" si="1011"/>
        <v>#DIV/0!</v>
      </c>
      <c r="X175" s="155" t="e">
        <f t="shared" si="1011"/>
        <v>#DIV/0!</v>
      </c>
      <c r="Y175" s="155" t="e">
        <f t="shared" si="1011"/>
        <v>#DIV/0!</v>
      </c>
      <c r="Z175" s="155" t="e">
        <f t="shared" si="1011"/>
        <v>#DIV/0!</v>
      </c>
      <c r="AA175" s="155" t="e">
        <f t="shared" si="1011"/>
        <v>#DIV/0!</v>
      </c>
      <c r="AB175" s="155" t="e">
        <f t="shared" si="1011"/>
        <v>#DIV/0!</v>
      </c>
      <c r="AC175" s="155" t="e">
        <f t="shared" si="1011"/>
        <v>#DIV/0!</v>
      </c>
      <c r="AD175" s="155" t="e">
        <f t="shared" si="1011"/>
        <v>#DIV/0!</v>
      </c>
      <c r="AE175" s="155" t="e">
        <f t="shared" si="1011"/>
        <v>#DIV/0!</v>
      </c>
      <c r="AF175" s="155" t="e">
        <f t="shared" si="1011"/>
        <v>#DIV/0!</v>
      </c>
      <c r="AG175" s="155" t="e">
        <f t="shared" si="1011"/>
        <v>#DIV/0!</v>
      </c>
      <c r="AH175" s="155" t="e">
        <f t="shared" si="1011"/>
        <v>#DIV/0!</v>
      </c>
      <c r="AI175" s="155">
        <f t="shared" si="1011"/>
        <v>7.9398148148148148E-2</v>
      </c>
      <c r="AJ175" s="532"/>
    </row>
    <row r="176" spans="1:36" ht="21.75" customHeight="1" thickBot="1">
      <c r="A176" s="179"/>
      <c r="B176" s="180"/>
      <c r="C176" s="178" t="s">
        <v>93</v>
      </c>
      <c r="D176" s="107">
        <f>D172-D173-D174</f>
        <v>1396</v>
      </c>
      <c r="E176" s="107">
        <f t="shared" ref="E176:AI176" si="1012">E172-E173-E174</f>
        <v>1406</v>
      </c>
      <c r="F176" s="107">
        <f t="shared" si="1012"/>
        <v>1175</v>
      </c>
      <c r="G176" s="107">
        <f t="shared" si="1012"/>
        <v>0</v>
      </c>
      <c r="H176" s="107">
        <f t="shared" si="1012"/>
        <v>0</v>
      </c>
      <c r="I176" s="107">
        <f t="shared" si="1012"/>
        <v>0</v>
      </c>
      <c r="J176" s="107">
        <f t="shared" si="1012"/>
        <v>0</v>
      </c>
      <c r="K176" s="107">
        <f t="shared" si="1012"/>
        <v>0</v>
      </c>
      <c r="L176" s="107">
        <f t="shared" si="1012"/>
        <v>0</v>
      </c>
      <c r="M176" s="107">
        <f t="shared" si="1012"/>
        <v>0</v>
      </c>
      <c r="N176" s="107">
        <f t="shared" si="1012"/>
        <v>0</v>
      </c>
      <c r="O176" s="107">
        <f t="shared" si="1012"/>
        <v>0</v>
      </c>
      <c r="P176" s="107">
        <f t="shared" si="1012"/>
        <v>0</v>
      </c>
      <c r="Q176" s="107">
        <f t="shared" si="1012"/>
        <v>0</v>
      </c>
      <c r="R176" s="107">
        <f t="shared" si="1012"/>
        <v>0</v>
      </c>
      <c r="S176" s="107">
        <f t="shared" si="1012"/>
        <v>0</v>
      </c>
      <c r="T176" s="107">
        <f t="shared" si="1012"/>
        <v>0</v>
      </c>
      <c r="U176" s="107">
        <f t="shared" si="1012"/>
        <v>0</v>
      </c>
      <c r="V176" s="107">
        <f t="shared" si="1012"/>
        <v>0</v>
      </c>
      <c r="W176" s="107">
        <f t="shared" si="1012"/>
        <v>0</v>
      </c>
      <c r="X176" s="107">
        <f t="shared" si="1012"/>
        <v>0</v>
      </c>
      <c r="Y176" s="107">
        <f t="shared" si="1012"/>
        <v>0</v>
      </c>
      <c r="Z176" s="107">
        <f t="shared" si="1012"/>
        <v>0</v>
      </c>
      <c r="AA176" s="107">
        <f t="shared" si="1012"/>
        <v>0</v>
      </c>
      <c r="AB176" s="107">
        <f t="shared" si="1012"/>
        <v>0</v>
      </c>
      <c r="AC176" s="107">
        <f t="shared" si="1012"/>
        <v>0</v>
      </c>
      <c r="AD176" s="107">
        <f t="shared" si="1012"/>
        <v>0</v>
      </c>
      <c r="AE176" s="107">
        <f t="shared" si="1012"/>
        <v>0</v>
      </c>
      <c r="AF176" s="107">
        <f t="shared" si="1012"/>
        <v>0</v>
      </c>
      <c r="AG176" s="107">
        <f t="shared" si="1012"/>
        <v>0</v>
      </c>
      <c r="AH176" s="107">
        <f t="shared" si="1012"/>
        <v>0</v>
      </c>
      <c r="AI176" s="107">
        <f t="shared" si="1012"/>
        <v>3977</v>
      </c>
      <c r="AJ176" s="533"/>
    </row>
    <row r="177" spans="1:36" ht="21.6" thickTop="1" thickBot="1">
      <c r="A177" s="109"/>
      <c r="B177" s="90"/>
      <c r="C177" s="90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13"/>
      <c r="AJ177" s="90"/>
    </row>
    <row r="178" spans="1:36" s="25" customFormat="1" ht="21" thickBot="1">
      <c r="A178" s="109"/>
      <c r="B178" s="90"/>
      <c r="C178" s="90"/>
      <c r="D178" s="109"/>
      <c r="E178" s="109"/>
      <c r="F178" s="109"/>
      <c r="G178" s="109"/>
      <c r="H178" s="109"/>
      <c r="I178" s="440" t="s">
        <v>280</v>
      </c>
      <c r="J178" s="441"/>
      <c r="K178" s="441" t="s">
        <v>279</v>
      </c>
      <c r="L178" s="442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13"/>
      <c r="AJ178" s="90"/>
    </row>
    <row r="179" spans="1:36" s="25" customFormat="1" ht="20.399999999999999">
      <c r="A179" s="109"/>
      <c r="B179" s="90"/>
      <c r="C179" s="90"/>
      <c r="D179" s="109"/>
      <c r="E179" s="186"/>
      <c r="F179" s="109"/>
      <c r="G179" s="109"/>
      <c r="H179" s="114"/>
      <c r="I179" s="166" t="s">
        <v>281</v>
      </c>
      <c r="J179" s="167"/>
      <c r="K179" s="90"/>
      <c r="L179" s="167"/>
      <c r="M179" s="167"/>
      <c r="N179" s="167"/>
      <c r="O179" s="167"/>
      <c r="P179" s="167"/>
      <c r="Q179" s="167"/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  <c r="AH179" s="167"/>
      <c r="AI179" s="168"/>
      <c r="AJ179" s="119"/>
    </row>
    <row r="180" spans="1:36" s="25" customFormat="1" ht="20.399999999999999">
      <c r="A180" s="109"/>
      <c r="B180" s="90"/>
      <c r="C180" s="266" t="s">
        <v>145</v>
      </c>
      <c r="D180" s="267" t="s">
        <v>42</v>
      </c>
      <c r="E180" s="267" t="s">
        <v>89</v>
      </c>
      <c r="F180" s="267" t="s">
        <v>91</v>
      </c>
      <c r="G180" s="267" t="s">
        <v>90</v>
      </c>
      <c r="H180" s="120"/>
      <c r="I180" s="169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  <c r="AF180" s="170"/>
      <c r="AG180" s="170"/>
      <c r="AH180" s="170"/>
      <c r="AI180" s="171"/>
      <c r="AJ180" s="125"/>
    </row>
    <row r="181" spans="1:36" s="25" customFormat="1" ht="20.399999999999999">
      <c r="A181" s="109"/>
      <c r="B181" s="90"/>
      <c r="C181" s="259">
        <v>1</v>
      </c>
      <c r="D181" s="258">
        <f>D172</f>
        <v>1485</v>
      </c>
      <c r="E181" s="258">
        <f>D173</f>
        <v>89</v>
      </c>
      <c r="F181" s="260">
        <f>E181/D181</f>
        <v>5.9932659932659935E-2</v>
      </c>
      <c r="G181" s="258">
        <f>D174</f>
        <v>0</v>
      </c>
      <c r="H181" s="120"/>
      <c r="I181" s="169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  <c r="AF181" s="170"/>
      <c r="AG181" s="170"/>
      <c r="AH181" s="170"/>
      <c r="AI181" s="171"/>
      <c r="AJ181" s="125"/>
    </row>
    <row r="182" spans="1:36" s="25" customFormat="1" ht="20.399999999999999">
      <c r="A182" s="109"/>
      <c r="B182" s="90"/>
      <c r="C182" s="259">
        <v>2</v>
      </c>
      <c r="D182" s="258">
        <f>E172</f>
        <v>1520</v>
      </c>
      <c r="E182" s="258">
        <f>E173</f>
        <v>114</v>
      </c>
      <c r="F182" s="260">
        <f t="shared" ref="F182:F211" si="1013">E182/D182</f>
        <v>7.4999999999999997E-2</v>
      </c>
      <c r="G182" s="258">
        <f>E174</f>
        <v>0</v>
      </c>
      <c r="H182" s="126"/>
      <c r="I182" s="172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30"/>
      <c r="AJ182" s="130"/>
    </row>
    <row r="183" spans="1:36" s="25" customFormat="1" ht="20.399999999999999">
      <c r="A183" s="109"/>
      <c r="B183" s="90"/>
      <c r="C183" s="259">
        <v>3</v>
      </c>
      <c r="D183" s="258">
        <f>F172</f>
        <v>1315</v>
      </c>
      <c r="E183" s="258">
        <f>F173</f>
        <v>140</v>
      </c>
      <c r="F183" s="260">
        <f t="shared" si="1013"/>
        <v>0.10646387832699619</v>
      </c>
      <c r="G183" s="258">
        <f>F174</f>
        <v>0</v>
      </c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13"/>
      <c r="AJ183" s="90"/>
    </row>
    <row r="184" spans="1:36" ht="20.399999999999999">
      <c r="A184" s="109"/>
      <c r="B184" s="90"/>
      <c r="C184" s="259">
        <v>4</v>
      </c>
      <c r="D184" s="258">
        <f>G172</f>
        <v>0</v>
      </c>
      <c r="E184" s="258">
        <f>G173</f>
        <v>0</v>
      </c>
      <c r="F184" s="260" t="e">
        <f t="shared" si="1013"/>
        <v>#DIV/0!</v>
      </c>
      <c r="G184" s="258">
        <f>G174</f>
        <v>0</v>
      </c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13"/>
      <c r="AJ184" s="90"/>
    </row>
    <row r="185" spans="1:36" ht="20.399999999999999">
      <c r="A185" s="109"/>
      <c r="B185" s="90"/>
      <c r="C185" s="259">
        <v>5</v>
      </c>
      <c r="D185" s="258">
        <f>H172</f>
        <v>0</v>
      </c>
      <c r="E185" s="258">
        <f>H173</f>
        <v>0</v>
      </c>
      <c r="F185" s="260" t="e">
        <f t="shared" si="1013"/>
        <v>#DIV/0!</v>
      </c>
      <c r="G185" s="258">
        <f>H174</f>
        <v>0</v>
      </c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13"/>
      <c r="AJ185" s="90"/>
    </row>
    <row r="186" spans="1:36" ht="20.399999999999999">
      <c r="A186" s="109"/>
      <c r="B186" s="90"/>
      <c r="C186" s="259">
        <v>6</v>
      </c>
      <c r="D186" s="258">
        <f>I172</f>
        <v>0</v>
      </c>
      <c r="E186" s="258">
        <f>I173</f>
        <v>0</v>
      </c>
      <c r="F186" s="260" t="e">
        <f t="shared" si="1013"/>
        <v>#DIV/0!</v>
      </c>
      <c r="G186" s="258">
        <f>I174</f>
        <v>0</v>
      </c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13"/>
      <c r="AJ186" s="90"/>
    </row>
    <row r="187" spans="1:36" ht="20.399999999999999">
      <c r="A187" s="109"/>
      <c r="B187" s="90"/>
      <c r="C187" s="259">
        <v>7</v>
      </c>
      <c r="D187" s="258">
        <f>J172</f>
        <v>0</v>
      </c>
      <c r="E187" s="258">
        <f>J173</f>
        <v>0</v>
      </c>
      <c r="F187" s="260" t="e">
        <f t="shared" si="1013"/>
        <v>#DIV/0!</v>
      </c>
      <c r="G187" s="258">
        <f>J174</f>
        <v>0</v>
      </c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13"/>
      <c r="AJ187" s="90"/>
    </row>
    <row r="188" spans="1:36" ht="20.399999999999999">
      <c r="A188" s="109"/>
      <c r="B188" s="90"/>
      <c r="C188" s="259">
        <v>8</v>
      </c>
      <c r="D188" s="258">
        <f>K172</f>
        <v>0</v>
      </c>
      <c r="E188" s="258">
        <f>K173</f>
        <v>0</v>
      </c>
      <c r="F188" s="260" t="e">
        <f t="shared" si="1013"/>
        <v>#DIV/0!</v>
      </c>
      <c r="G188" s="258">
        <f>K174</f>
        <v>0</v>
      </c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13"/>
      <c r="AJ188" s="90"/>
    </row>
    <row r="189" spans="1:36" ht="20.399999999999999">
      <c r="A189" s="109"/>
      <c r="B189" s="90"/>
      <c r="C189" s="259">
        <v>9</v>
      </c>
      <c r="D189" s="258">
        <f>L172</f>
        <v>0</v>
      </c>
      <c r="E189" s="258">
        <f>L173</f>
        <v>0</v>
      </c>
      <c r="F189" s="260" t="e">
        <f t="shared" si="1013"/>
        <v>#DIV/0!</v>
      </c>
      <c r="G189" s="258">
        <f>L174</f>
        <v>0</v>
      </c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13"/>
      <c r="AJ189" s="90"/>
    </row>
    <row r="190" spans="1:36" ht="20.399999999999999">
      <c r="A190" s="109"/>
      <c r="B190" s="90"/>
      <c r="C190" s="259">
        <v>10</v>
      </c>
      <c r="D190" s="258">
        <f>M172</f>
        <v>0</v>
      </c>
      <c r="E190" s="258">
        <f>M173</f>
        <v>0</v>
      </c>
      <c r="F190" s="260" t="e">
        <f t="shared" si="1013"/>
        <v>#DIV/0!</v>
      </c>
      <c r="G190" s="258">
        <f>M174</f>
        <v>0</v>
      </c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13"/>
      <c r="AJ190" s="90"/>
    </row>
    <row r="191" spans="1:36" ht="20.399999999999999">
      <c r="A191" s="109"/>
      <c r="B191" s="90"/>
      <c r="C191" s="259">
        <v>11</v>
      </c>
      <c r="D191" s="258">
        <f>N172</f>
        <v>0</v>
      </c>
      <c r="E191" s="258">
        <f>N173</f>
        <v>0</v>
      </c>
      <c r="F191" s="260" t="e">
        <f t="shared" si="1013"/>
        <v>#DIV/0!</v>
      </c>
      <c r="G191" s="258">
        <f>N174</f>
        <v>0</v>
      </c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13"/>
      <c r="AJ191" s="90"/>
    </row>
    <row r="192" spans="1:36" ht="20.399999999999999">
      <c r="A192" s="109"/>
      <c r="B192" s="90"/>
      <c r="C192" s="259">
        <v>12</v>
      </c>
      <c r="D192" s="258">
        <f>O172</f>
        <v>0</v>
      </c>
      <c r="E192" s="258">
        <f>O173</f>
        <v>0</v>
      </c>
      <c r="F192" s="260" t="e">
        <f t="shared" si="1013"/>
        <v>#DIV/0!</v>
      </c>
      <c r="G192" s="258">
        <f>O174</f>
        <v>0</v>
      </c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13"/>
      <c r="AJ192" s="90"/>
    </row>
    <row r="193" spans="1:36" ht="20.399999999999999">
      <c r="A193" s="109"/>
      <c r="B193" s="90"/>
      <c r="C193" s="259">
        <v>13</v>
      </c>
      <c r="D193" s="258">
        <f>P172</f>
        <v>0</v>
      </c>
      <c r="E193" s="258">
        <f>P173</f>
        <v>0</v>
      </c>
      <c r="F193" s="260" t="e">
        <f t="shared" si="1013"/>
        <v>#DIV/0!</v>
      </c>
      <c r="G193" s="258">
        <f>P174</f>
        <v>0</v>
      </c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13"/>
      <c r="AJ193" s="90"/>
    </row>
    <row r="194" spans="1:36" ht="20.399999999999999">
      <c r="A194" s="109"/>
      <c r="B194" s="90"/>
      <c r="C194" s="259">
        <v>14</v>
      </c>
      <c r="D194" s="258">
        <f>Q172</f>
        <v>0</v>
      </c>
      <c r="E194" s="258">
        <f>Q173</f>
        <v>0</v>
      </c>
      <c r="F194" s="260" t="e">
        <f t="shared" si="1013"/>
        <v>#DIV/0!</v>
      </c>
      <c r="G194" s="258">
        <f>Q174</f>
        <v>0</v>
      </c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13"/>
      <c r="AJ194" s="90"/>
    </row>
    <row r="195" spans="1:36" ht="20.399999999999999">
      <c r="A195" s="109"/>
      <c r="B195" s="90"/>
      <c r="C195" s="259">
        <v>15</v>
      </c>
      <c r="D195" s="258">
        <f>R172</f>
        <v>0</v>
      </c>
      <c r="E195" s="258">
        <f>R173</f>
        <v>0</v>
      </c>
      <c r="F195" s="260" t="e">
        <f t="shared" si="1013"/>
        <v>#DIV/0!</v>
      </c>
      <c r="G195" s="258">
        <f>R174</f>
        <v>0</v>
      </c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13"/>
      <c r="AJ195" s="90"/>
    </row>
    <row r="196" spans="1:36" ht="20.399999999999999">
      <c r="A196" s="109"/>
      <c r="B196" s="90"/>
      <c r="C196" s="259">
        <v>16</v>
      </c>
      <c r="D196" s="258">
        <f>S172</f>
        <v>0</v>
      </c>
      <c r="E196" s="258">
        <f>S173</f>
        <v>0</v>
      </c>
      <c r="F196" s="260" t="e">
        <f t="shared" si="1013"/>
        <v>#DIV/0!</v>
      </c>
      <c r="G196" s="258">
        <f>S174</f>
        <v>0</v>
      </c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13"/>
      <c r="AJ196" s="90"/>
    </row>
    <row r="197" spans="1:36" ht="20.399999999999999">
      <c r="A197" s="109"/>
      <c r="B197" s="90"/>
      <c r="C197" s="259">
        <v>17</v>
      </c>
      <c r="D197" s="258">
        <f>T172</f>
        <v>0</v>
      </c>
      <c r="E197" s="258">
        <f>T173</f>
        <v>0</v>
      </c>
      <c r="F197" s="260" t="e">
        <f t="shared" si="1013"/>
        <v>#DIV/0!</v>
      </c>
      <c r="G197" s="258">
        <f>T174</f>
        <v>0</v>
      </c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13"/>
      <c r="AJ197" s="90"/>
    </row>
    <row r="198" spans="1:36" ht="20.399999999999999">
      <c r="A198" s="109"/>
      <c r="B198" s="90"/>
      <c r="C198" s="259">
        <v>18</v>
      </c>
      <c r="D198" s="258">
        <f>U172</f>
        <v>0</v>
      </c>
      <c r="E198" s="258">
        <f>U173</f>
        <v>0</v>
      </c>
      <c r="F198" s="260" t="e">
        <f t="shared" si="1013"/>
        <v>#DIV/0!</v>
      </c>
      <c r="G198" s="258">
        <f>U174</f>
        <v>0</v>
      </c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13"/>
      <c r="AJ198" s="90"/>
    </row>
    <row r="199" spans="1:36" ht="20.399999999999999">
      <c r="A199" s="109"/>
      <c r="B199" s="90"/>
      <c r="C199" s="259">
        <v>19</v>
      </c>
      <c r="D199" s="258">
        <f>V172</f>
        <v>0</v>
      </c>
      <c r="E199" s="258">
        <f>V173</f>
        <v>0</v>
      </c>
      <c r="F199" s="260" t="e">
        <f t="shared" si="1013"/>
        <v>#DIV/0!</v>
      </c>
      <c r="G199" s="258">
        <f>V174</f>
        <v>0</v>
      </c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13"/>
      <c r="AJ199" s="90"/>
    </row>
    <row r="200" spans="1:36" ht="20.399999999999999">
      <c r="A200" s="109"/>
      <c r="B200" s="90"/>
      <c r="C200" s="259">
        <v>20</v>
      </c>
      <c r="D200" s="258">
        <f>W172</f>
        <v>0</v>
      </c>
      <c r="E200" s="258">
        <f>W173</f>
        <v>0</v>
      </c>
      <c r="F200" s="260" t="e">
        <f t="shared" si="1013"/>
        <v>#DIV/0!</v>
      </c>
      <c r="G200" s="258">
        <f>W174</f>
        <v>0</v>
      </c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13"/>
      <c r="AJ200" s="90"/>
    </row>
    <row r="201" spans="1:36" ht="20.399999999999999">
      <c r="A201" s="109"/>
      <c r="B201" s="90"/>
      <c r="C201" s="259">
        <v>21</v>
      </c>
      <c r="D201" s="258">
        <f>X172</f>
        <v>0</v>
      </c>
      <c r="E201" s="258">
        <f>X173</f>
        <v>0</v>
      </c>
      <c r="F201" s="260" t="e">
        <f t="shared" si="1013"/>
        <v>#DIV/0!</v>
      </c>
      <c r="G201" s="258">
        <f>X174</f>
        <v>0</v>
      </c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13"/>
      <c r="AJ201" s="90"/>
    </row>
    <row r="202" spans="1:36" ht="20.399999999999999">
      <c r="A202" s="109"/>
      <c r="B202" s="90"/>
      <c r="C202" s="259">
        <v>22</v>
      </c>
      <c r="D202" s="258">
        <f>Y172</f>
        <v>0</v>
      </c>
      <c r="E202" s="258">
        <f>Y173</f>
        <v>0</v>
      </c>
      <c r="F202" s="260" t="e">
        <f t="shared" si="1013"/>
        <v>#DIV/0!</v>
      </c>
      <c r="G202" s="258">
        <f>Y174</f>
        <v>0</v>
      </c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13"/>
      <c r="AJ202" s="90"/>
    </row>
    <row r="203" spans="1:36" ht="20.399999999999999">
      <c r="A203" s="109"/>
      <c r="B203" s="90"/>
      <c r="C203" s="259">
        <v>23</v>
      </c>
      <c r="D203" s="258">
        <f>Z172</f>
        <v>0</v>
      </c>
      <c r="E203" s="258">
        <f>Z173</f>
        <v>0</v>
      </c>
      <c r="F203" s="260" t="e">
        <f t="shared" si="1013"/>
        <v>#DIV/0!</v>
      </c>
      <c r="G203" s="258">
        <f>Z174</f>
        <v>0</v>
      </c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13"/>
      <c r="AJ203" s="90"/>
    </row>
    <row r="204" spans="1:36" ht="20.399999999999999">
      <c r="A204" s="109"/>
      <c r="B204" s="90"/>
      <c r="C204" s="259">
        <v>24</v>
      </c>
      <c r="D204" s="258">
        <f>AA172</f>
        <v>0</v>
      </c>
      <c r="E204" s="258">
        <f>AA173</f>
        <v>0</v>
      </c>
      <c r="F204" s="260" t="e">
        <f t="shared" si="1013"/>
        <v>#DIV/0!</v>
      </c>
      <c r="G204" s="258">
        <f>AA174</f>
        <v>0</v>
      </c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13"/>
      <c r="AJ204" s="90"/>
    </row>
    <row r="205" spans="1:36" ht="20.399999999999999">
      <c r="A205" s="109"/>
      <c r="B205" s="90"/>
      <c r="C205" s="259">
        <v>25</v>
      </c>
      <c r="D205" s="258">
        <f>AB172</f>
        <v>0</v>
      </c>
      <c r="E205" s="258">
        <f>AB173</f>
        <v>0</v>
      </c>
      <c r="F205" s="260" t="e">
        <f t="shared" si="1013"/>
        <v>#DIV/0!</v>
      </c>
      <c r="G205" s="258">
        <f>AB174</f>
        <v>0</v>
      </c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13"/>
      <c r="AJ205" s="90"/>
    </row>
    <row r="206" spans="1:36" ht="20.399999999999999">
      <c r="A206" s="109"/>
      <c r="B206" s="90"/>
      <c r="C206" s="259">
        <v>26</v>
      </c>
      <c r="D206" s="258">
        <f>AC172</f>
        <v>0</v>
      </c>
      <c r="E206" s="258">
        <f>AC173</f>
        <v>0</v>
      </c>
      <c r="F206" s="260" t="e">
        <f t="shared" si="1013"/>
        <v>#DIV/0!</v>
      </c>
      <c r="G206" s="258">
        <f>AC174</f>
        <v>0</v>
      </c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13"/>
      <c r="AJ206" s="90"/>
    </row>
    <row r="207" spans="1:36" ht="20.399999999999999">
      <c r="A207" s="109"/>
      <c r="B207" s="90"/>
      <c r="C207" s="259">
        <v>27</v>
      </c>
      <c r="D207" s="258">
        <f>AD172</f>
        <v>0</v>
      </c>
      <c r="E207" s="258">
        <f>AD173</f>
        <v>0</v>
      </c>
      <c r="F207" s="260" t="e">
        <f t="shared" si="1013"/>
        <v>#DIV/0!</v>
      </c>
      <c r="G207" s="258">
        <f>AD174</f>
        <v>0</v>
      </c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13"/>
      <c r="AJ207" s="90"/>
    </row>
    <row r="208" spans="1:36" ht="20.399999999999999">
      <c r="A208" s="109"/>
      <c r="B208" s="90"/>
      <c r="C208" s="259">
        <v>28</v>
      </c>
      <c r="D208" s="258">
        <f>AE172</f>
        <v>0</v>
      </c>
      <c r="E208" s="258">
        <f>AE173</f>
        <v>0</v>
      </c>
      <c r="F208" s="260" t="e">
        <f t="shared" si="1013"/>
        <v>#DIV/0!</v>
      </c>
      <c r="G208" s="258">
        <f>AE174</f>
        <v>0</v>
      </c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13"/>
      <c r="AJ208" s="90"/>
    </row>
    <row r="209" spans="1:36" ht="20.399999999999999">
      <c r="A209" s="109"/>
      <c r="B209" s="90"/>
      <c r="C209" s="259">
        <v>29</v>
      </c>
      <c r="D209" s="258">
        <f>AF172</f>
        <v>0</v>
      </c>
      <c r="E209" s="258">
        <f>AF173</f>
        <v>0</v>
      </c>
      <c r="F209" s="260" t="e">
        <f t="shared" si="1013"/>
        <v>#DIV/0!</v>
      </c>
      <c r="G209" s="258">
        <f>AF174</f>
        <v>0</v>
      </c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13"/>
      <c r="AJ209" s="90"/>
    </row>
    <row r="210" spans="1:36" ht="20.399999999999999">
      <c r="A210" s="109"/>
      <c r="B210" s="90"/>
      <c r="C210" s="259">
        <v>30</v>
      </c>
      <c r="D210" s="258">
        <f>AG172</f>
        <v>0</v>
      </c>
      <c r="E210" s="258">
        <f>AG173</f>
        <v>0</v>
      </c>
      <c r="F210" s="260" t="e">
        <f t="shared" si="1013"/>
        <v>#DIV/0!</v>
      </c>
      <c r="G210" s="258">
        <f>AG174</f>
        <v>0</v>
      </c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13"/>
      <c r="AJ210" s="90"/>
    </row>
    <row r="211" spans="1:36" ht="21" thickBot="1">
      <c r="A211" s="109"/>
      <c r="B211" s="90"/>
      <c r="C211" s="261">
        <v>31</v>
      </c>
      <c r="D211" s="262">
        <f>AH172</f>
        <v>0</v>
      </c>
      <c r="E211" s="262">
        <f>AH173</f>
        <v>0</v>
      </c>
      <c r="F211" s="263" t="e">
        <f t="shared" si="1013"/>
        <v>#DIV/0!</v>
      </c>
      <c r="G211" s="262">
        <f>AH174</f>
        <v>0</v>
      </c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13"/>
      <c r="AJ211" s="90"/>
    </row>
    <row r="212" spans="1:36" ht="21.6" thickTop="1" thickBot="1">
      <c r="A212" s="109"/>
      <c r="B212" s="90"/>
      <c r="C212" s="264" t="s">
        <v>41</v>
      </c>
      <c r="D212" s="265">
        <f>SUM(D181:D211)</f>
        <v>4320</v>
      </c>
      <c r="E212" s="265">
        <f>SUM(E181:E211)</f>
        <v>343</v>
      </c>
      <c r="F212" s="268">
        <f>E212/D212</f>
        <v>7.9398148148148148E-2</v>
      </c>
      <c r="G212" s="265">
        <f>SUM(G181:G211)</f>
        <v>0</v>
      </c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13"/>
      <c r="AJ212" s="90"/>
    </row>
    <row r="213" spans="1:36" ht="21" thickTop="1">
      <c r="A213" s="109"/>
      <c r="B213" s="90"/>
      <c r="C213" s="90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13"/>
      <c r="AJ213" s="90"/>
    </row>
    <row r="214" spans="1:36" ht="20.399999999999999">
      <c r="A214" s="109"/>
      <c r="B214" s="90"/>
      <c r="C214" s="90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13"/>
      <c r="AJ214" s="90"/>
    </row>
    <row r="215" spans="1:36" ht="20.399999999999999">
      <c r="A215" s="109"/>
      <c r="B215" s="90"/>
      <c r="C215" s="90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13"/>
      <c r="AJ215" s="90"/>
    </row>
    <row r="216" spans="1:36" ht="20.399999999999999">
      <c r="A216" s="109"/>
      <c r="B216" s="90"/>
      <c r="C216" s="90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13"/>
      <c r="AJ216" s="90"/>
    </row>
    <row r="217" spans="1:36" ht="20.399999999999999">
      <c r="A217" s="109"/>
      <c r="B217" s="90"/>
      <c r="C217" s="90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13"/>
      <c r="AJ217" s="90"/>
    </row>
    <row r="218" spans="1:36" ht="20.399999999999999">
      <c r="A218" s="109"/>
      <c r="B218" s="90"/>
      <c r="C218" s="90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13"/>
      <c r="AJ218" s="90"/>
    </row>
    <row r="219" spans="1:36" ht="20.399999999999999">
      <c r="A219" s="109"/>
      <c r="B219" s="90"/>
      <c r="C219" s="90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13"/>
      <c r="AJ219" s="90"/>
    </row>
    <row r="220" spans="1:36" ht="20.399999999999999">
      <c r="A220" s="109"/>
      <c r="B220" s="90"/>
      <c r="C220" s="90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13"/>
      <c r="AJ220" s="90"/>
    </row>
    <row r="221" spans="1:36" ht="20.399999999999999">
      <c r="A221" s="109"/>
      <c r="B221" s="90"/>
      <c r="C221" s="90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13"/>
      <c r="AJ221" s="90"/>
    </row>
    <row r="222" spans="1:36" ht="20.399999999999999">
      <c r="A222" s="109"/>
      <c r="B222" s="90"/>
      <c r="C222" s="90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13"/>
      <c r="AJ222" s="90"/>
    </row>
    <row r="223" spans="1:36" ht="20.399999999999999">
      <c r="A223" s="109"/>
      <c r="B223" s="90"/>
      <c r="C223" s="90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13"/>
      <c r="AJ223" s="90"/>
    </row>
    <row r="224" spans="1:36" ht="20.399999999999999">
      <c r="A224" s="109"/>
      <c r="B224" s="90"/>
      <c r="C224" s="90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13"/>
      <c r="AJ224" s="90"/>
    </row>
    <row r="225" spans="1:36" ht="20.399999999999999">
      <c r="A225" s="109"/>
      <c r="B225" s="90"/>
      <c r="C225" s="90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13"/>
      <c r="AJ225" s="90"/>
    </row>
    <row r="226" spans="1:36" ht="20.399999999999999">
      <c r="A226" s="109"/>
      <c r="B226" s="90"/>
      <c r="C226" s="90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13"/>
      <c r="AJ226" s="90"/>
    </row>
    <row r="227" spans="1:36" ht="20.399999999999999">
      <c r="A227" s="109"/>
      <c r="B227" s="90"/>
      <c r="C227" s="90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13"/>
      <c r="AJ227" s="90"/>
    </row>
    <row r="228" spans="1:36" ht="20.399999999999999">
      <c r="A228" s="109"/>
      <c r="B228" s="90"/>
      <c r="C228" s="90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13"/>
      <c r="AJ228" s="90"/>
    </row>
    <row r="229" spans="1:36" ht="20.399999999999999">
      <c r="A229" s="109"/>
      <c r="B229" s="90"/>
      <c r="C229" s="90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13"/>
      <c r="AJ229" s="90"/>
    </row>
    <row r="230" spans="1:36" ht="20.399999999999999">
      <c r="A230" s="109"/>
      <c r="B230" s="90"/>
      <c r="C230" s="90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13"/>
      <c r="AJ230" s="90"/>
    </row>
    <row r="231" spans="1:36" ht="20.399999999999999">
      <c r="A231" s="109"/>
      <c r="B231" s="90"/>
      <c r="C231" s="90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13"/>
      <c r="AJ231" s="90"/>
    </row>
    <row r="232" spans="1:36" ht="20.399999999999999">
      <c r="A232" s="109"/>
      <c r="B232" s="90"/>
      <c r="C232" s="90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13"/>
      <c r="AJ232" s="90"/>
    </row>
    <row r="233" spans="1:36" ht="20.399999999999999">
      <c r="A233" s="109"/>
      <c r="B233" s="90"/>
      <c r="C233" s="90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13"/>
      <c r="AJ233" s="90"/>
    </row>
    <row r="234" spans="1:36" ht="20.399999999999999">
      <c r="A234" s="109"/>
      <c r="B234" s="90"/>
      <c r="C234" s="90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13"/>
      <c r="AJ234" s="90"/>
    </row>
    <row r="235" spans="1:36" ht="20.399999999999999">
      <c r="A235" s="109"/>
      <c r="B235" s="90"/>
      <c r="C235" s="90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13"/>
      <c r="AJ235" s="90"/>
    </row>
    <row r="236" spans="1:36" ht="20.399999999999999">
      <c r="A236" s="109"/>
      <c r="B236" s="90"/>
      <c r="C236" s="90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13"/>
      <c r="AJ236" s="90"/>
    </row>
    <row r="237" spans="1:36" ht="20.399999999999999">
      <c r="A237" s="109"/>
      <c r="B237" s="90"/>
      <c r="C237" s="90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13"/>
      <c r="AJ237" s="90"/>
    </row>
    <row r="238" spans="1:36" ht="20.399999999999999">
      <c r="A238" s="109"/>
      <c r="B238" s="90"/>
      <c r="C238" s="90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13"/>
      <c r="AJ238" s="90"/>
    </row>
    <row r="239" spans="1:36" ht="20.399999999999999">
      <c r="A239" s="109"/>
      <c r="B239" s="90"/>
      <c r="C239" s="90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13"/>
      <c r="AJ239" s="90"/>
    </row>
    <row r="240" spans="1:36" ht="20.399999999999999">
      <c r="A240" s="109"/>
      <c r="B240" s="90"/>
      <c r="C240" s="90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13"/>
      <c r="AJ240" s="90"/>
    </row>
    <row r="241" spans="1:36" ht="20.399999999999999">
      <c r="A241" s="109"/>
      <c r="B241" s="90"/>
      <c r="C241" s="90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13"/>
      <c r="AJ241" s="90"/>
    </row>
    <row r="242" spans="1:36" ht="20.399999999999999">
      <c r="A242" s="109"/>
      <c r="B242" s="90"/>
      <c r="C242" s="90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13"/>
      <c r="AJ242" s="90"/>
    </row>
    <row r="243" spans="1:36" ht="20.399999999999999">
      <c r="A243" s="109"/>
      <c r="B243" s="90"/>
      <c r="C243" s="90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13"/>
      <c r="AJ243" s="90"/>
    </row>
    <row r="244" spans="1:36" ht="20.399999999999999">
      <c r="A244" s="109"/>
      <c r="B244" s="90"/>
      <c r="C244" s="90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13"/>
      <c r="AJ244" s="90"/>
    </row>
    <row r="245" spans="1:36" ht="20.399999999999999">
      <c r="A245" s="109"/>
      <c r="B245" s="90"/>
      <c r="C245" s="90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13"/>
      <c r="AJ245" s="90"/>
    </row>
    <row r="246" spans="1:36" ht="20.399999999999999">
      <c r="A246" s="109"/>
      <c r="B246" s="90"/>
      <c r="C246" s="90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13"/>
      <c r="AJ246" s="90"/>
    </row>
    <row r="247" spans="1:36" ht="20.399999999999999">
      <c r="A247" s="109"/>
      <c r="B247" s="90"/>
      <c r="C247" s="90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13"/>
      <c r="AJ247" s="90"/>
    </row>
    <row r="248" spans="1:36" ht="20.399999999999999">
      <c r="A248" s="109"/>
      <c r="B248" s="90"/>
      <c r="C248" s="90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13"/>
      <c r="AJ248" s="90"/>
    </row>
    <row r="249" spans="1:36" ht="20.399999999999999">
      <c r="A249" s="109"/>
      <c r="B249" s="90"/>
      <c r="C249" s="90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13"/>
      <c r="AJ249" s="90"/>
    </row>
    <row r="250" spans="1:36" ht="20.399999999999999">
      <c r="A250" s="109"/>
      <c r="B250" s="90"/>
      <c r="C250" s="90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13"/>
      <c r="AJ250" s="90"/>
    </row>
    <row r="251" spans="1:36" ht="20.399999999999999">
      <c r="A251" s="109"/>
      <c r="B251" s="90"/>
      <c r="C251" s="90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13"/>
      <c r="AJ251" s="90"/>
    </row>
    <row r="252" spans="1:36" ht="20.399999999999999">
      <c r="A252" s="109"/>
      <c r="B252" s="90"/>
      <c r="C252" s="90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13"/>
      <c r="AJ252" s="90"/>
    </row>
    <row r="253" spans="1:36" ht="20.399999999999999">
      <c r="A253" s="109"/>
      <c r="B253" s="90"/>
      <c r="C253" s="90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13"/>
      <c r="AJ253" s="90"/>
    </row>
    <row r="254" spans="1:36" ht="20.399999999999999">
      <c r="A254" s="109"/>
      <c r="B254" s="90"/>
      <c r="C254" s="90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13"/>
      <c r="AJ254" s="90"/>
    </row>
    <row r="255" spans="1:36" ht="20.399999999999999">
      <c r="A255" s="109"/>
      <c r="B255" s="90"/>
      <c r="C255" s="90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13"/>
      <c r="AJ255" s="90"/>
    </row>
    <row r="256" spans="1:36" ht="20.399999999999999">
      <c r="B256" s="90"/>
      <c r="C256" s="90"/>
      <c r="D256" s="79"/>
      <c r="E256" s="79"/>
      <c r="F256" s="79"/>
      <c r="G256" s="79"/>
      <c r="H256" s="79"/>
      <c r="I256" s="79"/>
      <c r="J256" s="79"/>
      <c r="AI256" s="79"/>
      <c r="AJ256" s="90"/>
    </row>
    <row r="257" spans="1:36" ht="20.399999999999999">
      <c r="A257"/>
      <c r="B257" s="90"/>
      <c r="C257" s="90"/>
      <c r="D257" s="79"/>
      <c r="E257" s="79"/>
      <c r="F257" s="79"/>
      <c r="G257" s="79"/>
      <c r="H257" s="79"/>
      <c r="I257" s="79"/>
      <c r="J257" s="79"/>
      <c r="AI257" s="79"/>
      <c r="AJ257" s="90"/>
    </row>
    <row r="258" spans="1:36" ht="20.399999999999999">
      <c r="A258"/>
      <c r="B258" s="90"/>
      <c r="C258" s="90"/>
      <c r="D258" s="79"/>
      <c r="E258" s="79"/>
      <c r="F258" s="79"/>
      <c r="G258" s="79"/>
      <c r="H258" s="79"/>
      <c r="I258" s="79"/>
      <c r="J258" s="79"/>
      <c r="AI258" s="79"/>
      <c r="AJ258" s="90"/>
    </row>
    <row r="259" spans="1:36" ht="20.399999999999999">
      <c r="A259"/>
      <c r="B259" s="90"/>
      <c r="C259" s="90"/>
      <c r="D259" s="79"/>
      <c r="E259" s="79"/>
      <c r="F259" s="79"/>
      <c r="G259" s="79"/>
      <c r="H259" s="79"/>
      <c r="I259" s="79"/>
      <c r="J259" s="79"/>
      <c r="AI259" s="79"/>
      <c r="AJ259" s="90"/>
    </row>
    <row r="260" spans="1:36" ht="20.399999999999999">
      <c r="A260"/>
      <c r="B260" s="90"/>
      <c r="C260" s="90"/>
      <c r="D260" s="79"/>
      <c r="E260" s="79"/>
      <c r="F260" s="79"/>
      <c r="G260" s="79"/>
      <c r="H260" s="79"/>
      <c r="I260" s="79"/>
      <c r="J260" s="79"/>
      <c r="AI260" s="79"/>
      <c r="AJ260" s="90"/>
    </row>
    <row r="261" spans="1:36" ht="20.399999999999999">
      <c r="A261"/>
      <c r="B261" s="90"/>
      <c r="C261" s="90"/>
      <c r="D261" s="79"/>
      <c r="E261" s="79"/>
      <c r="F261" s="79"/>
      <c r="G261" s="79"/>
      <c r="H261" s="79"/>
      <c r="I261" s="79"/>
      <c r="J261" s="79"/>
      <c r="AI261" s="79"/>
      <c r="AJ261" s="90"/>
    </row>
    <row r="262" spans="1:36" ht="20.399999999999999">
      <c r="A262"/>
      <c r="B262" s="90"/>
      <c r="C262" s="90"/>
      <c r="D262" s="79"/>
      <c r="E262" s="79"/>
      <c r="F262" s="79"/>
      <c r="G262" s="79"/>
      <c r="H262" s="79"/>
      <c r="I262" s="79"/>
      <c r="J262" s="79"/>
      <c r="AI262" s="79"/>
      <c r="AJ262" s="90"/>
    </row>
    <row r="263" spans="1:36" ht="20.399999999999999">
      <c r="A263"/>
      <c r="B263" s="90"/>
      <c r="C263" s="90"/>
      <c r="D263" s="79"/>
      <c r="E263" s="79"/>
      <c r="F263" s="79"/>
      <c r="G263" s="79"/>
      <c r="H263" s="79"/>
      <c r="I263" s="79"/>
      <c r="J263" s="79"/>
      <c r="AI263" s="79"/>
      <c r="AJ263" s="90"/>
    </row>
    <row r="264" spans="1:36" ht="20.399999999999999">
      <c r="A264"/>
      <c r="B264" s="90"/>
      <c r="C264" s="90"/>
      <c r="D264" s="79"/>
      <c r="E264" s="79"/>
      <c r="F264" s="79"/>
      <c r="G264" s="79"/>
      <c r="H264" s="79"/>
      <c r="I264" s="79"/>
      <c r="J264" s="79"/>
      <c r="AI264" s="79"/>
      <c r="AJ264" s="90"/>
    </row>
    <row r="265" spans="1:36" ht="20.399999999999999">
      <c r="A265"/>
      <c r="B265" s="90"/>
      <c r="C265" s="90"/>
      <c r="D265" s="79"/>
      <c r="E265" s="79"/>
      <c r="F265" s="79"/>
      <c r="G265" s="79"/>
      <c r="H265" s="79"/>
      <c r="I265" s="79"/>
      <c r="J265" s="79"/>
      <c r="AI265" s="79"/>
      <c r="AJ265" s="90"/>
    </row>
    <row r="266" spans="1:36" ht="20.399999999999999">
      <c r="A266"/>
      <c r="B266" s="90"/>
      <c r="C266" s="90"/>
      <c r="D266" s="79"/>
      <c r="E266" s="79"/>
      <c r="F266" s="79"/>
      <c r="G266" s="79"/>
      <c r="H266" s="79"/>
      <c r="I266" s="79"/>
      <c r="J266" s="79"/>
      <c r="AI266" s="79"/>
      <c r="AJ266" s="90"/>
    </row>
    <row r="267" spans="1:36" ht="20.399999999999999">
      <c r="A267"/>
      <c r="B267" s="90"/>
      <c r="C267" s="90"/>
      <c r="D267" s="79"/>
      <c r="E267" s="79"/>
      <c r="F267" s="79"/>
      <c r="G267" s="79"/>
      <c r="H267" s="79"/>
      <c r="I267" s="79"/>
      <c r="J267" s="79"/>
      <c r="AI267" s="79"/>
      <c r="AJ267" s="90"/>
    </row>
    <row r="268" spans="1:36" ht="20.399999999999999">
      <c r="A268"/>
      <c r="B268" s="90"/>
      <c r="C268" s="90"/>
      <c r="D268" s="79"/>
      <c r="E268" s="79"/>
      <c r="F268" s="79"/>
      <c r="G268" s="79"/>
      <c r="H268" s="79"/>
      <c r="I268" s="79"/>
      <c r="J268" s="79"/>
      <c r="AI268" s="79"/>
      <c r="AJ268" s="90"/>
    </row>
    <row r="269" spans="1:36" ht="20.399999999999999">
      <c r="A269"/>
      <c r="B269" s="90"/>
      <c r="C269" s="90"/>
      <c r="D269" s="79"/>
      <c r="E269" s="79"/>
      <c r="F269" s="79"/>
      <c r="G269" s="79"/>
      <c r="H269" s="79"/>
      <c r="I269" s="79"/>
      <c r="J269" s="79"/>
      <c r="AI269" s="79"/>
      <c r="AJ269" s="90"/>
    </row>
    <row r="270" spans="1:36" ht="20.399999999999999">
      <c r="A270"/>
      <c r="B270" s="90"/>
      <c r="C270" s="90"/>
      <c r="D270" s="79"/>
      <c r="E270" s="79"/>
      <c r="F270" s="79"/>
      <c r="G270" s="79"/>
      <c r="H270" s="79"/>
      <c r="I270" s="79"/>
      <c r="J270" s="79"/>
      <c r="AI270" s="79"/>
      <c r="AJ270" s="90"/>
    </row>
    <row r="271" spans="1:36" ht="20.399999999999999">
      <c r="A271"/>
      <c r="B271" s="90"/>
      <c r="C271" s="90"/>
      <c r="D271" s="79"/>
      <c r="E271" s="79"/>
      <c r="F271" s="79"/>
      <c r="G271" s="79"/>
      <c r="H271" s="79"/>
      <c r="I271" s="79"/>
      <c r="J271" s="79"/>
      <c r="AI271" s="79"/>
      <c r="AJ271" s="90"/>
    </row>
    <row r="272" spans="1:36" ht="20.399999999999999">
      <c r="A272"/>
      <c r="B272" s="90"/>
      <c r="C272" s="90"/>
      <c r="D272" s="79"/>
      <c r="E272" s="79"/>
      <c r="F272" s="79"/>
      <c r="G272" s="79"/>
      <c r="H272" s="79"/>
      <c r="I272" s="79"/>
      <c r="J272" s="79"/>
      <c r="AI272" s="79"/>
      <c r="AJ272" s="90"/>
    </row>
    <row r="273" spans="1:36" ht="20.399999999999999">
      <c r="A273"/>
      <c r="B273" s="90"/>
      <c r="C273" s="90"/>
      <c r="D273" s="79"/>
      <c r="E273" s="79"/>
      <c r="F273" s="79"/>
      <c r="G273" s="79"/>
      <c r="H273" s="79"/>
      <c r="I273" s="79"/>
      <c r="J273" s="79"/>
      <c r="AI273" s="79"/>
      <c r="AJ273" s="90"/>
    </row>
    <row r="274" spans="1:36" ht="20.399999999999999">
      <c r="A274"/>
      <c r="B274" s="90"/>
      <c r="C274" s="90"/>
      <c r="D274" s="79"/>
      <c r="E274" s="79"/>
      <c r="F274" s="79"/>
      <c r="G274" s="79"/>
      <c r="H274" s="79"/>
      <c r="I274" s="79"/>
      <c r="J274" s="79"/>
      <c r="AI274" s="79"/>
      <c r="AJ274" s="90"/>
    </row>
    <row r="275" spans="1:36" ht="20.399999999999999">
      <c r="A275"/>
      <c r="B275" s="90"/>
      <c r="C275" s="90"/>
      <c r="D275" s="79"/>
      <c r="E275" s="79"/>
      <c r="F275" s="79"/>
      <c r="G275" s="79"/>
      <c r="H275" s="79"/>
      <c r="I275" s="79"/>
      <c r="J275" s="79"/>
      <c r="AI275" s="79"/>
      <c r="AJ275" s="90"/>
    </row>
    <row r="276" spans="1:36" ht="20.399999999999999">
      <c r="A276"/>
      <c r="B276" s="90"/>
      <c r="C276" s="90"/>
      <c r="D276" s="79"/>
      <c r="E276" s="79"/>
      <c r="F276" s="79"/>
      <c r="G276" s="79"/>
      <c r="H276" s="79"/>
      <c r="I276" s="79"/>
      <c r="J276" s="79"/>
      <c r="AI276" s="79"/>
      <c r="AJ276" s="90"/>
    </row>
    <row r="277" spans="1:36" ht="20.399999999999999">
      <c r="A277"/>
      <c r="B277" s="90"/>
      <c r="C277" s="90"/>
      <c r="D277" s="79"/>
      <c r="E277" s="79"/>
      <c r="F277" s="79"/>
      <c r="G277" s="79"/>
      <c r="H277" s="79"/>
      <c r="I277" s="79"/>
      <c r="J277" s="79"/>
      <c r="AI277" s="79"/>
      <c r="AJ277" s="90"/>
    </row>
    <row r="278" spans="1:36" ht="20.399999999999999">
      <c r="A278"/>
      <c r="B278" s="90"/>
      <c r="C278" s="90"/>
      <c r="D278" s="79"/>
      <c r="E278" s="79"/>
      <c r="F278" s="79"/>
      <c r="G278" s="79"/>
      <c r="H278" s="79"/>
      <c r="I278" s="79"/>
      <c r="J278" s="79"/>
      <c r="AI278" s="79"/>
      <c r="AJ278" s="90"/>
    </row>
    <row r="279" spans="1:36" ht="20.399999999999999">
      <c r="A279"/>
      <c r="B279" s="90"/>
      <c r="C279" s="90"/>
      <c r="D279" s="79"/>
      <c r="E279" s="79"/>
      <c r="F279" s="79"/>
      <c r="G279" s="79"/>
      <c r="H279" s="79"/>
      <c r="I279" s="79"/>
      <c r="J279" s="79"/>
      <c r="AI279" s="79"/>
      <c r="AJ279" s="90"/>
    </row>
    <row r="280" spans="1:36" ht="20.399999999999999">
      <c r="A280"/>
      <c r="B280" s="90"/>
      <c r="C280" s="90"/>
      <c r="D280" s="79"/>
      <c r="E280" s="79"/>
      <c r="F280" s="79"/>
      <c r="G280" s="79"/>
      <c r="H280" s="79"/>
      <c r="I280" s="79"/>
      <c r="J280" s="79"/>
      <c r="AI280" s="79"/>
      <c r="AJ280" s="90"/>
    </row>
    <row r="281" spans="1:36" ht="20.399999999999999">
      <c r="A281"/>
      <c r="B281" s="90"/>
      <c r="C281" s="90"/>
      <c r="D281" s="79"/>
      <c r="E281" s="79"/>
      <c r="F281" s="79"/>
      <c r="G281" s="79"/>
      <c r="H281" s="79"/>
      <c r="I281" s="79"/>
      <c r="J281" s="79"/>
      <c r="AI281" s="79"/>
      <c r="AJ281" s="90"/>
    </row>
    <row r="282" spans="1:36" ht="20.399999999999999">
      <c r="A282"/>
      <c r="B282" s="90"/>
      <c r="C282" s="90"/>
      <c r="D282" s="79"/>
      <c r="E282" s="79"/>
      <c r="F282" s="79"/>
      <c r="G282" s="79"/>
      <c r="H282" s="79"/>
      <c r="I282" s="79"/>
      <c r="J282" s="79"/>
      <c r="AI282" s="79"/>
      <c r="AJ282" s="90"/>
    </row>
    <row r="283" spans="1:36" ht="20.399999999999999">
      <c r="A283"/>
      <c r="B283" s="90"/>
      <c r="C283" s="90"/>
      <c r="D283" s="79"/>
      <c r="E283" s="79"/>
      <c r="F283" s="79"/>
      <c r="G283" s="79"/>
      <c r="H283" s="79"/>
      <c r="I283" s="79"/>
      <c r="J283" s="79"/>
      <c r="AI283" s="79"/>
      <c r="AJ283" s="90"/>
    </row>
    <row r="284" spans="1:36" ht="20.399999999999999">
      <c r="A284"/>
      <c r="B284" s="90"/>
      <c r="C284" s="90"/>
      <c r="D284" s="79"/>
      <c r="E284" s="79"/>
      <c r="F284" s="79"/>
      <c r="G284" s="79"/>
      <c r="H284" s="79"/>
      <c r="I284" s="79"/>
      <c r="J284" s="79"/>
      <c r="AI284" s="79"/>
      <c r="AJ284" s="90"/>
    </row>
    <row r="285" spans="1:36" ht="20.399999999999999">
      <c r="A285"/>
      <c r="B285" s="90"/>
      <c r="C285" s="90"/>
      <c r="D285" s="79"/>
      <c r="E285" s="79"/>
      <c r="F285" s="79"/>
      <c r="G285" s="79"/>
      <c r="H285" s="79"/>
      <c r="I285" s="79"/>
      <c r="J285" s="79"/>
      <c r="AI285" s="79"/>
      <c r="AJ285" s="90"/>
    </row>
    <row r="286" spans="1:36" ht="20.399999999999999">
      <c r="A286"/>
      <c r="B286" s="90"/>
      <c r="C286" s="90"/>
      <c r="D286" s="79"/>
      <c r="E286" s="79"/>
      <c r="F286" s="79"/>
      <c r="G286" s="79"/>
      <c r="H286" s="79"/>
      <c r="I286" s="79"/>
      <c r="J286" s="79"/>
      <c r="AI286" s="79"/>
      <c r="AJ286" s="90"/>
    </row>
    <row r="287" spans="1:36" ht="20.399999999999999">
      <c r="A287"/>
      <c r="B287" s="90"/>
      <c r="C287" s="90"/>
      <c r="D287" s="79"/>
      <c r="E287" s="79"/>
      <c r="F287" s="79"/>
      <c r="G287" s="79"/>
      <c r="H287" s="79"/>
      <c r="I287" s="79"/>
      <c r="J287" s="79"/>
      <c r="AI287" s="79"/>
      <c r="AJ287" s="90"/>
    </row>
    <row r="288" spans="1:36" ht="20.399999999999999">
      <c r="A288"/>
      <c r="B288" s="90"/>
      <c r="C288" s="90"/>
      <c r="D288" s="79"/>
      <c r="E288" s="79"/>
      <c r="F288" s="79"/>
      <c r="G288" s="79"/>
      <c r="H288" s="79"/>
      <c r="I288" s="79"/>
      <c r="J288" s="79"/>
      <c r="AI288" s="79"/>
      <c r="AJ288" s="90"/>
    </row>
    <row r="289" spans="1:36" ht="20.399999999999999">
      <c r="A289"/>
      <c r="B289" s="90"/>
      <c r="C289" s="90"/>
      <c r="D289" s="79"/>
      <c r="E289" s="79"/>
      <c r="F289" s="79"/>
      <c r="G289" s="79"/>
      <c r="H289" s="79"/>
      <c r="I289" s="79"/>
      <c r="J289" s="79"/>
      <c r="AI289" s="79"/>
      <c r="AJ289" s="90"/>
    </row>
    <row r="290" spans="1:36" ht="20.399999999999999">
      <c r="A290"/>
      <c r="B290" s="90"/>
      <c r="C290" s="90"/>
      <c r="D290" s="79"/>
      <c r="E290" s="79"/>
      <c r="F290" s="79"/>
      <c r="G290" s="79"/>
      <c r="H290" s="79"/>
      <c r="I290" s="79"/>
      <c r="J290" s="79"/>
      <c r="AI290" s="79"/>
      <c r="AJ290" s="90"/>
    </row>
    <row r="291" spans="1:36" ht="20.399999999999999">
      <c r="A291"/>
      <c r="B291" s="90"/>
      <c r="C291" s="90"/>
      <c r="D291" s="79"/>
      <c r="E291" s="79"/>
      <c r="F291" s="79"/>
      <c r="G291" s="79"/>
      <c r="H291" s="79"/>
      <c r="I291" s="79"/>
      <c r="J291" s="79"/>
      <c r="AI291" s="79"/>
      <c r="AJ291" s="90"/>
    </row>
    <row r="292" spans="1:36" ht="20.399999999999999">
      <c r="A292"/>
      <c r="B292" s="90"/>
      <c r="C292" s="90"/>
      <c r="D292" s="79"/>
      <c r="E292" s="79"/>
      <c r="F292" s="79"/>
      <c r="G292" s="79"/>
      <c r="H292" s="79"/>
      <c r="I292" s="79"/>
      <c r="J292" s="79"/>
      <c r="AI292" s="79"/>
      <c r="AJ292" s="90"/>
    </row>
    <row r="293" spans="1:36" ht="20.399999999999999">
      <c r="A293"/>
      <c r="B293" s="90"/>
      <c r="C293" s="90"/>
      <c r="D293" s="79"/>
      <c r="E293" s="79"/>
      <c r="F293" s="79"/>
      <c r="G293" s="79"/>
      <c r="H293" s="79"/>
      <c r="I293" s="79"/>
      <c r="J293" s="79"/>
      <c r="AI293" s="79"/>
      <c r="AJ293" s="90"/>
    </row>
    <row r="294" spans="1:36" ht="20.399999999999999">
      <c r="A294"/>
      <c r="B294" s="90"/>
      <c r="C294" s="90"/>
      <c r="D294" s="79"/>
      <c r="E294" s="79"/>
      <c r="F294" s="79"/>
      <c r="G294" s="79"/>
      <c r="H294" s="79"/>
      <c r="I294" s="79"/>
      <c r="J294" s="79"/>
      <c r="AI294" s="79"/>
      <c r="AJ294" s="90"/>
    </row>
    <row r="295" spans="1:36" ht="20.399999999999999">
      <c r="A295"/>
      <c r="B295" s="90"/>
      <c r="C295" s="90"/>
      <c r="D295" s="79"/>
      <c r="E295" s="79"/>
      <c r="F295" s="79"/>
      <c r="G295" s="79"/>
      <c r="H295" s="79"/>
      <c r="I295" s="79"/>
      <c r="J295" s="79"/>
      <c r="AI295" s="79"/>
      <c r="AJ295" s="90"/>
    </row>
    <row r="296" spans="1:36" ht="20.399999999999999">
      <c r="A296"/>
      <c r="B296" s="90"/>
      <c r="C296" s="90"/>
      <c r="D296" s="79"/>
      <c r="E296" s="79"/>
      <c r="F296" s="79"/>
      <c r="G296" s="79"/>
      <c r="H296" s="79"/>
      <c r="I296" s="79"/>
      <c r="J296" s="79"/>
      <c r="AI296" s="79"/>
      <c r="AJ296" s="90"/>
    </row>
    <row r="297" spans="1:36" ht="20.399999999999999">
      <c r="A297"/>
      <c r="B297" s="90"/>
      <c r="C297" s="90"/>
      <c r="D297" s="79"/>
      <c r="E297" s="79"/>
      <c r="F297" s="79"/>
      <c r="G297" s="79"/>
      <c r="H297" s="79"/>
      <c r="I297" s="79"/>
      <c r="J297" s="79"/>
      <c r="AI297" s="79"/>
      <c r="AJ297" s="90"/>
    </row>
    <row r="298" spans="1:36" ht="20.399999999999999">
      <c r="A298"/>
      <c r="B298" s="90"/>
      <c r="C298" s="90"/>
      <c r="D298" s="79"/>
      <c r="E298" s="79"/>
      <c r="F298" s="79"/>
      <c r="G298" s="79"/>
      <c r="H298" s="79"/>
      <c r="I298" s="79"/>
      <c r="J298" s="79"/>
      <c r="AI298" s="79"/>
      <c r="AJ298" s="90"/>
    </row>
    <row r="299" spans="1:36" ht="20.399999999999999">
      <c r="A299"/>
      <c r="B299" s="90"/>
      <c r="C299" s="90"/>
      <c r="D299" s="79"/>
      <c r="E299" s="79"/>
      <c r="F299" s="79"/>
      <c r="G299" s="79"/>
      <c r="H299" s="79"/>
      <c r="I299" s="79"/>
      <c r="J299" s="79"/>
      <c r="AI299" s="79"/>
      <c r="AJ299" s="90"/>
    </row>
    <row r="300" spans="1:36" ht="20.399999999999999">
      <c r="A300"/>
      <c r="B300" s="90"/>
      <c r="C300" s="90"/>
      <c r="D300" s="79"/>
      <c r="E300" s="79"/>
      <c r="F300" s="79"/>
      <c r="G300" s="79"/>
      <c r="H300" s="79"/>
      <c r="I300" s="79"/>
      <c r="J300" s="79"/>
      <c r="AI300" s="79"/>
      <c r="AJ300" s="90"/>
    </row>
    <row r="301" spans="1:36" ht="20.399999999999999">
      <c r="A301"/>
      <c r="B301" s="90"/>
      <c r="C301" s="90"/>
      <c r="D301" s="79"/>
      <c r="E301" s="79"/>
      <c r="F301" s="79"/>
      <c r="G301" s="79"/>
      <c r="H301" s="79"/>
      <c r="I301" s="79"/>
      <c r="J301" s="79"/>
      <c r="AI301" s="79"/>
      <c r="AJ301" s="90"/>
    </row>
    <row r="302" spans="1:36" ht="20.399999999999999">
      <c r="A302"/>
      <c r="B302" s="90"/>
      <c r="C302" s="90"/>
      <c r="D302" s="79"/>
      <c r="E302" s="79"/>
      <c r="F302" s="79"/>
      <c r="G302" s="79"/>
      <c r="H302" s="79"/>
      <c r="I302" s="79"/>
      <c r="J302" s="79"/>
      <c r="AI302" s="79"/>
      <c r="AJ302" s="90"/>
    </row>
    <row r="303" spans="1:36" ht="20.399999999999999">
      <c r="A303"/>
      <c r="B303" s="90"/>
      <c r="C303" s="90"/>
      <c r="D303" s="79"/>
      <c r="E303" s="79"/>
      <c r="F303" s="79"/>
      <c r="G303" s="79"/>
      <c r="H303" s="79"/>
      <c r="I303" s="79"/>
      <c r="J303" s="79"/>
      <c r="AI303" s="79"/>
      <c r="AJ303" s="90"/>
    </row>
    <row r="304" spans="1:36" ht="20.399999999999999">
      <c r="A304"/>
      <c r="B304" s="90"/>
      <c r="C304" s="90"/>
      <c r="D304" s="79"/>
      <c r="E304" s="79"/>
      <c r="F304" s="79"/>
      <c r="G304" s="79"/>
      <c r="H304" s="79"/>
      <c r="I304" s="79"/>
      <c r="J304" s="79"/>
      <c r="AI304" s="79"/>
      <c r="AJ304" s="90"/>
    </row>
    <row r="305" spans="1:36" ht="20.399999999999999">
      <c r="A305"/>
      <c r="B305" s="90"/>
      <c r="C305" s="90"/>
      <c r="D305" s="79"/>
      <c r="E305" s="79"/>
      <c r="F305" s="79"/>
      <c r="G305" s="79"/>
      <c r="H305" s="79"/>
      <c r="I305" s="79"/>
      <c r="J305" s="79"/>
      <c r="AI305" s="79"/>
      <c r="AJ305" s="90"/>
    </row>
    <row r="306" spans="1:36" ht="20.399999999999999">
      <c r="A306"/>
      <c r="B306" s="90"/>
      <c r="C306" s="90"/>
      <c r="D306" s="79"/>
      <c r="E306" s="79"/>
      <c r="F306" s="79"/>
      <c r="G306" s="79"/>
      <c r="H306" s="79"/>
      <c r="I306" s="79"/>
      <c r="J306" s="79"/>
      <c r="AI306" s="79"/>
      <c r="AJ306" s="90"/>
    </row>
    <row r="307" spans="1:36" ht="20.399999999999999">
      <c r="A307"/>
      <c r="B307" s="90"/>
      <c r="C307" s="90"/>
      <c r="D307" s="79"/>
      <c r="E307" s="79"/>
      <c r="F307" s="79"/>
      <c r="G307" s="79"/>
      <c r="H307" s="79"/>
      <c r="I307" s="79"/>
      <c r="J307" s="79"/>
      <c r="AI307" s="79"/>
      <c r="AJ307" s="90"/>
    </row>
    <row r="308" spans="1:36" ht="20.399999999999999">
      <c r="A308"/>
      <c r="B308" s="90"/>
      <c r="C308" s="90"/>
      <c r="D308" s="79"/>
      <c r="E308" s="79"/>
      <c r="F308" s="79"/>
      <c r="G308" s="79"/>
      <c r="H308" s="79"/>
      <c r="I308" s="79"/>
      <c r="J308" s="79"/>
      <c r="AI308" s="79"/>
      <c r="AJ308" s="90"/>
    </row>
    <row r="309" spans="1:36" ht="20.399999999999999">
      <c r="A309"/>
      <c r="B309" s="90"/>
      <c r="C309" s="90"/>
      <c r="D309" s="79"/>
      <c r="E309" s="79"/>
      <c r="F309" s="79"/>
      <c r="G309" s="79"/>
      <c r="H309" s="79"/>
      <c r="I309" s="79"/>
      <c r="J309" s="79"/>
      <c r="AI309" s="79"/>
      <c r="AJ309" s="90"/>
    </row>
    <row r="310" spans="1:36" ht="20.399999999999999">
      <c r="A310"/>
      <c r="B310" s="90"/>
      <c r="C310" s="90"/>
      <c r="D310" s="79"/>
      <c r="E310" s="79"/>
      <c r="F310" s="79"/>
      <c r="G310" s="79"/>
      <c r="H310" s="79"/>
      <c r="I310" s="79"/>
      <c r="J310" s="79"/>
      <c r="AI310" s="79"/>
      <c r="AJ310" s="90"/>
    </row>
    <row r="311" spans="1:36" ht="20.399999999999999">
      <c r="A311"/>
      <c r="B311" s="90"/>
      <c r="C311" s="90"/>
      <c r="D311" s="79"/>
      <c r="E311" s="79"/>
      <c r="F311" s="79"/>
      <c r="G311" s="79"/>
      <c r="H311" s="79"/>
      <c r="I311" s="79"/>
      <c r="J311" s="79"/>
      <c r="AI311" s="79"/>
      <c r="AJ311" s="90"/>
    </row>
    <row r="312" spans="1:36" ht="20.399999999999999">
      <c r="A312"/>
      <c r="B312" s="90"/>
      <c r="C312" s="90"/>
      <c r="D312" s="79"/>
      <c r="E312" s="79"/>
      <c r="F312" s="79"/>
      <c r="G312" s="79"/>
      <c r="H312" s="79"/>
      <c r="I312" s="79"/>
      <c r="J312" s="79"/>
      <c r="AI312" s="79"/>
      <c r="AJ312" s="90"/>
    </row>
    <row r="313" spans="1:36" ht="20.399999999999999">
      <c r="A313"/>
      <c r="B313" s="90"/>
      <c r="C313" s="90"/>
      <c r="D313" s="79"/>
      <c r="E313" s="79"/>
      <c r="F313" s="79"/>
      <c r="G313" s="79"/>
      <c r="H313" s="79"/>
      <c r="I313" s="79"/>
      <c r="J313" s="79"/>
      <c r="AI313" s="79"/>
      <c r="AJ313" s="90"/>
    </row>
    <row r="314" spans="1:36" ht="20.399999999999999">
      <c r="A314"/>
      <c r="B314" s="90"/>
      <c r="C314" s="90"/>
      <c r="D314" s="79"/>
      <c r="E314" s="79"/>
      <c r="F314" s="79"/>
      <c r="G314" s="79"/>
      <c r="H314" s="79"/>
      <c r="I314" s="79"/>
      <c r="J314" s="79"/>
      <c r="AI314" s="79"/>
      <c r="AJ314" s="90"/>
    </row>
    <row r="315" spans="1:36" ht="20.399999999999999">
      <c r="A315"/>
      <c r="B315" s="90"/>
      <c r="C315" s="90"/>
      <c r="D315" s="79"/>
      <c r="E315" s="79"/>
      <c r="F315" s="79"/>
      <c r="G315" s="79"/>
      <c r="H315" s="79"/>
      <c r="I315" s="79"/>
      <c r="J315" s="79"/>
      <c r="AI315" s="79"/>
      <c r="AJ315" s="90"/>
    </row>
    <row r="316" spans="1:36" ht="20.399999999999999">
      <c r="A316"/>
      <c r="B316" s="90"/>
      <c r="C316" s="90"/>
      <c r="D316" s="79"/>
      <c r="E316" s="79"/>
      <c r="F316" s="79"/>
      <c r="G316" s="79"/>
      <c r="H316" s="79"/>
      <c r="I316" s="79"/>
      <c r="J316" s="79"/>
      <c r="AI316" s="79"/>
      <c r="AJ316" s="90"/>
    </row>
    <row r="317" spans="1:36" ht="20.399999999999999">
      <c r="A317"/>
      <c r="B317" s="90"/>
      <c r="C317" s="90"/>
      <c r="D317" s="79"/>
      <c r="E317" s="79"/>
      <c r="F317" s="79"/>
      <c r="G317" s="79"/>
      <c r="H317" s="79"/>
      <c r="I317" s="79"/>
      <c r="J317" s="79"/>
      <c r="AI317" s="79"/>
      <c r="AJ317" s="90"/>
    </row>
    <row r="318" spans="1:36" ht="20.399999999999999">
      <c r="A318"/>
      <c r="B318" s="90"/>
      <c r="C318" s="90"/>
      <c r="D318" s="79"/>
      <c r="E318" s="79"/>
      <c r="F318" s="79"/>
      <c r="G318" s="79"/>
      <c r="H318" s="79"/>
      <c r="I318" s="79"/>
      <c r="J318" s="79"/>
      <c r="AI318" s="79"/>
      <c r="AJ318" s="90"/>
    </row>
    <row r="319" spans="1:36" ht="20.399999999999999">
      <c r="A319"/>
      <c r="B319" s="90"/>
      <c r="C319" s="90"/>
      <c r="D319" s="79"/>
      <c r="E319" s="79"/>
      <c r="F319" s="79"/>
      <c r="G319" s="79"/>
      <c r="H319" s="79"/>
      <c r="I319" s="79"/>
      <c r="J319" s="79"/>
      <c r="AI319" s="79"/>
      <c r="AJ319" s="90"/>
    </row>
    <row r="320" spans="1:36" ht="20.399999999999999">
      <c r="A320"/>
      <c r="B320" s="90"/>
      <c r="C320" s="90"/>
      <c r="D320" s="79"/>
      <c r="E320" s="79"/>
      <c r="F320" s="79"/>
      <c r="G320" s="79"/>
      <c r="H320" s="79"/>
      <c r="I320" s="79"/>
      <c r="J320" s="79"/>
      <c r="AI320" s="79"/>
      <c r="AJ320" s="90"/>
    </row>
    <row r="321" spans="1:36" ht="20.399999999999999">
      <c r="A321"/>
      <c r="B321" s="90"/>
      <c r="C321" s="90"/>
      <c r="D321" s="79"/>
      <c r="E321" s="79"/>
      <c r="F321" s="79"/>
      <c r="G321" s="79"/>
      <c r="H321" s="79"/>
      <c r="I321" s="79"/>
      <c r="J321" s="79"/>
      <c r="AI321" s="79"/>
      <c r="AJ321" s="90"/>
    </row>
    <row r="322" spans="1:36" ht="20.399999999999999">
      <c r="A322"/>
      <c r="B322" s="90"/>
      <c r="C322" s="90"/>
      <c r="D322" s="79"/>
      <c r="E322" s="79"/>
      <c r="F322" s="79"/>
      <c r="G322" s="79"/>
      <c r="H322" s="79"/>
      <c r="I322" s="79"/>
      <c r="J322" s="79"/>
      <c r="AI322" s="79"/>
      <c r="AJ322" s="90"/>
    </row>
    <row r="323" spans="1:36" ht="20.399999999999999">
      <c r="A323"/>
      <c r="B323" s="90"/>
      <c r="C323" s="90"/>
      <c r="D323" s="79"/>
      <c r="E323" s="79"/>
      <c r="F323" s="79"/>
      <c r="G323" s="79"/>
      <c r="H323" s="79"/>
      <c r="I323" s="79"/>
      <c r="J323" s="79"/>
      <c r="AI323" s="79"/>
      <c r="AJ323" s="90"/>
    </row>
    <row r="324" spans="1:36" ht="20.399999999999999">
      <c r="A324"/>
      <c r="B324" s="90"/>
      <c r="C324" s="90"/>
      <c r="D324" s="79"/>
      <c r="E324" s="79"/>
      <c r="F324" s="79"/>
      <c r="G324" s="79"/>
      <c r="H324" s="79"/>
      <c r="I324" s="79"/>
      <c r="J324" s="79"/>
      <c r="AI324" s="79"/>
      <c r="AJ324" s="90"/>
    </row>
    <row r="325" spans="1:36" ht="20.399999999999999">
      <c r="A325"/>
      <c r="B325" s="90"/>
      <c r="C325" s="90"/>
      <c r="D325" s="79"/>
      <c r="E325" s="79"/>
      <c r="F325" s="79"/>
      <c r="G325" s="79"/>
      <c r="H325" s="79"/>
      <c r="I325" s="79"/>
      <c r="J325" s="79"/>
      <c r="AI325" s="79"/>
      <c r="AJ325" s="90"/>
    </row>
    <row r="326" spans="1:36" ht="20.399999999999999">
      <c r="A326"/>
      <c r="B326" s="90"/>
      <c r="C326" s="90"/>
      <c r="D326" s="79"/>
      <c r="E326" s="79"/>
      <c r="F326" s="79"/>
      <c r="G326" s="79"/>
      <c r="H326" s="79"/>
      <c r="I326" s="79"/>
      <c r="J326" s="79"/>
      <c r="AI326" s="79"/>
      <c r="AJ326" s="90"/>
    </row>
    <row r="327" spans="1:36" ht="20.399999999999999">
      <c r="A327"/>
      <c r="B327" s="90"/>
      <c r="C327" s="90"/>
      <c r="D327" s="79"/>
      <c r="E327" s="79"/>
      <c r="F327" s="79"/>
      <c r="G327" s="79"/>
      <c r="H327" s="79"/>
      <c r="I327" s="79"/>
      <c r="J327" s="79"/>
      <c r="AI327" s="79"/>
      <c r="AJ327" s="90"/>
    </row>
    <row r="328" spans="1:36" ht="20.399999999999999">
      <c r="A328"/>
      <c r="B328" s="90"/>
      <c r="C328" s="90"/>
      <c r="D328" s="79"/>
      <c r="E328" s="79"/>
      <c r="F328" s="79"/>
      <c r="G328" s="79"/>
      <c r="H328" s="79"/>
      <c r="I328" s="79"/>
      <c r="J328" s="79"/>
      <c r="AI328" s="79"/>
      <c r="AJ328" s="90"/>
    </row>
    <row r="329" spans="1:36" ht="20.399999999999999">
      <c r="A329"/>
      <c r="B329" s="90"/>
      <c r="C329" s="90"/>
      <c r="D329" s="79"/>
      <c r="E329" s="79"/>
      <c r="F329" s="79"/>
      <c r="G329" s="79"/>
      <c r="H329" s="79"/>
      <c r="I329" s="79"/>
      <c r="J329" s="79"/>
      <c r="AI329" s="79"/>
      <c r="AJ329" s="90"/>
    </row>
    <row r="330" spans="1:36" ht="20.399999999999999">
      <c r="A330"/>
      <c r="B330" s="90"/>
      <c r="C330" s="90"/>
      <c r="D330" s="79"/>
      <c r="E330" s="79"/>
      <c r="F330" s="79"/>
      <c r="G330" s="79"/>
      <c r="H330" s="79"/>
      <c r="I330" s="79"/>
      <c r="J330" s="79"/>
      <c r="AI330" s="79"/>
      <c r="AJ330" s="90"/>
    </row>
    <row r="331" spans="1:36" ht="20.399999999999999">
      <c r="A331"/>
      <c r="B331" s="90"/>
      <c r="C331" s="90"/>
      <c r="D331" s="79"/>
      <c r="E331" s="79"/>
      <c r="F331" s="79"/>
      <c r="G331" s="79"/>
      <c r="H331" s="79"/>
      <c r="I331" s="79"/>
      <c r="J331" s="79"/>
      <c r="AI331" s="79"/>
      <c r="AJ331" s="90"/>
    </row>
    <row r="332" spans="1:36" ht="20.399999999999999">
      <c r="A332"/>
      <c r="B332" s="90"/>
      <c r="C332" s="90"/>
      <c r="D332" s="79"/>
      <c r="E332" s="79"/>
      <c r="F332" s="79"/>
      <c r="G332" s="79"/>
      <c r="H332" s="79"/>
      <c r="I332" s="79"/>
      <c r="J332" s="79"/>
      <c r="AI332" s="79"/>
      <c r="AJ332" s="90"/>
    </row>
    <row r="333" spans="1:36" ht="20.399999999999999">
      <c r="A333"/>
      <c r="B333" s="90"/>
      <c r="C333" s="90"/>
      <c r="D333" s="79"/>
      <c r="E333" s="79"/>
      <c r="F333" s="79"/>
      <c r="G333" s="79"/>
      <c r="H333" s="79"/>
      <c r="I333" s="79"/>
      <c r="J333" s="79"/>
      <c r="AI333" s="79"/>
      <c r="AJ333" s="90"/>
    </row>
    <row r="334" spans="1:36" ht="20.399999999999999">
      <c r="A334"/>
      <c r="B334" s="90"/>
      <c r="C334" s="90"/>
      <c r="D334" s="79"/>
      <c r="E334" s="79"/>
      <c r="F334" s="79"/>
      <c r="G334" s="79"/>
      <c r="H334" s="79"/>
      <c r="I334" s="79"/>
      <c r="J334" s="79"/>
      <c r="AI334" s="79"/>
      <c r="AJ334" s="90"/>
    </row>
    <row r="335" spans="1:36" ht="20.399999999999999">
      <c r="A335"/>
      <c r="B335" s="90"/>
      <c r="C335" s="90"/>
      <c r="D335" s="79"/>
      <c r="E335" s="79"/>
      <c r="F335" s="79"/>
      <c r="G335" s="79"/>
      <c r="H335" s="79"/>
      <c r="I335" s="79"/>
      <c r="J335" s="79"/>
      <c r="AI335" s="79"/>
      <c r="AJ335" s="90"/>
    </row>
    <row r="336" spans="1:36" ht="20.399999999999999">
      <c r="A336"/>
      <c r="B336" s="90"/>
      <c r="C336" s="90"/>
      <c r="D336" s="79"/>
      <c r="E336" s="79"/>
      <c r="F336" s="79"/>
      <c r="G336" s="79"/>
      <c r="H336" s="79"/>
      <c r="I336" s="79"/>
      <c r="J336" s="79"/>
      <c r="AI336" s="79"/>
      <c r="AJ336" s="90"/>
    </row>
    <row r="337" spans="1:36" ht="20.399999999999999">
      <c r="A337"/>
      <c r="B337" s="90"/>
      <c r="C337" s="90"/>
      <c r="D337" s="79"/>
      <c r="E337" s="79"/>
      <c r="F337" s="79"/>
      <c r="G337" s="79"/>
      <c r="H337" s="79"/>
      <c r="I337" s="79"/>
      <c r="J337" s="79"/>
      <c r="AI337" s="79"/>
      <c r="AJ337" s="90"/>
    </row>
    <row r="338" spans="1:36" ht="20.399999999999999">
      <c r="A338"/>
      <c r="B338" s="90"/>
      <c r="C338" s="90"/>
      <c r="D338" s="79"/>
      <c r="E338" s="79"/>
      <c r="F338" s="79"/>
      <c r="G338" s="79"/>
      <c r="H338" s="79"/>
      <c r="I338" s="79"/>
      <c r="J338" s="79"/>
      <c r="AI338" s="79"/>
      <c r="AJ338" s="90"/>
    </row>
    <row r="339" spans="1:36" ht="20.399999999999999">
      <c r="A339"/>
      <c r="B339" s="90"/>
      <c r="C339" s="90"/>
      <c r="D339" s="79"/>
      <c r="E339" s="79"/>
      <c r="F339" s="79"/>
      <c r="G339" s="79"/>
      <c r="H339" s="79"/>
      <c r="I339" s="79"/>
      <c r="J339" s="79"/>
      <c r="AI339" s="79"/>
      <c r="AJ339" s="90"/>
    </row>
    <row r="340" spans="1:36" ht="20.399999999999999">
      <c r="A340"/>
      <c r="B340" s="90"/>
      <c r="C340" s="90"/>
      <c r="D340" s="79"/>
      <c r="E340" s="79"/>
      <c r="F340" s="79"/>
      <c r="G340" s="79"/>
      <c r="H340" s="79"/>
      <c r="I340" s="79"/>
      <c r="J340" s="79"/>
      <c r="AI340" s="79"/>
      <c r="AJ340" s="90"/>
    </row>
    <row r="341" spans="1:36" ht="20.399999999999999">
      <c r="A341"/>
      <c r="B341" s="90"/>
      <c r="C341" s="90"/>
      <c r="D341" s="79"/>
      <c r="E341" s="79"/>
      <c r="F341" s="79"/>
      <c r="G341" s="79"/>
      <c r="H341" s="79"/>
      <c r="I341" s="79"/>
      <c r="J341" s="79"/>
      <c r="AI341" s="79"/>
      <c r="AJ341" s="90"/>
    </row>
    <row r="342" spans="1:36" ht="20.399999999999999">
      <c r="A342"/>
      <c r="B342" s="90"/>
      <c r="C342" s="90"/>
      <c r="D342" s="79"/>
      <c r="E342" s="79"/>
      <c r="F342" s="79"/>
      <c r="G342" s="79"/>
      <c r="H342" s="79"/>
      <c r="I342" s="79"/>
      <c r="J342" s="79"/>
      <c r="AI342" s="79"/>
      <c r="AJ342" s="90"/>
    </row>
    <row r="343" spans="1:36" ht="20.399999999999999">
      <c r="A343"/>
      <c r="B343" s="90"/>
      <c r="C343" s="90"/>
      <c r="D343" s="79"/>
      <c r="E343" s="79"/>
      <c r="F343" s="79"/>
      <c r="G343" s="79"/>
      <c r="H343" s="79"/>
      <c r="I343" s="79"/>
      <c r="J343" s="79"/>
      <c r="AI343" s="79"/>
      <c r="AJ343" s="90"/>
    </row>
    <row r="344" spans="1:36" ht="20.399999999999999">
      <c r="A344"/>
      <c r="B344" s="90"/>
      <c r="C344" s="90"/>
      <c r="D344" s="79"/>
      <c r="E344" s="79"/>
      <c r="F344" s="79"/>
      <c r="G344" s="79"/>
      <c r="H344" s="79"/>
      <c r="I344" s="79"/>
      <c r="J344" s="79"/>
      <c r="AI344" s="79"/>
      <c r="AJ344" s="90"/>
    </row>
    <row r="345" spans="1:36" ht="20.399999999999999">
      <c r="A345"/>
      <c r="B345" s="90"/>
      <c r="C345" s="90"/>
      <c r="D345" s="79"/>
      <c r="E345" s="79"/>
      <c r="F345" s="79"/>
      <c r="G345" s="79"/>
      <c r="H345" s="79"/>
      <c r="I345" s="79"/>
      <c r="J345" s="79"/>
      <c r="AI345" s="79"/>
      <c r="AJ345" s="90"/>
    </row>
    <row r="346" spans="1:36" ht="20.399999999999999">
      <c r="A346"/>
      <c r="B346" s="90"/>
      <c r="C346" s="90"/>
      <c r="D346" s="79"/>
      <c r="E346" s="79"/>
      <c r="F346" s="79"/>
      <c r="G346" s="79"/>
      <c r="H346" s="79"/>
      <c r="I346" s="79"/>
      <c r="J346" s="79"/>
      <c r="AI346" s="79"/>
      <c r="AJ346" s="90"/>
    </row>
    <row r="347" spans="1:36" ht="20.399999999999999">
      <c r="A347"/>
      <c r="B347" s="90"/>
      <c r="C347" s="90"/>
      <c r="D347" s="79"/>
      <c r="E347" s="79"/>
      <c r="F347" s="79"/>
      <c r="G347" s="79"/>
      <c r="H347" s="79"/>
      <c r="I347" s="79"/>
      <c r="J347" s="79"/>
      <c r="AI347" s="79"/>
      <c r="AJ347" s="90"/>
    </row>
    <row r="348" spans="1:36" ht="20.399999999999999">
      <c r="A348"/>
      <c r="B348" s="90"/>
      <c r="C348" s="90"/>
      <c r="D348" s="79"/>
      <c r="E348" s="79"/>
      <c r="F348" s="79"/>
      <c r="G348" s="79"/>
      <c r="H348" s="79"/>
      <c r="I348" s="79"/>
      <c r="J348" s="79"/>
      <c r="AI348" s="79"/>
      <c r="AJ348" s="90"/>
    </row>
    <row r="349" spans="1:36" ht="20.399999999999999">
      <c r="A349"/>
      <c r="B349" s="90"/>
      <c r="C349" s="90"/>
      <c r="D349" s="79"/>
      <c r="E349" s="79"/>
      <c r="F349" s="79"/>
      <c r="G349" s="79"/>
      <c r="H349" s="79"/>
      <c r="I349" s="79"/>
      <c r="J349" s="79"/>
      <c r="AI349" s="79"/>
      <c r="AJ349" s="90"/>
    </row>
    <row r="350" spans="1:36" ht="20.399999999999999">
      <c r="A350"/>
      <c r="B350" s="90"/>
      <c r="C350" s="90"/>
      <c r="D350" s="79"/>
      <c r="E350" s="79"/>
      <c r="F350" s="79"/>
      <c r="G350" s="79"/>
      <c r="H350" s="79"/>
      <c r="I350" s="79"/>
      <c r="J350" s="79"/>
      <c r="AI350" s="79"/>
      <c r="AJ350" s="90"/>
    </row>
    <row r="351" spans="1:36" ht="20.399999999999999">
      <c r="A351"/>
      <c r="B351" s="90"/>
      <c r="C351" s="90"/>
      <c r="D351" s="79"/>
      <c r="E351" s="79"/>
      <c r="F351" s="79"/>
      <c r="G351" s="79"/>
      <c r="H351" s="79"/>
      <c r="I351" s="79"/>
      <c r="J351" s="79"/>
      <c r="AI351" s="79"/>
      <c r="AJ351" s="90"/>
    </row>
    <row r="352" spans="1:36" ht="20.399999999999999">
      <c r="A352"/>
      <c r="B352" s="90"/>
      <c r="C352" s="90"/>
      <c r="D352" s="79"/>
      <c r="E352" s="79"/>
      <c r="F352" s="79"/>
      <c r="G352" s="79"/>
      <c r="H352" s="79"/>
      <c r="I352" s="79"/>
      <c r="J352" s="79"/>
      <c r="AI352" s="79"/>
      <c r="AJ352" s="90"/>
    </row>
    <row r="353" spans="1:36" ht="20.399999999999999">
      <c r="A353"/>
      <c r="B353" s="90"/>
      <c r="C353" s="90"/>
      <c r="D353" s="79"/>
      <c r="E353" s="79"/>
      <c r="F353" s="79"/>
      <c r="G353" s="79"/>
      <c r="H353" s="79"/>
      <c r="I353" s="79"/>
      <c r="J353" s="79"/>
      <c r="AI353" s="79"/>
      <c r="AJ353" s="90"/>
    </row>
    <row r="354" spans="1:36" ht="20.399999999999999">
      <c r="A354"/>
      <c r="B354" s="90"/>
      <c r="C354" s="90"/>
      <c r="D354" s="79"/>
      <c r="E354" s="79"/>
      <c r="F354" s="79"/>
      <c r="G354" s="79"/>
      <c r="H354" s="79"/>
      <c r="I354" s="79"/>
      <c r="J354" s="79"/>
      <c r="AI354" s="79"/>
      <c r="AJ354" s="90"/>
    </row>
    <row r="355" spans="1:36" ht="20.399999999999999">
      <c r="A355"/>
      <c r="B355" s="90"/>
      <c r="C355" s="90"/>
      <c r="D355" s="79"/>
      <c r="E355" s="79"/>
      <c r="F355" s="79"/>
      <c r="G355" s="79"/>
      <c r="H355" s="79"/>
      <c r="I355" s="79"/>
      <c r="J355" s="79"/>
      <c r="AI355" s="79"/>
      <c r="AJ355" s="90"/>
    </row>
    <row r="356" spans="1:36" ht="20.399999999999999">
      <c r="A356"/>
      <c r="B356" s="90"/>
      <c r="C356" s="90"/>
      <c r="D356" s="79"/>
      <c r="E356" s="79"/>
      <c r="F356" s="79"/>
      <c r="G356" s="79"/>
      <c r="H356" s="79"/>
      <c r="I356" s="79"/>
      <c r="J356" s="79"/>
      <c r="AI356" s="79"/>
      <c r="AJ356" s="90"/>
    </row>
    <row r="357" spans="1:36" ht="20.399999999999999">
      <c r="A357"/>
      <c r="B357" s="90"/>
      <c r="C357" s="90"/>
      <c r="D357" s="79"/>
      <c r="E357" s="79"/>
      <c r="F357" s="79"/>
      <c r="G357" s="79"/>
      <c r="H357" s="79"/>
      <c r="I357" s="79"/>
      <c r="J357" s="79"/>
      <c r="AI357" s="79"/>
      <c r="AJ357" s="90"/>
    </row>
    <row r="358" spans="1:36" ht="20.399999999999999">
      <c r="A358"/>
      <c r="B358" s="90"/>
      <c r="C358" s="90"/>
      <c r="D358" s="79"/>
      <c r="E358" s="79"/>
      <c r="F358" s="79"/>
      <c r="G358" s="79"/>
      <c r="H358" s="79"/>
      <c r="I358" s="79"/>
      <c r="J358" s="79"/>
      <c r="AI358" s="79"/>
      <c r="AJ358" s="90"/>
    </row>
    <row r="359" spans="1:36" ht="20.399999999999999">
      <c r="A359"/>
      <c r="B359" s="90"/>
      <c r="C359" s="90"/>
      <c r="D359" s="79"/>
      <c r="E359" s="79"/>
      <c r="F359" s="79"/>
      <c r="G359" s="79"/>
      <c r="H359" s="79"/>
      <c r="I359" s="79"/>
      <c r="J359" s="79"/>
      <c r="AI359" s="79"/>
      <c r="AJ359" s="90"/>
    </row>
    <row r="360" spans="1:36" ht="20.399999999999999">
      <c r="A360"/>
      <c r="B360" s="90"/>
      <c r="C360" s="90"/>
      <c r="D360" s="79"/>
      <c r="E360" s="79"/>
      <c r="F360" s="79"/>
      <c r="G360" s="79"/>
      <c r="H360" s="79"/>
      <c r="I360" s="79"/>
      <c r="J360" s="79"/>
      <c r="AI360" s="79"/>
      <c r="AJ360" s="90"/>
    </row>
    <row r="361" spans="1:36" ht="20.399999999999999">
      <c r="A361"/>
      <c r="B361" s="90"/>
      <c r="C361" s="90"/>
      <c r="D361" s="79"/>
      <c r="E361" s="79"/>
      <c r="F361" s="79"/>
      <c r="G361" s="79"/>
      <c r="H361" s="79"/>
      <c r="I361" s="79"/>
      <c r="J361" s="79"/>
      <c r="AI361" s="79"/>
      <c r="AJ361" s="90"/>
    </row>
    <row r="362" spans="1:36" ht="20.399999999999999">
      <c r="A362"/>
      <c r="B362" s="90"/>
      <c r="C362" s="90"/>
      <c r="D362" s="79"/>
      <c r="E362" s="79"/>
      <c r="F362" s="79"/>
      <c r="G362" s="79"/>
      <c r="H362" s="79"/>
      <c r="I362" s="79"/>
      <c r="J362" s="79"/>
      <c r="AI362" s="79"/>
      <c r="AJ362" s="90"/>
    </row>
    <row r="363" spans="1:36" ht="20.399999999999999">
      <c r="A363"/>
      <c r="B363" s="90"/>
      <c r="C363" s="90"/>
      <c r="D363" s="79"/>
      <c r="E363" s="79"/>
      <c r="F363" s="79"/>
      <c r="G363" s="79"/>
      <c r="H363" s="79"/>
      <c r="I363" s="79"/>
      <c r="J363" s="79"/>
      <c r="AI363" s="79"/>
      <c r="AJ363" s="90"/>
    </row>
    <row r="364" spans="1:36" ht="20.399999999999999">
      <c r="A364"/>
      <c r="B364" s="90"/>
      <c r="C364" s="90"/>
      <c r="D364" s="79"/>
      <c r="E364" s="79"/>
      <c r="F364" s="79"/>
      <c r="G364" s="79"/>
      <c r="H364" s="79"/>
      <c r="I364" s="79"/>
      <c r="J364" s="79"/>
      <c r="AI364" s="79"/>
      <c r="AJ364" s="90"/>
    </row>
    <row r="365" spans="1:36" ht="20.399999999999999">
      <c r="A365"/>
      <c r="B365" s="90"/>
      <c r="C365" s="90"/>
      <c r="D365" s="79"/>
      <c r="E365" s="79"/>
      <c r="F365" s="79"/>
      <c r="G365" s="79"/>
      <c r="H365" s="79"/>
      <c r="I365" s="79"/>
      <c r="J365" s="79"/>
      <c r="AI365" s="79"/>
      <c r="AJ365" s="90"/>
    </row>
    <row r="366" spans="1:36" ht="20.399999999999999">
      <c r="A366"/>
      <c r="B366" s="90"/>
      <c r="C366" s="90"/>
      <c r="D366" s="79"/>
      <c r="E366" s="79"/>
      <c r="F366" s="79"/>
      <c r="G366" s="79"/>
      <c r="H366" s="79"/>
      <c r="I366" s="79"/>
      <c r="J366" s="79"/>
      <c r="AI366" s="79"/>
      <c r="AJ366" s="90"/>
    </row>
    <row r="367" spans="1:36" ht="20.399999999999999">
      <c r="A367"/>
      <c r="B367" s="90"/>
      <c r="C367" s="90"/>
      <c r="D367" s="79"/>
      <c r="E367" s="79"/>
      <c r="F367" s="79"/>
      <c r="G367" s="79"/>
      <c r="H367" s="79"/>
      <c r="I367" s="79"/>
      <c r="J367" s="79"/>
      <c r="AI367" s="79"/>
      <c r="AJ367" s="90"/>
    </row>
    <row r="368" spans="1:36" ht="20.399999999999999">
      <c r="A368"/>
      <c r="B368" s="90"/>
      <c r="C368" s="90"/>
      <c r="D368" s="79"/>
      <c r="E368" s="79"/>
      <c r="F368" s="79"/>
      <c r="G368" s="79"/>
      <c r="H368" s="79"/>
      <c r="I368" s="79"/>
      <c r="J368" s="79"/>
      <c r="AI368" s="79"/>
      <c r="AJ368" s="90"/>
    </row>
    <row r="369" spans="1:36" ht="20.399999999999999">
      <c r="A369"/>
      <c r="B369" s="90"/>
      <c r="C369" s="90"/>
      <c r="D369" s="79"/>
      <c r="E369" s="79"/>
      <c r="F369" s="79"/>
      <c r="G369" s="79"/>
      <c r="H369" s="79"/>
      <c r="I369" s="79"/>
      <c r="J369" s="79"/>
      <c r="AI369" s="79"/>
      <c r="AJ369" s="90"/>
    </row>
    <row r="370" spans="1:36" ht="20.399999999999999">
      <c r="A370"/>
      <c r="B370" s="90"/>
      <c r="C370" s="90"/>
      <c r="D370" s="79"/>
      <c r="E370" s="79"/>
      <c r="F370" s="79"/>
      <c r="G370" s="79"/>
      <c r="H370" s="79"/>
      <c r="I370" s="79"/>
      <c r="J370" s="79"/>
      <c r="AI370" s="79"/>
      <c r="AJ370" s="90"/>
    </row>
    <row r="371" spans="1:36" ht="20.399999999999999">
      <c r="A371"/>
      <c r="B371" s="90"/>
      <c r="C371" s="90"/>
      <c r="D371" s="79"/>
      <c r="E371" s="79"/>
      <c r="F371" s="79"/>
      <c r="G371" s="79"/>
      <c r="H371" s="79"/>
      <c r="I371" s="79"/>
      <c r="J371" s="79"/>
      <c r="AI371" s="79"/>
      <c r="AJ371" s="90"/>
    </row>
    <row r="372" spans="1:36" ht="20.399999999999999">
      <c r="A372"/>
      <c r="B372" s="90"/>
      <c r="C372" s="90"/>
      <c r="D372" s="79"/>
      <c r="E372" s="79"/>
      <c r="F372" s="79"/>
      <c r="G372" s="79"/>
      <c r="H372" s="79"/>
      <c r="I372" s="79"/>
      <c r="J372" s="79"/>
      <c r="AI372" s="79"/>
      <c r="AJ372" s="90"/>
    </row>
    <row r="373" spans="1:36" ht="20.399999999999999">
      <c r="A373"/>
      <c r="B373" s="90"/>
      <c r="C373" s="90"/>
      <c r="D373" s="79"/>
      <c r="E373" s="79"/>
      <c r="F373" s="79"/>
      <c r="G373" s="79"/>
      <c r="H373" s="79"/>
      <c r="I373" s="79"/>
      <c r="J373" s="79"/>
      <c r="AI373" s="79"/>
      <c r="AJ373" s="90"/>
    </row>
    <row r="374" spans="1:36" ht="20.399999999999999">
      <c r="A374"/>
      <c r="B374" s="90"/>
      <c r="C374" s="90"/>
      <c r="D374" s="79"/>
      <c r="E374" s="79"/>
      <c r="F374" s="79"/>
      <c r="G374" s="79"/>
      <c r="H374" s="79"/>
      <c r="I374" s="79"/>
      <c r="J374" s="79"/>
      <c r="AI374" s="79"/>
      <c r="AJ374" s="90"/>
    </row>
    <row r="375" spans="1:36" ht="20.399999999999999">
      <c r="A375"/>
      <c r="B375" s="90"/>
      <c r="C375" s="90"/>
      <c r="D375" s="79"/>
      <c r="E375" s="79"/>
      <c r="F375" s="79"/>
      <c r="G375" s="79"/>
      <c r="H375" s="79"/>
      <c r="I375" s="79"/>
      <c r="J375" s="79"/>
      <c r="AI375" s="79"/>
      <c r="AJ375" s="90"/>
    </row>
    <row r="376" spans="1:36" ht="20.399999999999999">
      <c r="A376"/>
      <c r="B376" s="90"/>
      <c r="C376" s="90"/>
      <c r="D376" s="79"/>
      <c r="E376" s="79"/>
      <c r="F376" s="79"/>
      <c r="G376" s="79"/>
      <c r="H376" s="79"/>
      <c r="I376" s="79"/>
      <c r="J376" s="79"/>
      <c r="AI376" s="79"/>
      <c r="AJ376" s="90"/>
    </row>
    <row r="377" spans="1:36" ht="20.399999999999999">
      <c r="A377"/>
      <c r="B377" s="90"/>
      <c r="C377" s="90"/>
      <c r="D377" s="79"/>
      <c r="E377" s="79"/>
      <c r="F377" s="79"/>
      <c r="G377" s="79"/>
      <c r="H377" s="79"/>
      <c r="I377" s="79"/>
      <c r="J377" s="79"/>
      <c r="AI377" s="79"/>
      <c r="AJ377" s="90"/>
    </row>
    <row r="378" spans="1:36" ht="20.399999999999999">
      <c r="A378"/>
      <c r="B378" s="90"/>
      <c r="C378" s="90"/>
      <c r="D378" s="79"/>
      <c r="E378" s="79"/>
      <c r="F378" s="79"/>
      <c r="G378" s="79"/>
      <c r="H378" s="79"/>
      <c r="I378" s="79"/>
      <c r="J378" s="79"/>
      <c r="AI378" s="79"/>
      <c r="AJ378" s="90"/>
    </row>
    <row r="379" spans="1:36" ht="20.399999999999999">
      <c r="A379"/>
      <c r="B379" s="90"/>
      <c r="C379" s="90"/>
      <c r="D379" s="79"/>
      <c r="E379" s="79"/>
      <c r="F379" s="79"/>
      <c r="G379" s="79"/>
      <c r="H379" s="79"/>
      <c r="I379" s="79"/>
      <c r="J379" s="79"/>
      <c r="AI379" s="79"/>
      <c r="AJ379" s="90"/>
    </row>
    <row r="380" spans="1:36" ht="20.399999999999999">
      <c r="A380"/>
      <c r="B380" s="90"/>
      <c r="C380" s="90"/>
      <c r="D380" s="79"/>
      <c r="E380" s="79"/>
      <c r="F380" s="79"/>
      <c r="G380" s="79"/>
      <c r="H380" s="79"/>
      <c r="I380" s="79"/>
      <c r="J380" s="79"/>
      <c r="AI380" s="79"/>
      <c r="AJ380" s="90"/>
    </row>
    <row r="381" spans="1:36" ht="20.399999999999999">
      <c r="A381"/>
      <c r="B381" s="90"/>
      <c r="C381" s="90"/>
      <c r="D381" s="79"/>
      <c r="E381" s="79"/>
      <c r="F381" s="79"/>
      <c r="G381" s="79"/>
      <c r="H381" s="79"/>
      <c r="I381" s="79"/>
      <c r="J381" s="79"/>
      <c r="AI381" s="79"/>
      <c r="AJ381" s="90"/>
    </row>
    <row r="382" spans="1:36" ht="20.399999999999999">
      <c r="A382"/>
      <c r="B382" s="90"/>
      <c r="C382" s="90"/>
      <c r="D382" s="79"/>
      <c r="E382" s="79"/>
      <c r="F382" s="79"/>
      <c r="G382" s="79"/>
      <c r="H382" s="79"/>
      <c r="I382" s="79"/>
      <c r="J382" s="79"/>
      <c r="AI382" s="79"/>
      <c r="AJ382" s="90"/>
    </row>
    <row r="383" spans="1:36" ht="20.399999999999999">
      <c r="A383"/>
      <c r="B383" s="90"/>
      <c r="C383" s="90"/>
      <c r="D383" s="79"/>
      <c r="E383" s="79"/>
      <c r="F383" s="79"/>
      <c r="G383" s="79"/>
      <c r="H383" s="79"/>
      <c r="I383" s="79"/>
      <c r="J383" s="79"/>
      <c r="AI383" s="79"/>
      <c r="AJ383" s="90"/>
    </row>
    <row r="384" spans="1:36" ht="20.399999999999999">
      <c r="A384"/>
      <c r="B384" s="90"/>
      <c r="C384" s="90"/>
      <c r="D384" s="79"/>
      <c r="E384" s="79"/>
      <c r="F384" s="79"/>
      <c r="G384" s="79"/>
      <c r="H384" s="79"/>
      <c r="I384" s="79"/>
      <c r="J384" s="79"/>
      <c r="AI384" s="79"/>
      <c r="AJ384" s="90"/>
    </row>
    <row r="385" spans="1:36" ht="20.399999999999999">
      <c r="A385"/>
      <c r="B385" s="90"/>
      <c r="C385" s="90"/>
      <c r="D385" s="79"/>
      <c r="E385" s="79"/>
      <c r="F385" s="79"/>
      <c r="G385" s="79"/>
      <c r="H385" s="79"/>
      <c r="I385" s="79"/>
      <c r="J385" s="79"/>
      <c r="AI385" s="79"/>
      <c r="AJ385" s="90"/>
    </row>
    <row r="386" spans="1:36" ht="20.399999999999999">
      <c r="A386"/>
      <c r="B386" s="90"/>
      <c r="C386" s="90"/>
      <c r="D386" s="79"/>
      <c r="E386" s="79"/>
      <c r="F386" s="79"/>
      <c r="G386" s="79"/>
      <c r="H386" s="79"/>
      <c r="I386" s="79"/>
      <c r="J386" s="79"/>
      <c r="AI386" s="79"/>
      <c r="AJ386" s="90"/>
    </row>
    <row r="387" spans="1:36" ht="20.399999999999999">
      <c r="A387"/>
      <c r="B387" s="90"/>
      <c r="C387" s="90"/>
      <c r="D387" s="79"/>
      <c r="E387" s="79"/>
      <c r="F387" s="79"/>
      <c r="G387" s="79"/>
      <c r="H387" s="79"/>
      <c r="I387" s="79"/>
      <c r="J387" s="79"/>
      <c r="AI387" s="79"/>
      <c r="AJ387" s="90"/>
    </row>
    <row r="388" spans="1:36" ht="20.399999999999999">
      <c r="A388"/>
      <c r="B388" s="90"/>
      <c r="C388" s="90"/>
      <c r="D388" s="79"/>
      <c r="E388" s="79"/>
      <c r="F388" s="79"/>
      <c r="G388" s="79"/>
      <c r="H388" s="79"/>
      <c r="I388" s="79"/>
      <c r="J388" s="79"/>
      <c r="AI388" s="79"/>
      <c r="AJ388" s="90"/>
    </row>
    <row r="389" spans="1:36" ht="20.399999999999999">
      <c r="A389"/>
      <c r="B389" s="90"/>
      <c r="C389" s="90"/>
      <c r="D389" s="79"/>
      <c r="E389" s="79"/>
      <c r="F389" s="79"/>
      <c r="G389" s="79"/>
      <c r="H389" s="79"/>
      <c r="I389" s="79"/>
      <c r="J389" s="79"/>
      <c r="AI389" s="79"/>
      <c r="AJ389" s="90"/>
    </row>
    <row r="390" spans="1:36" ht="20.399999999999999">
      <c r="A390"/>
      <c r="B390" s="90"/>
      <c r="C390" s="90"/>
      <c r="D390" s="79"/>
      <c r="E390" s="79"/>
      <c r="F390" s="79"/>
      <c r="G390" s="79"/>
      <c r="H390" s="79"/>
      <c r="I390" s="79"/>
      <c r="J390" s="79"/>
      <c r="AI390" s="79"/>
      <c r="AJ390" s="90"/>
    </row>
    <row r="391" spans="1:36" ht="20.399999999999999">
      <c r="A391"/>
      <c r="B391" s="90"/>
      <c r="C391" s="90"/>
      <c r="D391" s="79"/>
      <c r="E391" s="79"/>
      <c r="F391" s="79"/>
      <c r="G391" s="79"/>
      <c r="H391" s="79"/>
      <c r="I391" s="79"/>
      <c r="J391" s="79"/>
      <c r="AI391" s="79"/>
      <c r="AJ391" s="90"/>
    </row>
    <row r="392" spans="1:36" ht="20.399999999999999">
      <c r="A392"/>
      <c r="B392" s="90"/>
      <c r="C392" s="90"/>
      <c r="D392" s="79"/>
      <c r="E392" s="79"/>
      <c r="F392" s="79"/>
      <c r="G392" s="79"/>
      <c r="H392" s="79"/>
      <c r="I392" s="79"/>
      <c r="J392" s="79"/>
      <c r="AI392" s="79"/>
      <c r="AJ392" s="90"/>
    </row>
    <row r="393" spans="1:36" ht="20.399999999999999">
      <c r="A393"/>
      <c r="B393" s="90"/>
      <c r="C393" s="90"/>
      <c r="D393" s="79"/>
      <c r="E393" s="79"/>
      <c r="F393" s="79"/>
      <c r="G393" s="79"/>
      <c r="H393" s="79"/>
      <c r="I393" s="79"/>
      <c r="J393" s="79"/>
      <c r="AI393" s="79"/>
      <c r="AJ393" s="90"/>
    </row>
    <row r="394" spans="1:36" ht="20.399999999999999">
      <c r="A394"/>
      <c r="B394" s="90"/>
      <c r="C394" s="90"/>
      <c r="D394" s="79"/>
      <c r="E394" s="79"/>
      <c r="F394" s="79"/>
      <c r="G394" s="79"/>
      <c r="H394" s="79"/>
      <c r="I394" s="79"/>
      <c r="J394" s="79"/>
      <c r="AI394" s="79"/>
      <c r="AJ394" s="90"/>
    </row>
    <row r="395" spans="1:36" ht="20.399999999999999">
      <c r="A395"/>
      <c r="B395" s="90"/>
      <c r="C395" s="90"/>
      <c r="D395" s="79"/>
      <c r="E395" s="79"/>
      <c r="F395" s="79"/>
      <c r="G395" s="79"/>
      <c r="H395" s="79"/>
      <c r="I395" s="79"/>
      <c r="J395" s="79"/>
      <c r="AI395" s="79"/>
      <c r="AJ395" s="90"/>
    </row>
    <row r="396" spans="1:36" ht="20.399999999999999">
      <c r="A396"/>
      <c r="B396" s="90"/>
      <c r="C396" s="90"/>
      <c r="D396" s="79"/>
      <c r="E396" s="79"/>
      <c r="F396" s="79"/>
      <c r="G396" s="79"/>
      <c r="H396" s="79"/>
      <c r="I396" s="79"/>
      <c r="J396" s="79"/>
      <c r="AI396" s="79"/>
      <c r="AJ396" s="90"/>
    </row>
    <row r="397" spans="1:36" ht="20.399999999999999">
      <c r="A397"/>
      <c r="B397" s="90"/>
      <c r="C397" s="90"/>
      <c r="D397" s="79"/>
      <c r="E397" s="79"/>
      <c r="F397" s="79"/>
      <c r="G397" s="79"/>
      <c r="H397" s="79"/>
      <c r="I397" s="79"/>
      <c r="J397" s="79"/>
      <c r="AI397" s="79"/>
      <c r="AJ397" s="90"/>
    </row>
    <row r="398" spans="1:36" ht="20.399999999999999">
      <c r="A398"/>
      <c r="B398" s="90"/>
      <c r="C398" s="90"/>
      <c r="D398" s="79"/>
      <c r="E398" s="79"/>
      <c r="F398" s="79"/>
      <c r="G398" s="79"/>
      <c r="H398" s="79"/>
      <c r="I398" s="79"/>
      <c r="J398" s="79"/>
      <c r="AI398" s="79"/>
      <c r="AJ398" s="90"/>
    </row>
    <row r="399" spans="1:36" ht="20.399999999999999">
      <c r="A399"/>
      <c r="B399" s="90"/>
      <c r="C399" s="90"/>
      <c r="D399" s="79"/>
      <c r="E399" s="79"/>
      <c r="F399" s="79"/>
      <c r="G399" s="79"/>
      <c r="H399" s="79"/>
      <c r="I399" s="79"/>
      <c r="J399" s="79"/>
      <c r="AI399" s="79"/>
      <c r="AJ399" s="90"/>
    </row>
    <row r="400" spans="1:36" ht="20.399999999999999">
      <c r="A400"/>
      <c r="B400" s="90"/>
      <c r="C400" s="90"/>
      <c r="D400" s="79"/>
      <c r="E400" s="79"/>
      <c r="F400" s="79"/>
      <c r="G400" s="79"/>
      <c r="H400" s="79"/>
      <c r="I400" s="79"/>
      <c r="J400" s="79"/>
      <c r="AI400" s="79"/>
      <c r="AJ400" s="90"/>
    </row>
    <row r="401" spans="1:36" ht="20.399999999999999">
      <c r="A401"/>
      <c r="B401" s="90"/>
      <c r="C401" s="90"/>
      <c r="D401" s="79"/>
      <c r="E401" s="79"/>
      <c r="F401" s="79"/>
      <c r="G401" s="79"/>
      <c r="H401" s="79"/>
      <c r="I401" s="79"/>
      <c r="J401" s="79"/>
      <c r="AI401" s="79"/>
      <c r="AJ401" s="90"/>
    </row>
    <row r="402" spans="1:36" ht="20.399999999999999">
      <c r="A402"/>
      <c r="B402" s="90"/>
      <c r="C402" s="90"/>
      <c r="D402" s="79"/>
      <c r="E402" s="79"/>
      <c r="F402" s="79"/>
      <c r="G402" s="79"/>
      <c r="H402" s="79"/>
      <c r="I402" s="79"/>
      <c r="J402" s="79"/>
      <c r="AI402" s="79"/>
      <c r="AJ402" s="90"/>
    </row>
    <row r="403" spans="1:36" ht="20.399999999999999">
      <c r="A403"/>
      <c r="B403" s="90"/>
      <c r="C403" s="90"/>
      <c r="D403" s="79"/>
      <c r="E403" s="79"/>
      <c r="F403" s="79"/>
      <c r="G403" s="79"/>
      <c r="H403" s="79"/>
      <c r="I403" s="79"/>
      <c r="J403" s="79"/>
      <c r="AI403" s="79"/>
      <c r="AJ403" s="90"/>
    </row>
    <row r="404" spans="1:36" ht="20.399999999999999">
      <c r="A404"/>
      <c r="B404" s="90"/>
      <c r="C404" s="90"/>
      <c r="D404" s="79"/>
      <c r="E404" s="79"/>
      <c r="F404" s="79"/>
      <c r="G404" s="79"/>
      <c r="H404" s="79"/>
      <c r="I404" s="79"/>
      <c r="J404" s="79"/>
      <c r="AI404" s="79"/>
      <c r="AJ404" s="90"/>
    </row>
    <row r="405" spans="1:36" ht="20.399999999999999">
      <c r="A405"/>
      <c r="B405" s="90"/>
      <c r="C405" s="90"/>
      <c r="D405" s="79"/>
      <c r="E405" s="79"/>
      <c r="F405" s="79"/>
      <c r="G405" s="79"/>
      <c r="H405" s="79"/>
      <c r="I405" s="79"/>
      <c r="J405" s="79"/>
      <c r="AI405" s="79"/>
      <c r="AJ405" s="90"/>
    </row>
    <row r="406" spans="1:36" ht="20.399999999999999">
      <c r="A406"/>
      <c r="B406" s="90"/>
      <c r="C406" s="90"/>
      <c r="D406" s="79"/>
      <c r="E406" s="79"/>
      <c r="F406" s="79"/>
      <c r="G406" s="79"/>
      <c r="H406" s="79"/>
      <c r="I406" s="79"/>
      <c r="J406" s="79"/>
      <c r="AI406" s="79"/>
      <c r="AJ406" s="90"/>
    </row>
    <row r="407" spans="1:36" ht="20.399999999999999">
      <c r="A407"/>
      <c r="B407" s="90"/>
      <c r="C407" s="90"/>
      <c r="D407" s="79"/>
      <c r="E407" s="79"/>
      <c r="F407" s="79"/>
      <c r="G407" s="79"/>
      <c r="H407" s="79"/>
      <c r="I407" s="79"/>
      <c r="J407" s="79"/>
      <c r="AI407" s="79"/>
      <c r="AJ407" s="90"/>
    </row>
    <row r="408" spans="1:36" ht="20.399999999999999">
      <c r="A408"/>
      <c r="B408" s="90"/>
      <c r="C408" s="90"/>
      <c r="D408" s="79"/>
      <c r="E408" s="79"/>
      <c r="F408" s="79"/>
      <c r="G408" s="79"/>
      <c r="H408" s="79"/>
      <c r="I408" s="79"/>
      <c r="J408" s="79"/>
      <c r="AI408" s="79"/>
      <c r="AJ408" s="90"/>
    </row>
    <row r="409" spans="1:36" ht="20.399999999999999">
      <c r="A409"/>
      <c r="B409" s="90"/>
      <c r="C409" s="90"/>
      <c r="D409" s="79"/>
      <c r="E409" s="79"/>
      <c r="F409" s="79"/>
      <c r="G409" s="79"/>
      <c r="H409" s="79"/>
      <c r="I409" s="79"/>
      <c r="J409" s="79"/>
      <c r="AI409" s="79"/>
      <c r="AJ409" s="90"/>
    </row>
    <row r="410" spans="1:36" ht="20.399999999999999">
      <c r="A410"/>
      <c r="B410" s="90"/>
      <c r="C410" s="90"/>
      <c r="D410" s="79"/>
      <c r="E410" s="79"/>
      <c r="F410" s="79"/>
      <c r="G410" s="79"/>
      <c r="H410" s="79"/>
      <c r="I410" s="79"/>
      <c r="J410" s="79"/>
      <c r="AI410" s="79"/>
      <c r="AJ410" s="90"/>
    </row>
    <row r="411" spans="1:36" ht="20.399999999999999">
      <c r="A411"/>
      <c r="B411" s="90"/>
      <c r="C411" s="90"/>
      <c r="D411" s="79"/>
      <c r="E411" s="79"/>
      <c r="F411" s="79"/>
      <c r="G411" s="79"/>
      <c r="H411" s="79"/>
      <c r="I411" s="79"/>
      <c r="J411" s="79"/>
      <c r="AI411" s="79"/>
      <c r="AJ411" s="90"/>
    </row>
    <row r="412" spans="1:36" ht="20.399999999999999">
      <c r="A412"/>
      <c r="B412" s="90"/>
      <c r="C412" s="90"/>
      <c r="D412" s="79"/>
      <c r="E412" s="79"/>
      <c r="F412" s="79"/>
      <c r="G412" s="79"/>
      <c r="H412" s="79"/>
      <c r="I412" s="79"/>
      <c r="J412" s="79"/>
      <c r="AI412" s="79"/>
      <c r="AJ412" s="90"/>
    </row>
    <row r="413" spans="1:36" ht="20.399999999999999">
      <c r="A413"/>
      <c r="B413" s="90"/>
      <c r="C413" s="90"/>
      <c r="D413" s="79"/>
      <c r="E413" s="79"/>
      <c r="F413" s="79"/>
      <c r="G413" s="79"/>
      <c r="H413" s="79"/>
      <c r="I413" s="79"/>
      <c r="J413" s="79"/>
      <c r="AI413" s="79"/>
      <c r="AJ413" s="90"/>
    </row>
    <row r="414" spans="1:36" ht="20.399999999999999">
      <c r="A414"/>
      <c r="B414" s="90"/>
      <c r="C414" s="90"/>
      <c r="D414" s="79"/>
      <c r="E414" s="79"/>
      <c r="F414" s="79"/>
      <c r="G414" s="79"/>
      <c r="H414" s="79"/>
      <c r="I414" s="79"/>
      <c r="J414" s="79"/>
      <c r="AI414" s="79"/>
      <c r="AJ414" s="90"/>
    </row>
    <row r="415" spans="1:36" ht="20.399999999999999">
      <c r="A415"/>
      <c r="B415" s="90"/>
      <c r="C415" s="90"/>
      <c r="D415" s="79"/>
      <c r="E415" s="79"/>
      <c r="F415" s="79"/>
      <c r="G415" s="79"/>
      <c r="H415" s="79"/>
      <c r="I415" s="79"/>
      <c r="J415" s="79"/>
      <c r="AI415" s="79"/>
      <c r="AJ415" s="90"/>
    </row>
    <row r="416" spans="1:36" ht="20.399999999999999">
      <c r="A416"/>
      <c r="B416" s="90"/>
      <c r="C416" s="90"/>
      <c r="D416" s="79"/>
      <c r="E416" s="79"/>
      <c r="F416" s="79"/>
      <c r="G416" s="79"/>
      <c r="H416" s="79"/>
      <c r="I416" s="79"/>
      <c r="J416" s="79"/>
      <c r="AI416" s="79"/>
      <c r="AJ416" s="90"/>
    </row>
    <row r="417" spans="1:36" ht="20.399999999999999">
      <c r="A417"/>
      <c r="B417" s="90"/>
      <c r="C417" s="90"/>
      <c r="D417" s="79"/>
      <c r="E417" s="79"/>
      <c r="F417" s="79"/>
      <c r="G417" s="79"/>
      <c r="H417" s="79"/>
      <c r="I417" s="79"/>
      <c r="J417" s="79"/>
      <c r="AI417" s="79"/>
      <c r="AJ417" s="90"/>
    </row>
    <row r="418" spans="1:36" ht="20.399999999999999">
      <c r="A418"/>
      <c r="B418" s="90"/>
      <c r="C418" s="90"/>
      <c r="D418" s="79"/>
      <c r="E418" s="79"/>
      <c r="F418" s="79"/>
      <c r="G418" s="79"/>
      <c r="H418" s="79"/>
      <c r="I418" s="79"/>
      <c r="J418" s="79"/>
      <c r="AI418" s="79"/>
      <c r="AJ418" s="90"/>
    </row>
    <row r="419" spans="1:36" ht="20.399999999999999">
      <c r="A419"/>
      <c r="B419" s="90"/>
      <c r="C419" s="90"/>
      <c r="D419" s="79"/>
      <c r="E419" s="79"/>
      <c r="F419" s="79"/>
      <c r="G419" s="79"/>
      <c r="H419" s="79"/>
      <c r="I419" s="79"/>
      <c r="J419" s="79"/>
      <c r="AI419" s="79"/>
      <c r="AJ419" s="90"/>
    </row>
    <row r="420" spans="1:36" ht="20.399999999999999">
      <c r="A420"/>
      <c r="B420" s="90"/>
      <c r="C420" s="90"/>
      <c r="D420" s="79"/>
      <c r="E420" s="79"/>
      <c r="F420" s="79"/>
      <c r="G420" s="79"/>
      <c r="H420" s="79"/>
      <c r="I420" s="79"/>
      <c r="J420" s="79"/>
      <c r="AI420" s="79"/>
      <c r="AJ420" s="90"/>
    </row>
    <row r="421" spans="1:36" ht="20.399999999999999">
      <c r="A421"/>
      <c r="B421" s="90"/>
      <c r="C421" s="90"/>
      <c r="D421" s="79"/>
      <c r="E421" s="79"/>
      <c r="F421" s="79"/>
      <c r="G421" s="79"/>
      <c r="H421" s="79"/>
      <c r="I421" s="79"/>
      <c r="J421" s="79"/>
      <c r="AI421" s="79"/>
      <c r="AJ421" s="90"/>
    </row>
    <row r="422" spans="1:36" ht="20.399999999999999">
      <c r="A422"/>
      <c r="B422" s="90"/>
      <c r="C422" s="90"/>
      <c r="D422" s="79"/>
      <c r="E422" s="79"/>
      <c r="F422" s="79"/>
      <c r="G422" s="79"/>
      <c r="H422" s="79"/>
      <c r="I422" s="79"/>
      <c r="J422" s="79"/>
      <c r="AI422" s="79"/>
      <c r="AJ422" s="90"/>
    </row>
    <row r="423" spans="1:36" ht="20.399999999999999">
      <c r="A423"/>
      <c r="B423" s="90"/>
      <c r="C423" s="90"/>
      <c r="D423" s="79"/>
      <c r="E423" s="79"/>
      <c r="F423" s="79"/>
      <c r="G423" s="79"/>
      <c r="H423" s="79"/>
      <c r="I423" s="79"/>
      <c r="J423" s="79"/>
      <c r="AI423" s="79"/>
      <c r="AJ423" s="90"/>
    </row>
    <row r="424" spans="1:36" ht="20.399999999999999">
      <c r="A424"/>
      <c r="B424" s="90"/>
      <c r="C424" s="90"/>
      <c r="D424" s="79"/>
      <c r="E424" s="79"/>
      <c r="F424" s="79"/>
      <c r="G424" s="79"/>
      <c r="H424" s="79"/>
      <c r="I424" s="79"/>
      <c r="J424" s="79"/>
      <c r="AI424" s="79"/>
      <c r="AJ424" s="90"/>
    </row>
    <row r="425" spans="1:36" ht="20.399999999999999">
      <c r="A425"/>
      <c r="B425" s="90"/>
      <c r="C425" s="90"/>
      <c r="D425" s="79"/>
      <c r="E425" s="79"/>
      <c r="F425" s="79"/>
      <c r="G425" s="79"/>
      <c r="H425" s="79"/>
      <c r="I425" s="79"/>
      <c r="J425" s="79"/>
      <c r="AI425" s="79"/>
      <c r="AJ425" s="90"/>
    </row>
    <row r="426" spans="1:36" ht="20.399999999999999">
      <c r="A426"/>
      <c r="B426" s="90"/>
      <c r="C426" s="90"/>
      <c r="D426" s="79"/>
      <c r="E426" s="79"/>
      <c r="F426" s="79"/>
      <c r="G426" s="79"/>
      <c r="H426" s="79"/>
      <c r="I426" s="79"/>
      <c r="J426" s="79"/>
      <c r="AI426" s="79"/>
      <c r="AJ426" s="90"/>
    </row>
    <row r="427" spans="1:36" ht="20.399999999999999">
      <c r="A427"/>
      <c r="B427" s="90"/>
      <c r="C427" s="90"/>
      <c r="D427" s="79"/>
      <c r="E427" s="79"/>
      <c r="F427" s="79"/>
      <c r="G427" s="79"/>
      <c r="H427" s="79"/>
      <c r="I427" s="79"/>
      <c r="J427" s="79"/>
      <c r="AI427" s="79"/>
      <c r="AJ427" s="90"/>
    </row>
    <row r="428" spans="1:36" ht="20.399999999999999">
      <c r="A428"/>
      <c r="B428" s="90"/>
      <c r="C428" s="90"/>
      <c r="D428" s="79"/>
      <c r="E428" s="79"/>
      <c r="F428" s="79"/>
      <c r="G428" s="79"/>
      <c r="H428" s="79"/>
      <c r="I428" s="79"/>
      <c r="J428" s="79"/>
      <c r="AI428" s="79"/>
      <c r="AJ428" s="90"/>
    </row>
    <row r="429" spans="1:36" ht="20.399999999999999">
      <c r="A429"/>
      <c r="B429" s="90"/>
      <c r="C429" s="90"/>
      <c r="D429" s="79"/>
      <c r="E429" s="79"/>
      <c r="F429" s="79"/>
      <c r="G429" s="79"/>
      <c r="H429" s="79"/>
      <c r="I429" s="79"/>
      <c r="J429" s="79"/>
      <c r="AI429" s="79"/>
      <c r="AJ429" s="90"/>
    </row>
    <row r="430" spans="1:36" ht="20.399999999999999">
      <c r="A430"/>
      <c r="B430" s="90"/>
      <c r="C430" s="90"/>
      <c r="D430" s="79"/>
      <c r="E430" s="79"/>
      <c r="F430" s="79"/>
      <c r="G430" s="79"/>
      <c r="H430" s="79"/>
      <c r="I430" s="79"/>
      <c r="J430" s="79"/>
      <c r="AI430" s="79"/>
      <c r="AJ430" s="90"/>
    </row>
    <row r="431" spans="1:36" ht="20.399999999999999">
      <c r="A431"/>
      <c r="B431" s="90"/>
      <c r="C431" s="90"/>
      <c r="D431" s="79"/>
      <c r="E431" s="79"/>
      <c r="F431" s="79"/>
      <c r="G431" s="79"/>
      <c r="H431" s="79"/>
      <c r="I431" s="79"/>
      <c r="J431" s="79"/>
      <c r="AI431" s="79"/>
      <c r="AJ431" s="90"/>
    </row>
    <row r="432" spans="1:36" ht="20.399999999999999">
      <c r="A432"/>
      <c r="B432" s="90"/>
      <c r="C432" s="90"/>
      <c r="D432" s="79"/>
      <c r="E432" s="79"/>
      <c r="F432" s="79"/>
      <c r="G432" s="79"/>
      <c r="H432" s="79"/>
      <c r="I432" s="79"/>
      <c r="J432" s="79"/>
      <c r="AI432" s="79"/>
      <c r="AJ432" s="90"/>
    </row>
    <row r="433" spans="1:36" ht="20.399999999999999">
      <c r="A433"/>
      <c r="B433" s="90"/>
      <c r="C433" s="90"/>
      <c r="D433" s="79"/>
      <c r="E433" s="79"/>
      <c r="F433" s="79"/>
      <c r="G433" s="79"/>
      <c r="H433" s="79"/>
      <c r="I433" s="79"/>
      <c r="J433" s="79"/>
      <c r="AI433" s="79"/>
      <c r="AJ433" s="90"/>
    </row>
    <row r="434" spans="1:36" ht="20.399999999999999">
      <c r="A434"/>
      <c r="B434" s="90"/>
      <c r="C434" s="90"/>
      <c r="D434" s="79"/>
      <c r="E434" s="79"/>
      <c r="F434" s="79"/>
      <c r="G434" s="79"/>
      <c r="H434" s="79"/>
      <c r="I434" s="79"/>
      <c r="J434" s="79"/>
      <c r="AI434" s="79"/>
      <c r="AJ434" s="90"/>
    </row>
    <row r="435" spans="1:36" ht="20.399999999999999">
      <c r="A435"/>
      <c r="B435" s="90"/>
      <c r="C435" s="90"/>
      <c r="D435" s="79"/>
      <c r="E435" s="79"/>
      <c r="F435" s="79"/>
      <c r="G435" s="79"/>
      <c r="H435" s="79"/>
      <c r="I435" s="79"/>
      <c r="J435" s="79"/>
      <c r="AI435" s="79"/>
      <c r="AJ435" s="90"/>
    </row>
    <row r="436" spans="1:36" ht="20.399999999999999">
      <c r="A436"/>
      <c r="B436" s="90"/>
      <c r="C436" s="90"/>
      <c r="D436" s="79"/>
      <c r="E436" s="79"/>
      <c r="F436" s="79"/>
      <c r="G436" s="79"/>
      <c r="H436" s="79"/>
      <c r="I436" s="79"/>
      <c r="J436" s="79"/>
      <c r="AI436" s="79"/>
      <c r="AJ436" s="90"/>
    </row>
    <row r="437" spans="1:36" ht="20.399999999999999">
      <c r="A437"/>
      <c r="B437" s="90"/>
      <c r="C437" s="90"/>
      <c r="D437" s="79"/>
      <c r="E437" s="79"/>
      <c r="F437" s="79"/>
      <c r="G437" s="79"/>
      <c r="H437" s="79"/>
      <c r="I437" s="79"/>
      <c r="J437" s="79"/>
      <c r="AI437" s="79"/>
      <c r="AJ437" s="90"/>
    </row>
    <row r="438" spans="1:36" ht="20.399999999999999">
      <c r="A438"/>
      <c r="B438" s="90"/>
      <c r="C438" s="90"/>
      <c r="D438" s="79"/>
      <c r="E438" s="79"/>
      <c r="F438" s="79"/>
      <c r="G438" s="79"/>
      <c r="H438" s="79"/>
      <c r="I438" s="79"/>
      <c r="J438" s="79"/>
      <c r="AI438" s="79"/>
      <c r="AJ438" s="90"/>
    </row>
    <row r="439" spans="1:36" ht="20.399999999999999">
      <c r="A439"/>
      <c r="B439" s="90"/>
      <c r="C439" s="90"/>
      <c r="D439" s="79"/>
      <c r="E439" s="79"/>
      <c r="F439" s="79"/>
      <c r="G439" s="79"/>
      <c r="H439" s="79"/>
      <c r="I439" s="79"/>
      <c r="J439" s="79"/>
      <c r="AI439" s="79"/>
      <c r="AJ439" s="90"/>
    </row>
    <row r="440" spans="1:36" ht="20.399999999999999">
      <c r="A440"/>
      <c r="B440" s="90"/>
      <c r="C440" s="90"/>
      <c r="D440" s="79"/>
      <c r="E440" s="79"/>
      <c r="F440" s="79"/>
      <c r="G440" s="79"/>
      <c r="H440" s="79"/>
      <c r="I440" s="79"/>
      <c r="J440" s="79"/>
      <c r="AI440" s="79"/>
      <c r="AJ440" s="90"/>
    </row>
    <row r="441" spans="1:36" ht="20.399999999999999">
      <c r="A441"/>
      <c r="B441" s="90"/>
      <c r="C441" s="90"/>
      <c r="D441" s="79"/>
      <c r="E441" s="79"/>
      <c r="F441" s="79"/>
      <c r="G441" s="79"/>
      <c r="H441" s="79"/>
      <c r="I441" s="79"/>
      <c r="J441" s="79"/>
      <c r="AI441" s="79"/>
      <c r="AJ441" s="90"/>
    </row>
    <row r="442" spans="1:36" ht="20.399999999999999">
      <c r="A442"/>
      <c r="B442" s="90"/>
      <c r="C442" s="90"/>
      <c r="D442" s="79"/>
      <c r="E442" s="79"/>
      <c r="F442" s="79"/>
      <c r="G442" s="79"/>
      <c r="H442" s="79"/>
      <c r="I442" s="79"/>
      <c r="J442" s="79"/>
      <c r="AI442" s="79"/>
      <c r="AJ442" s="90"/>
    </row>
    <row r="443" spans="1:36" ht="20.399999999999999">
      <c r="A443"/>
      <c r="B443" s="90"/>
      <c r="C443" s="90"/>
      <c r="D443" s="79"/>
      <c r="E443" s="79"/>
      <c r="F443" s="79"/>
      <c r="G443" s="79"/>
      <c r="H443" s="79"/>
      <c r="I443" s="79"/>
      <c r="J443" s="79"/>
      <c r="AI443" s="79"/>
      <c r="AJ443" s="90"/>
    </row>
    <row r="444" spans="1:36" ht="20.399999999999999">
      <c r="A444"/>
      <c r="B444" s="90"/>
      <c r="C444" s="90"/>
      <c r="D444" s="79"/>
      <c r="E444" s="79"/>
      <c r="F444" s="79"/>
      <c r="G444" s="79"/>
      <c r="H444" s="79"/>
      <c r="I444" s="79"/>
      <c r="J444" s="79"/>
      <c r="AI444" s="79"/>
      <c r="AJ444" s="90"/>
    </row>
    <row r="445" spans="1:36" ht="20.399999999999999">
      <c r="A445"/>
      <c r="B445" s="90"/>
      <c r="C445" s="90"/>
      <c r="D445" s="79"/>
      <c r="E445" s="79"/>
      <c r="F445" s="79"/>
      <c r="G445" s="79"/>
      <c r="H445" s="79"/>
      <c r="I445" s="79"/>
      <c r="J445" s="79"/>
      <c r="AI445" s="79"/>
      <c r="AJ445" s="90"/>
    </row>
    <row r="446" spans="1:36" ht="20.399999999999999">
      <c r="A446"/>
      <c r="B446" s="90"/>
      <c r="C446" s="90"/>
      <c r="D446" s="79"/>
      <c r="E446" s="79"/>
      <c r="F446" s="79"/>
      <c r="G446" s="79"/>
      <c r="H446" s="79"/>
      <c r="I446" s="79"/>
      <c r="J446" s="79"/>
      <c r="AI446" s="79"/>
      <c r="AJ446" s="90"/>
    </row>
    <row r="447" spans="1:36" ht="20.399999999999999">
      <c r="A447"/>
      <c r="B447" s="90"/>
      <c r="C447" s="90"/>
      <c r="D447" s="79"/>
      <c r="E447" s="79"/>
      <c r="F447" s="79"/>
      <c r="G447" s="79"/>
      <c r="H447" s="79"/>
      <c r="I447" s="79"/>
      <c r="J447" s="79"/>
      <c r="AI447" s="79"/>
      <c r="AJ447" s="90"/>
    </row>
    <row r="448" spans="1:36" ht="20.399999999999999">
      <c r="A448"/>
      <c r="B448" s="90"/>
      <c r="C448" s="90"/>
      <c r="D448" s="79"/>
      <c r="E448" s="79"/>
      <c r="F448" s="79"/>
      <c r="G448" s="79"/>
      <c r="H448" s="79"/>
      <c r="I448" s="79"/>
      <c r="J448" s="79"/>
      <c r="AI448" s="79"/>
      <c r="AJ448" s="90"/>
    </row>
    <row r="449" spans="1:36" ht="20.399999999999999">
      <c r="A449"/>
      <c r="B449" s="90"/>
      <c r="C449" s="90"/>
      <c r="D449" s="79"/>
      <c r="E449" s="79"/>
      <c r="F449" s="79"/>
      <c r="G449" s="79"/>
      <c r="H449" s="79"/>
      <c r="I449" s="79"/>
      <c r="J449" s="79"/>
      <c r="AI449" s="79"/>
      <c r="AJ449" s="90"/>
    </row>
    <row r="450" spans="1:36" ht="20.399999999999999">
      <c r="A450"/>
      <c r="B450" s="90"/>
      <c r="C450" s="90"/>
      <c r="D450" s="79"/>
      <c r="E450" s="79"/>
      <c r="F450" s="79"/>
      <c r="G450" s="79"/>
      <c r="H450" s="79"/>
      <c r="I450" s="79"/>
      <c r="J450" s="79"/>
      <c r="AI450" s="79"/>
      <c r="AJ450" s="90"/>
    </row>
    <row r="451" spans="1:36" ht="20.399999999999999">
      <c r="A451"/>
      <c r="B451" s="90"/>
      <c r="C451" s="90"/>
      <c r="D451" s="79"/>
      <c r="E451" s="79"/>
      <c r="F451" s="79"/>
      <c r="G451" s="79"/>
      <c r="H451" s="79"/>
      <c r="I451" s="79"/>
      <c r="J451" s="79"/>
      <c r="AI451" s="79"/>
      <c r="AJ451" s="90"/>
    </row>
    <row r="452" spans="1:36" ht="20.399999999999999">
      <c r="A452"/>
      <c r="B452" s="90"/>
      <c r="C452" s="90"/>
      <c r="D452" s="79"/>
      <c r="E452" s="79"/>
      <c r="F452" s="79"/>
      <c r="G452" s="79"/>
      <c r="H452" s="79"/>
      <c r="I452" s="79"/>
      <c r="J452" s="79"/>
      <c r="AI452" s="79"/>
      <c r="AJ452" s="90"/>
    </row>
    <row r="453" spans="1:36" ht="20.399999999999999">
      <c r="A453"/>
      <c r="B453" s="90"/>
      <c r="C453" s="90"/>
      <c r="D453" s="79"/>
      <c r="E453" s="79"/>
      <c r="F453" s="79"/>
      <c r="G453" s="79"/>
      <c r="H453" s="79"/>
      <c r="I453" s="79"/>
      <c r="J453" s="79"/>
      <c r="AI453" s="79"/>
      <c r="AJ453" s="90"/>
    </row>
    <row r="454" spans="1:36" ht="20.399999999999999">
      <c r="A454"/>
      <c r="B454" s="90"/>
      <c r="C454" s="90"/>
      <c r="D454" s="79"/>
      <c r="E454" s="79"/>
      <c r="F454" s="79"/>
      <c r="G454" s="79"/>
      <c r="H454" s="79"/>
      <c r="I454" s="79"/>
      <c r="J454" s="79"/>
      <c r="AI454" s="79"/>
      <c r="AJ454" s="90"/>
    </row>
    <row r="455" spans="1:36" ht="20.399999999999999">
      <c r="A455"/>
      <c r="B455" s="90"/>
      <c r="C455" s="90"/>
      <c r="D455" s="79"/>
      <c r="E455" s="79"/>
      <c r="F455" s="79"/>
      <c r="G455" s="79"/>
      <c r="H455" s="79"/>
      <c r="I455" s="79"/>
      <c r="J455" s="79"/>
      <c r="AI455" s="79"/>
      <c r="AJ455" s="90"/>
    </row>
    <row r="456" spans="1:36" ht="20.399999999999999">
      <c r="A456"/>
      <c r="B456" s="90"/>
      <c r="C456" s="90"/>
      <c r="D456" s="79"/>
      <c r="E456" s="79"/>
      <c r="F456" s="79"/>
      <c r="G456" s="79"/>
      <c r="H456" s="79"/>
      <c r="I456" s="79"/>
      <c r="J456" s="79"/>
      <c r="AI456" s="79"/>
      <c r="AJ456" s="90"/>
    </row>
    <row r="457" spans="1:36" ht="20.399999999999999">
      <c r="A457"/>
      <c r="B457" s="90"/>
      <c r="C457" s="90"/>
      <c r="D457" s="79"/>
      <c r="E457" s="79"/>
      <c r="F457" s="79"/>
      <c r="G457" s="79"/>
      <c r="H457" s="79"/>
      <c r="I457" s="79"/>
      <c r="J457" s="79"/>
      <c r="AI457" s="79"/>
      <c r="AJ457" s="90"/>
    </row>
    <row r="458" spans="1:36" ht="20.399999999999999">
      <c r="A458"/>
      <c r="B458" s="90"/>
      <c r="C458" s="90"/>
      <c r="D458" s="79"/>
      <c r="E458" s="79"/>
      <c r="F458" s="79"/>
      <c r="G458" s="79"/>
      <c r="H458" s="79"/>
      <c r="I458" s="79"/>
      <c r="J458" s="79"/>
      <c r="AI458" s="79"/>
      <c r="AJ458" s="90"/>
    </row>
    <row r="459" spans="1:36" ht="20.399999999999999">
      <c r="A459"/>
      <c r="B459" s="90"/>
      <c r="C459" s="90"/>
      <c r="D459" s="79"/>
      <c r="E459" s="79"/>
      <c r="F459" s="79"/>
      <c r="G459" s="79"/>
      <c r="H459" s="79"/>
      <c r="I459" s="79"/>
      <c r="J459" s="79"/>
      <c r="AI459" s="79"/>
      <c r="AJ459" s="90"/>
    </row>
    <row r="460" spans="1:36" ht="20.399999999999999">
      <c r="A460"/>
      <c r="B460" s="90"/>
      <c r="C460" s="90"/>
      <c r="D460" s="79"/>
      <c r="E460" s="79"/>
      <c r="F460" s="79"/>
      <c r="G460" s="79"/>
      <c r="H460" s="79"/>
      <c r="I460" s="79"/>
      <c r="J460" s="79"/>
      <c r="AI460" s="79"/>
      <c r="AJ460" s="90"/>
    </row>
    <row r="461" spans="1:36" ht="20.399999999999999">
      <c r="A461"/>
      <c r="B461" s="90"/>
      <c r="C461" s="90"/>
      <c r="D461" s="79"/>
      <c r="E461" s="79"/>
      <c r="F461" s="79"/>
      <c r="G461" s="79"/>
      <c r="H461" s="79"/>
      <c r="I461" s="79"/>
      <c r="J461" s="79"/>
      <c r="AI461" s="79"/>
      <c r="AJ461" s="90"/>
    </row>
    <row r="462" spans="1:36" ht="20.399999999999999">
      <c r="A462"/>
      <c r="B462" s="90"/>
      <c r="C462" s="90"/>
      <c r="D462" s="79"/>
      <c r="E462" s="79"/>
      <c r="F462" s="79"/>
      <c r="G462" s="79"/>
      <c r="H462" s="79"/>
      <c r="I462" s="79"/>
      <c r="J462" s="79"/>
      <c r="AI462" s="79"/>
      <c r="AJ462" s="90"/>
    </row>
    <row r="463" spans="1:36" ht="20.399999999999999">
      <c r="A463"/>
      <c r="B463" s="90"/>
      <c r="C463" s="90"/>
      <c r="D463" s="79"/>
      <c r="E463" s="79"/>
      <c r="F463" s="79"/>
      <c r="G463" s="79"/>
      <c r="H463" s="79"/>
      <c r="I463" s="79"/>
      <c r="J463" s="79"/>
      <c r="AI463" s="79"/>
      <c r="AJ463" s="90"/>
    </row>
    <row r="464" spans="1:36" ht="20.399999999999999">
      <c r="A464"/>
      <c r="B464" s="90"/>
      <c r="C464" s="90"/>
      <c r="D464" s="79"/>
      <c r="E464" s="79"/>
      <c r="F464" s="79"/>
      <c r="G464" s="79"/>
      <c r="H464" s="79"/>
      <c r="I464" s="79"/>
      <c r="J464" s="79"/>
      <c r="AI464" s="79"/>
      <c r="AJ464" s="90"/>
    </row>
    <row r="465" spans="1:36" ht="20.399999999999999">
      <c r="A465"/>
      <c r="B465" s="90"/>
      <c r="C465" s="90"/>
      <c r="D465" s="79"/>
      <c r="E465" s="79"/>
      <c r="F465" s="79"/>
      <c r="G465" s="79"/>
      <c r="H465" s="79"/>
      <c r="I465" s="79"/>
      <c r="J465" s="79"/>
      <c r="AI465" s="79"/>
      <c r="AJ465" s="90"/>
    </row>
    <row r="466" spans="1:36" ht="20.399999999999999">
      <c r="A466"/>
      <c r="B466" s="90"/>
      <c r="C466" s="90"/>
      <c r="D466" s="79"/>
      <c r="E466" s="79"/>
      <c r="F466" s="79"/>
      <c r="G466" s="79"/>
      <c r="H466" s="79"/>
      <c r="I466" s="79"/>
      <c r="J466" s="79"/>
      <c r="AI466" s="79"/>
      <c r="AJ466" s="90"/>
    </row>
    <row r="467" spans="1:36" ht="20.399999999999999">
      <c r="A467"/>
      <c r="B467" s="90"/>
      <c r="C467" s="90"/>
      <c r="D467" s="79"/>
      <c r="E467" s="79"/>
      <c r="F467" s="79"/>
      <c r="G467" s="79"/>
      <c r="H467" s="79"/>
      <c r="I467" s="79"/>
      <c r="J467" s="79"/>
      <c r="AI467" s="79"/>
      <c r="AJ467" s="90"/>
    </row>
    <row r="468" spans="1:36" ht="20.399999999999999">
      <c r="A468"/>
      <c r="B468" s="90"/>
      <c r="C468" s="90"/>
      <c r="D468" s="79"/>
      <c r="E468" s="79"/>
      <c r="F468" s="79"/>
      <c r="G468" s="79"/>
      <c r="H468" s="79"/>
      <c r="I468" s="79"/>
      <c r="J468" s="79"/>
      <c r="AI468" s="79"/>
      <c r="AJ468" s="90"/>
    </row>
    <row r="469" spans="1:36" ht="20.399999999999999">
      <c r="A469"/>
      <c r="B469" s="90"/>
      <c r="C469" s="90"/>
      <c r="D469" s="79"/>
      <c r="E469" s="79"/>
      <c r="F469" s="79"/>
      <c r="G469" s="79"/>
      <c r="H469" s="79"/>
      <c r="I469" s="79"/>
      <c r="J469" s="79"/>
      <c r="AI469" s="79"/>
      <c r="AJ469" s="90"/>
    </row>
    <row r="470" spans="1:36" ht="20.399999999999999">
      <c r="A470"/>
      <c r="B470" s="90"/>
      <c r="C470" s="90"/>
      <c r="D470" s="79"/>
      <c r="E470" s="79"/>
      <c r="F470" s="79"/>
      <c r="G470" s="79"/>
      <c r="H470" s="79"/>
      <c r="I470" s="79"/>
      <c r="J470" s="79"/>
      <c r="AI470" s="79"/>
      <c r="AJ470" s="90"/>
    </row>
    <row r="471" spans="1:36" ht="20.399999999999999">
      <c r="A471"/>
      <c r="B471" s="90"/>
      <c r="C471" s="90"/>
      <c r="D471" s="79"/>
      <c r="E471" s="79"/>
      <c r="F471" s="79"/>
      <c r="G471" s="79"/>
      <c r="H471" s="79"/>
      <c r="I471" s="79"/>
      <c r="J471" s="79"/>
      <c r="AI471" s="79"/>
      <c r="AJ471" s="90"/>
    </row>
    <row r="472" spans="1:36" ht="20.399999999999999">
      <c r="A472"/>
      <c r="B472" s="90"/>
      <c r="C472" s="90"/>
      <c r="D472" s="79"/>
      <c r="E472" s="79"/>
      <c r="F472" s="79"/>
      <c r="G472" s="79"/>
      <c r="H472" s="79"/>
      <c r="I472" s="79"/>
      <c r="J472" s="79"/>
      <c r="AI472" s="79"/>
      <c r="AJ472" s="90"/>
    </row>
    <row r="473" spans="1:36" ht="20.399999999999999">
      <c r="A473"/>
      <c r="B473" s="90"/>
      <c r="C473" s="90"/>
      <c r="D473" s="79"/>
      <c r="E473" s="79"/>
      <c r="F473" s="79"/>
      <c r="G473" s="79"/>
      <c r="H473" s="79"/>
      <c r="I473" s="79"/>
      <c r="J473" s="79"/>
      <c r="AI473" s="79"/>
      <c r="AJ473" s="90"/>
    </row>
    <row r="474" spans="1:36" ht="20.399999999999999">
      <c r="A474"/>
      <c r="B474" s="90"/>
      <c r="C474" s="90"/>
      <c r="D474" s="79"/>
      <c r="E474" s="79"/>
      <c r="F474" s="79"/>
      <c r="G474" s="79"/>
      <c r="H474" s="79"/>
      <c r="I474" s="79"/>
      <c r="J474" s="79"/>
      <c r="AI474" s="79"/>
      <c r="AJ474" s="90"/>
    </row>
    <row r="475" spans="1:36" ht="20.399999999999999">
      <c r="A475"/>
      <c r="B475" s="90"/>
      <c r="C475" s="90"/>
      <c r="D475" s="79"/>
      <c r="E475" s="79"/>
      <c r="F475" s="79"/>
      <c r="G475" s="79"/>
      <c r="H475" s="79"/>
      <c r="I475" s="79"/>
      <c r="J475" s="79"/>
      <c r="AI475" s="79"/>
      <c r="AJ475" s="90"/>
    </row>
    <row r="476" spans="1:36" ht="20.399999999999999">
      <c r="A476"/>
      <c r="B476" s="90"/>
      <c r="C476" s="90"/>
      <c r="D476" s="79"/>
      <c r="E476" s="79"/>
      <c r="F476" s="79"/>
      <c r="G476" s="79"/>
      <c r="H476" s="79"/>
      <c r="I476" s="79"/>
      <c r="J476" s="79"/>
      <c r="AI476" s="79"/>
      <c r="AJ476" s="90"/>
    </row>
    <row r="477" spans="1:36" ht="20.399999999999999">
      <c r="A477"/>
      <c r="B477" s="90"/>
      <c r="C477" s="90"/>
      <c r="D477" s="79"/>
      <c r="E477" s="79"/>
      <c r="F477" s="79"/>
      <c r="G477" s="79"/>
      <c r="H477" s="79"/>
      <c r="I477" s="79"/>
      <c r="J477" s="79"/>
      <c r="AI477" s="79"/>
      <c r="AJ477" s="90"/>
    </row>
    <row r="478" spans="1:36" ht="20.399999999999999">
      <c r="A478"/>
      <c r="B478" s="90"/>
      <c r="C478" s="90"/>
      <c r="D478" s="79"/>
      <c r="E478" s="79"/>
      <c r="F478" s="79"/>
      <c r="G478" s="79"/>
      <c r="H478" s="79"/>
      <c r="I478" s="79"/>
      <c r="J478" s="79"/>
      <c r="AI478" s="79"/>
      <c r="AJ478" s="90"/>
    </row>
    <row r="479" spans="1:36" ht="20.399999999999999">
      <c r="A479"/>
      <c r="B479" s="90"/>
      <c r="C479" s="90"/>
      <c r="D479" s="79"/>
      <c r="E479" s="79"/>
      <c r="F479" s="79"/>
      <c r="G479" s="79"/>
      <c r="H479" s="79"/>
      <c r="I479" s="79"/>
      <c r="J479" s="79"/>
      <c r="AI479" s="79"/>
      <c r="AJ479" s="90"/>
    </row>
    <row r="480" spans="1:36" ht="20.399999999999999">
      <c r="A480"/>
      <c r="B480" s="90"/>
      <c r="C480" s="90"/>
      <c r="D480" s="79"/>
      <c r="E480" s="79"/>
      <c r="F480" s="79"/>
      <c r="G480" s="79"/>
      <c r="H480" s="79"/>
      <c r="I480" s="79"/>
      <c r="J480" s="79"/>
      <c r="AI480" s="79"/>
      <c r="AJ480" s="90"/>
    </row>
    <row r="481" spans="1:36" ht="20.399999999999999">
      <c r="A481"/>
      <c r="B481" s="90"/>
      <c r="C481" s="90"/>
      <c r="D481" s="79"/>
      <c r="E481" s="79"/>
      <c r="F481" s="79"/>
      <c r="G481" s="79"/>
      <c r="H481" s="79"/>
      <c r="I481" s="79"/>
      <c r="J481" s="79"/>
      <c r="AI481" s="79"/>
      <c r="AJ481" s="90"/>
    </row>
    <row r="482" spans="1:36" ht="20.399999999999999">
      <c r="A482"/>
      <c r="B482" s="90"/>
      <c r="C482" s="90"/>
      <c r="D482" s="79"/>
      <c r="E482" s="79"/>
      <c r="F482" s="79"/>
      <c r="G482" s="79"/>
      <c r="H482" s="79"/>
      <c r="I482" s="79"/>
      <c r="J482" s="79"/>
      <c r="AI482" s="79"/>
      <c r="AJ482" s="90"/>
    </row>
    <row r="483" spans="1:36" ht="20.399999999999999">
      <c r="A483"/>
      <c r="B483" s="90"/>
      <c r="C483" s="90"/>
      <c r="D483" s="79"/>
      <c r="E483" s="79"/>
      <c r="F483" s="79"/>
      <c r="G483" s="79"/>
      <c r="H483" s="79"/>
      <c r="I483" s="79"/>
      <c r="J483" s="79"/>
      <c r="AI483" s="79"/>
      <c r="AJ483" s="90"/>
    </row>
    <row r="484" spans="1:36" ht="20.399999999999999">
      <c r="A484"/>
      <c r="B484" s="90"/>
      <c r="C484" s="90"/>
      <c r="D484" s="79"/>
      <c r="E484" s="79"/>
      <c r="F484" s="79"/>
      <c r="G484" s="79"/>
      <c r="H484" s="79"/>
      <c r="I484" s="79"/>
      <c r="J484" s="79"/>
      <c r="AI484" s="79"/>
      <c r="AJ484" s="90"/>
    </row>
    <row r="485" spans="1:36" ht="20.399999999999999">
      <c r="A485"/>
      <c r="B485" s="90"/>
      <c r="C485" s="90"/>
      <c r="D485" s="79"/>
      <c r="E485" s="79"/>
      <c r="F485" s="79"/>
      <c r="G485" s="79"/>
      <c r="H485" s="79"/>
      <c r="I485" s="79"/>
      <c r="J485" s="79"/>
      <c r="AI485" s="79"/>
      <c r="AJ485" s="90"/>
    </row>
    <row r="486" spans="1:36" ht="20.399999999999999">
      <c r="A486"/>
      <c r="B486" s="90"/>
      <c r="C486" s="90"/>
      <c r="D486" s="79"/>
      <c r="E486" s="79"/>
      <c r="F486" s="79"/>
      <c r="G486" s="79"/>
      <c r="H486" s="79"/>
      <c r="I486" s="79"/>
      <c r="J486" s="79"/>
      <c r="AI486" s="79"/>
      <c r="AJ486" s="90"/>
    </row>
    <row r="487" spans="1:36" ht="20.399999999999999">
      <c r="A487"/>
      <c r="B487" s="90"/>
      <c r="C487" s="90"/>
      <c r="D487" s="79"/>
      <c r="E487" s="79"/>
      <c r="F487" s="79"/>
      <c r="G487" s="79"/>
      <c r="H487" s="79"/>
      <c r="I487" s="79"/>
      <c r="J487" s="79"/>
      <c r="AI487" s="79"/>
      <c r="AJ487" s="90"/>
    </row>
    <row r="488" spans="1:36" ht="20.399999999999999">
      <c r="A488"/>
      <c r="B488" s="90"/>
      <c r="C488" s="90"/>
      <c r="D488" s="79"/>
      <c r="E488" s="79"/>
      <c r="F488" s="79"/>
      <c r="G488" s="79"/>
      <c r="H488" s="79"/>
      <c r="I488" s="79"/>
      <c r="J488" s="79"/>
      <c r="AI488" s="79"/>
      <c r="AJ488" s="90"/>
    </row>
    <row r="489" spans="1:36" ht="20.399999999999999">
      <c r="A489"/>
      <c r="B489" s="90"/>
      <c r="C489" s="90"/>
      <c r="D489" s="79"/>
      <c r="E489" s="79"/>
      <c r="F489" s="79"/>
      <c r="G489" s="79"/>
      <c r="H489" s="79"/>
      <c r="I489" s="79"/>
      <c r="J489" s="79"/>
      <c r="AI489" s="79"/>
      <c r="AJ489" s="90"/>
    </row>
    <row r="490" spans="1:36" ht="20.399999999999999">
      <c r="A490"/>
      <c r="B490" s="90"/>
      <c r="C490" s="90"/>
      <c r="D490" s="79"/>
      <c r="E490" s="79"/>
      <c r="F490" s="79"/>
      <c r="G490" s="79"/>
      <c r="H490" s="79"/>
      <c r="I490" s="79"/>
      <c r="J490" s="79"/>
      <c r="AI490" s="79"/>
      <c r="AJ490" s="90"/>
    </row>
    <row r="491" spans="1:36" ht="20.399999999999999">
      <c r="A491"/>
      <c r="B491" s="90"/>
      <c r="C491" s="90"/>
      <c r="D491" s="79"/>
      <c r="E491" s="79"/>
      <c r="F491" s="79"/>
      <c r="G491" s="79"/>
      <c r="H491" s="79"/>
      <c r="I491" s="79"/>
      <c r="J491" s="79"/>
      <c r="AI491" s="79"/>
      <c r="AJ491" s="90"/>
    </row>
    <row r="492" spans="1:36" ht="20.399999999999999">
      <c r="A492"/>
      <c r="B492" s="90"/>
      <c r="C492" s="90"/>
      <c r="D492" s="79"/>
      <c r="E492" s="79"/>
      <c r="F492" s="79"/>
      <c r="G492" s="79"/>
      <c r="H492" s="79"/>
      <c r="I492" s="79"/>
      <c r="J492" s="79"/>
      <c r="AI492" s="79"/>
      <c r="AJ492" s="90"/>
    </row>
    <row r="493" spans="1:36" ht="20.399999999999999">
      <c r="A493"/>
      <c r="B493" s="90"/>
      <c r="C493" s="90"/>
      <c r="D493" s="79"/>
      <c r="E493" s="79"/>
      <c r="F493" s="79"/>
      <c r="G493" s="79"/>
      <c r="H493" s="79"/>
      <c r="I493" s="79"/>
      <c r="J493" s="79"/>
      <c r="AI493" s="79"/>
      <c r="AJ493" s="90"/>
    </row>
    <row r="494" spans="1:36" ht="20.399999999999999">
      <c r="A494"/>
      <c r="B494" s="90"/>
      <c r="C494" s="90"/>
      <c r="D494" s="79"/>
      <c r="E494" s="79"/>
      <c r="F494" s="79"/>
      <c r="G494" s="79"/>
      <c r="H494" s="79"/>
      <c r="I494" s="79"/>
      <c r="J494" s="79"/>
      <c r="AI494" s="79"/>
      <c r="AJ494" s="90"/>
    </row>
    <row r="495" spans="1:36" ht="20.399999999999999">
      <c r="A495"/>
      <c r="B495" s="90"/>
      <c r="C495" s="90"/>
      <c r="D495" s="79"/>
      <c r="E495" s="79"/>
      <c r="F495" s="79"/>
      <c r="G495" s="79"/>
      <c r="H495" s="79"/>
      <c r="I495" s="79"/>
      <c r="J495" s="79"/>
      <c r="AI495" s="79"/>
      <c r="AJ495" s="90"/>
    </row>
    <row r="496" spans="1:36" ht="20.399999999999999">
      <c r="A496"/>
      <c r="B496" s="90"/>
      <c r="C496" s="90"/>
      <c r="D496" s="79"/>
      <c r="E496" s="79"/>
      <c r="F496" s="79"/>
      <c r="G496" s="79"/>
      <c r="H496" s="79"/>
      <c r="I496" s="79"/>
      <c r="J496" s="79"/>
      <c r="AI496" s="79"/>
      <c r="AJ496" s="90"/>
    </row>
    <row r="497" spans="1:36" ht="20.399999999999999">
      <c r="A497"/>
      <c r="B497" s="90"/>
      <c r="C497" s="90"/>
      <c r="D497" s="79"/>
      <c r="E497" s="79"/>
      <c r="F497" s="79"/>
      <c r="G497" s="79"/>
      <c r="H497" s="79"/>
      <c r="I497" s="79"/>
      <c r="J497" s="79"/>
      <c r="AI497" s="79"/>
      <c r="AJ497" s="90"/>
    </row>
    <row r="498" spans="1:36" ht="20.399999999999999">
      <c r="A498"/>
      <c r="B498" s="90"/>
      <c r="C498" s="90"/>
      <c r="D498" s="79"/>
      <c r="E498" s="79"/>
      <c r="F498" s="79"/>
      <c r="G498" s="79"/>
      <c r="H498" s="79"/>
      <c r="I498" s="79"/>
      <c r="J498" s="79"/>
      <c r="AI498" s="79"/>
      <c r="AJ498" s="90"/>
    </row>
    <row r="499" spans="1:36" ht="20.399999999999999">
      <c r="A499"/>
      <c r="B499" s="90"/>
      <c r="C499" s="90"/>
      <c r="D499" s="79"/>
      <c r="E499" s="79"/>
      <c r="F499" s="79"/>
      <c r="G499" s="79"/>
      <c r="H499" s="79"/>
      <c r="I499" s="79"/>
      <c r="J499" s="79"/>
      <c r="AI499" s="79"/>
      <c r="AJ499" s="90"/>
    </row>
    <row r="500" spans="1:36" ht="20.399999999999999">
      <c r="A500"/>
      <c r="B500" s="90"/>
      <c r="C500" s="90"/>
      <c r="D500" s="79"/>
      <c r="E500" s="79"/>
      <c r="F500" s="79"/>
      <c r="G500" s="79"/>
      <c r="H500" s="79"/>
      <c r="I500" s="79"/>
      <c r="J500" s="79"/>
      <c r="AI500" s="79"/>
      <c r="AJ500" s="90"/>
    </row>
    <row r="501" spans="1:36" ht="20.399999999999999">
      <c r="A501"/>
      <c r="B501" s="90"/>
      <c r="C501" s="90"/>
      <c r="D501" s="79"/>
      <c r="E501" s="79"/>
      <c r="F501" s="79"/>
      <c r="G501" s="79"/>
      <c r="H501" s="79"/>
      <c r="I501" s="79"/>
      <c r="J501" s="79"/>
      <c r="AI501" s="79"/>
      <c r="AJ501" s="90"/>
    </row>
    <row r="502" spans="1:36" ht="20.399999999999999">
      <c r="A502"/>
      <c r="B502" s="90"/>
      <c r="C502" s="90"/>
      <c r="D502" s="79"/>
      <c r="E502" s="79"/>
      <c r="F502" s="79"/>
      <c r="G502" s="79"/>
      <c r="H502" s="79"/>
      <c r="I502" s="79"/>
      <c r="J502" s="79"/>
      <c r="AI502" s="79"/>
      <c r="AJ502" s="90"/>
    </row>
    <row r="503" spans="1:36" ht="20.399999999999999">
      <c r="A503"/>
      <c r="B503" s="90"/>
      <c r="C503" s="90"/>
      <c r="D503" s="79"/>
      <c r="E503" s="79"/>
      <c r="F503" s="79"/>
      <c r="G503" s="79"/>
      <c r="H503" s="79"/>
      <c r="I503" s="79"/>
      <c r="J503" s="79"/>
      <c r="AI503" s="79"/>
      <c r="AJ503" s="90"/>
    </row>
    <row r="504" spans="1:36" ht="20.399999999999999">
      <c r="A504"/>
      <c r="B504" s="90"/>
      <c r="C504" s="90"/>
      <c r="D504" s="79"/>
      <c r="E504" s="79"/>
      <c r="F504" s="79"/>
      <c r="G504" s="79"/>
      <c r="H504" s="79"/>
      <c r="I504" s="79"/>
      <c r="J504" s="79"/>
      <c r="AI504" s="79"/>
      <c r="AJ504" s="90"/>
    </row>
    <row r="505" spans="1:36" ht="20.399999999999999">
      <c r="A505"/>
      <c r="B505" s="90"/>
      <c r="C505" s="90"/>
      <c r="D505" s="79"/>
      <c r="E505" s="79"/>
      <c r="F505" s="79"/>
      <c r="G505" s="79"/>
      <c r="H505" s="79"/>
      <c r="I505" s="79"/>
      <c r="J505" s="79"/>
      <c r="AI505" s="79"/>
      <c r="AJ505" s="90"/>
    </row>
    <row r="506" spans="1:36" ht="20.399999999999999">
      <c r="A506"/>
      <c r="B506" s="90"/>
      <c r="C506" s="90"/>
      <c r="D506" s="79"/>
      <c r="E506" s="79"/>
      <c r="F506" s="79"/>
      <c r="G506" s="79"/>
      <c r="H506" s="79"/>
      <c r="I506" s="79"/>
      <c r="J506" s="79"/>
      <c r="AI506" s="79"/>
      <c r="AJ506" s="90"/>
    </row>
    <row r="507" spans="1:36" ht="20.399999999999999">
      <c r="A507"/>
      <c r="B507" s="90"/>
      <c r="C507" s="90"/>
      <c r="D507" s="79"/>
      <c r="E507" s="79"/>
      <c r="F507" s="79"/>
      <c r="G507" s="79"/>
      <c r="H507" s="79"/>
      <c r="I507" s="79"/>
      <c r="J507" s="79"/>
      <c r="AI507" s="79"/>
      <c r="AJ507" s="90"/>
    </row>
    <row r="508" spans="1:36" ht="20.399999999999999">
      <c r="A508"/>
      <c r="B508" s="90"/>
      <c r="C508" s="90"/>
      <c r="D508" s="79"/>
      <c r="E508" s="79"/>
      <c r="F508" s="79"/>
      <c r="G508" s="79"/>
      <c r="H508" s="79"/>
      <c r="I508" s="79"/>
      <c r="J508" s="79"/>
      <c r="AI508" s="79"/>
      <c r="AJ508" s="90"/>
    </row>
    <row r="509" spans="1:36" ht="20.399999999999999">
      <c r="A509"/>
      <c r="B509" s="90"/>
      <c r="C509" s="90"/>
      <c r="D509" s="79"/>
      <c r="E509" s="79"/>
      <c r="F509" s="79"/>
      <c r="G509" s="79"/>
      <c r="H509" s="79"/>
      <c r="I509" s="79"/>
      <c r="J509" s="79"/>
      <c r="AI509" s="79"/>
      <c r="AJ509" s="90"/>
    </row>
    <row r="510" spans="1:36" ht="20.399999999999999">
      <c r="A510"/>
      <c r="B510" s="90"/>
      <c r="C510" s="90"/>
      <c r="D510" s="79"/>
      <c r="E510" s="79"/>
      <c r="F510" s="79"/>
      <c r="G510" s="79"/>
      <c r="H510" s="79"/>
      <c r="I510" s="79"/>
      <c r="J510" s="79"/>
      <c r="AI510" s="79"/>
      <c r="AJ510" s="90"/>
    </row>
    <row r="511" spans="1:36" ht="20.399999999999999">
      <c r="A511"/>
      <c r="B511" s="90"/>
      <c r="C511" s="90"/>
      <c r="D511" s="79"/>
      <c r="E511" s="79"/>
      <c r="F511" s="79"/>
      <c r="G511" s="79"/>
      <c r="H511" s="79"/>
      <c r="I511" s="79"/>
      <c r="J511" s="79"/>
      <c r="AI511" s="79"/>
      <c r="AJ511" s="90"/>
    </row>
    <row r="512" spans="1:36" ht="20.399999999999999">
      <c r="A512"/>
      <c r="B512" s="90"/>
      <c r="C512" s="90"/>
      <c r="D512" s="79"/>
      <c r="E512" s="79"/>
      <c r="F512" s="79"/>
      <c r="G512" s="79"/>
      <c r="H512" s="79"/>
      <c r="I512" s="79"/>
      <c r="J512" s="79"/>
      <c r="AI512" s="79"/>
      <c r="AJ512" s="90"/>
    </row>
    <row r="513" spans="1:36" ht="20.399999999999999">
      <c r="A513"/>
      <c r="B513" s="90"/>
      <c r="C513" s="90"/>
      <c r="D513" s="79"/>
      <c r="E513" s="79"/>
      <c r="F513" s="79"/>
      <c r="G513" s="79"/>
      <c r="H513" s="79"/>
      <c r="I513" s="79"/>
      <c r="J513" s="79"/>
      <c r="AI513" s="79"/>
      <c r="AJ513" s="90"/>
    </row>
    <row r="514" spans="1:36" ht="20.399999999999999">
      <c r="A514"/>
      <c r="B514" s="90"/>
      <c r="C514" s="90"/>
      <c r="D514" s="79"/>
      <c r="E514" s="79"/>
      <c r="F514" s="79"/>
      <c r="G514" s="79"/>
      <c r="H514" s="79"/>
      <c r="I514" s="79"/>
      <c r="J514" s="79"/>
      <c r="AI514" s="79"/>
      <c r="AJ514" s="90"/>
    </row>
    <row r="515" spans="1:36" ht="20.399999999999999">
      <c r="A515"/>
      <c r="B515" s="90"/>
      <c r="C515" s="90"/>
      <c r="D515" s="79"/>
      <c r="E515" s="79"/>
      <c r="F515" s="79"/>
      <c r="G515" s="79"/>
      <c r="H515" s="79"/>
      <c r="I515" s="79"/>
      <c r="J515" s="79"/>
      <c r="AI515" s="79"/>
      <c r="AJ515" s="90"/>
    </row>
    <row r="516" spans="1:36" ht="20.399999999999999">
      <c r="A516"/>
      <c r="B516" s="90"/>
      <c r="C516" s="90"/>
      <c r="D516" s="79"/>
      <c r="E516" s="79"/>
      <c r="F516" s="79"/>
      <c r="G516" s="79"/>
      <c r="H516" s="79"/>
      <c r="I516" s="79"/>
      <c r="J516" s="79"/>
      <c r="AI516" s="79"/>
      <c r="AJ516" s="90"/>
    </row>
    <row r="517" spans="1:36" ht="20.399999999999999">
      <c r="A517"/>
      <c r="B517" s="90"/>
      <c r="C517" s="90"/>
      <c r="D517" s="79"/>
      <c r="E517" s="79"/>
      <c r="F517" s="79"/>
      <c r="G517" s="79"/>
      <c r="H517" s="79"/>
      <c r="I517" s="79"/>
      <c r="J517" s="79"/>
      <c r="AI517" s="79"/>
      <c r="AJ517" s="90"/>
    </row>
    <row r="518" spans="1:36" ht="20.399999999999999">
      <c r="A518"/>
      <c r="B518" s="90"/>
      <c r="C518" s="90"/>
      <c r="D518" s="79"/>
      <c r="E518" s="79"/>
      <c r="F518" s="79"/>
      <c r="G518" s="79"/>
      <c r="H518" s="79"/>
      <c r="I518" s="79"/>
      <c r="J518" s="79"/>
      <c r="AI518" s="79"/>
      <c r="AJ518" s="90"/>
    </row>
    <row r="519" spans="1:36" ht="20.399999999999999">
      <c r="A519"/>
      <c r="B519" s="90"/>
      <c r="C519" s="90"/>
      <c r="D519" s="79"/>
      <c r="E519" s="79"/>
      <c r="F519" s="79"/>
      <c r="G519" s="79"/>
      <c r="H519" s="79"/>
      <c r="I519" s="79"/>
      <c r="J519" s="79"/>
      <c r="AI519" s="79"/>
      <c r="AJ519" s="90"/>
    </row>
    <row r="520" spans="1:36" ht="20.399999999999999">
      <c r="A520"/>
      <c r="B520" s="90"/>
      <c r="C520" s="90"/>
      <c r="D520" s="79"/>
      <c r="E520" s="79"/>
      <c r="F520" s="79"/>
      <c r="G520" s="79"/>
      <c r="H520" s="79"/>
      <c r="I520" s="79"/>
      <c r="J520" s="79"/>
      <c r="AI520" s="79"/>
      <c r="AJ520" s="90"/>
    </row>
    <row r="521" spans="1:36" ht="20.399999999999999">
      <c r="A521"/>
      <c r="B521" s="90"/>
      <c r="C521" s="90"/>
      <c r="D521" s="79"/>
      <c r="E521" s="79"/>
      <c r="F521" s="79"/>
      <c r="G521" s="79"/>
      <c r="H521" s="79"/>
      <c r="I521" s="79"/>
      <c r="J521" s="79"/>
      <c r="AI521" s="79"/>
      <c r="AJ521" s="90"/>
    </row>
    <row r="522" spans="1:36" ht="20.399999999999999">
      <c r="A522"/>
      <c r="B522" s="90"/>
      <c r="C522" s="90"/>
      <c r="D522" s="79"/>
      <c r="E522" s="79"/>
      <c r="F522" s="79"/>
      <c r="G522" s="79"/>
      <c r="H522" s="79"/>
      <c r="I522" s="79"/>
      <c r="J522" s="79"/>
      <c r="AI522" s="79"/>
      <c r="AJ522" s="90"/>
    </row>
    <row r="523" spans="1:36" ht="20.399999999999999">
      <c r="A523"/>
      <c r="B523" s="90"/>
      <c r="C523" s="90"/>
      <c r="D523" s="79"/>
      <c r="E523" s="79"/>
      <c r="F523" s="79"/>
      <c r="G523" s="79"/>
      <c r="H523" s="79"/>
      <c r="I523" s="79"/>
      <c r="J523" s="79"/>
      <c r="AI523" s="79"/>
      <c r="AJ523" s="90"/>
    </row>
    <row r="524" spans="1:36" ht="20.399999999999999">
      <c r="A524"/>
      <c r="B524" s="90"/>
      <c r="C524" s="90"/>
      <c r="D524" s="79"/>
      <c r="E524" s="79"/>
      <c r="F524" s="79"/>
      <c r="G524" s="79"/>
      <c r="H524" s="79"/>
      <c r="I524" s="79"/>
      <c r="J524" s="79"/>
      <c r="AI524" s="79"/>
      <c r="AJ524" s="90"/>
    </row>
    <row r="525" spans="1:36" ht="20.399999999999999">
      <c r="A525"/>
      <c r="B525" s="90"/>
      <c r="C525" s="90"/>
      <c r="D525" s="79"/>
      <c r="E525" s="79"/>
      <c r="F525" s="79"/>
      <c r="G525" s="79"/>
      <c r="H525" s="79"/>
      <c r="I525" s="79"/>
      <c r="J525" s="79"/>
      <c r="AI525" s="79"/>
      <c r="AJ525" s="90"/>
    </row>
    <row r="526" spans="1:36" ht="20.399999999999999">
      <c r="A526"/>
      <c r="B526" s="90"/>
      <c r="C526" s="90"/>
      <c r="D526" s="79"/>
      <c r="E526" s="79"/>
      <c r="F526" s="79"/>
      <c r="G526" s="79"/>
      <c r="H526" s="79"/>
      <c r="I526" s="79"/>
      <c r="J526" s="79"/>
      <c r="AI526" s="79"/>
      <c r="AJ526" s="90"/>
    </row>
    <row r="527" spans="1:36" ht="20.399999999999999">
      <c r="A527"/>
      <c r="B527" s="90"/>
      <c r="C527" s="90"/>
      <c r="D527" s="79"/>
      <c r="E527" s="79"/>
      <c r="F527" s="79"/>
      <c r="G527" s="79"/>
      <c r="H527" s="79"/>
      <c r="I527" s="79"/>
      <c r="J527" s="79"/>
      <c r="AI527" s="79"/>
      <c r="AJ527" s="90"/>
    </row>
    <row r="528" spans="1:36" ht="20.399999999999999">
      <c r="A528"/>
      <c r="B528" s="90"/>
      <c r="C528" s="90"/>
      <c r="D528" s="79"/>
      <c r="E528" s="79"/>
      <c r="F528" s="79"/>
      <c r="G528" s="79"/>
      <c r="H528" s="79"/>
      <c r="I528" s="79"/>
      <c r="J528" s="79"/>
      <c r="AI528" s="79"/>
      <c r="AJ528" s="90"/>
    </row>
    <row r="529" spans="1:36" ht="20.399999999999999">
      <c r="A529"/>
      <c r="B529" s="90"/>
      <c r="C529" s="90"/>
      <c r="D529" s="79"/>
      <c r="E529" s="79"/>
      <c r="F529" s="79"/>
      <c r="G529" s="79"/>
      <c r="H529" s="79"/>
      <c r="I529" s="79"/>
      <c r="J529" s="79"/>
      <c r="AI529" s="79"/>
      <c r="AJ529" s="90"/>
    </row>
    <row r="530" spans="1:36" ht="20.399999999999999">
      <c r="A530"/>
      <c r="B530" s="90"/>
      <c r="C530" s="90"/>
      <c r="D530" s="79"/>
      <c r="E530" s="79"/>
      <c r="F530" s="79"/>
      <c r="G530" s="79"/>
      <c r="H530" s="79"/>
      <c r="I530" s="79"/>
      <c r="J530" s="79"/>
      <c r="AI530" s="79"/>
      <c r="AJ530" s="90"/>
    </row>
    <row r="531" spans="1:36" ht="20.399999999999999">
      <c r="A531"/>
      <c r="B531" s="90"/>
      <c r="C531" s="90"/>
      <c r="D531" s="79"/>
      <c r="E531" s="79"/>
      <c r="F531" s="79"/>
      <c r="G531" s="79"/>
      <c r="H531" s="79"/>
      <c r="I531" s="79"/>
      <c r="J531" s="79"/>
      <c r="AI531" s="79"/>
      <c r="AJ531" s="90"/>
    </row>
    <row r="532" spans="1:36" ht="20.399999999999999">
      <c r="A532"/>
      <c r="B532" s="90"/>
      <c r="C532" s="90"/>
      <c r="D532" s="79"/>
      <c r="E532" s="79"/>
      <c r="F532" s="79"/>
      <c r="G532" s="79"/>
      <c r="H532" s="79"/>
      <c r="I532" s="79"/>
      <c r="J532" s="79"/>
      <c r="AI532" s="79"/>
      <c r="AJ532" s="90"/>
    </row>
    <row r="533" spans="1:36" ht="20.399999999999999">
      <c r="A533"/>
      <c r="B533" s="90"/>
      <c r="C533" s="90"/>
      <c r="D533" s="79"/>
      <c r="E533" s="79"/>
      <c r="F533" s="79"/>
      <c r="G533" s="79"/>
      <c r="H533" s="79"/>
      <c r="I533" s="79"/>
      <c r="J533" s="79"/>
      <c r="AI533" s="79"/>
      <c r="AJ533" s="90"/>
    </row>
    <row r="534" spans="1:36" ht="20.399999999999999">
      <c r="A534"/>
      <c r="B534" s="90"/>
      <c r="C534" s="90"/>
      <c r="D534" s="79"/>
      <c r="E534" s="79"/>
      <c r="F534" s="79"/>
      <c r="G534" s="79"/>
      <c r="H534" s="79"/>
      <c r="I534" s="79"/>
      <c r="J534" s="79"/>
      <c r="AI534" s="79"/>
      <c r="AJ534" s="90"/>
    </row>
    <row r="535" spans="1:36" ht="20.399999999999999">
      <c r="A535"/>
      <c r="B535" s="90"/>
      <c r="C535" s="90"/>
      <c r="D535" s="79"/>
      <c r="E535" s="79"/>
      <c r="F535" s="79"/>
      <c r="G535" s="79"/>
      <c r="H535" s="79"/>
      <c r="I535" s="79"/>
      <c r="J535" s="79"/>
      <c r="AI535" s="79"/>
      <c r="AJ535" s="90"/>
    </row>
    <row r="536" spans="1:36" ht="20.399999999999999">
      <c r="A536"/>
      <c r="B536" s="90"/>
      <c r="C536" s="90"/>
      <c r="D536" s="79"/>
      <c r="E536" s="79"/>
      <c r="F536" s="79"/>
      <c r="G536" s="79"/>
      <c r="H536" s="79"/>
      <c r="I536" s="79"/>
      <c r="J536" s="79"/>
      <c r="AI536" s="79"/>
      <c r="AJ536" s="90"/>
    </row>
    <row r="537" spans="1:36" ht="20.399999999999999">
      <c r="A537"/>
      <c r="B537" s="90"/>
      <c r="C537" s="90"/>
      <c r="D537" s="79"/>
      <c r="E537" s="79"/>
      <c r="F537" s="79"/>
      <c r="G537" s="79"/>
      <c r="H537" s="79"/>
      <c r="I537" s="79"/>
      <c r="J537" s="79"/>
      <c r="AI537" s="79"/>
      <c r="AJ537" s="90"/>
    </row>
    <row r="538" spans="1:36" ht="20.399999999999999">
      <c r="A538"/>
      <c r="B538" s="90"/>
      <c r="C538" s="90"/>
      <c r="D538" s="79"/>
      <c r="E538" s="79"/>
      <c r="F538" s="79"/>
      <c r="G538" s="79"/>
      <c r="H538" s="79"/>
      <c r="I538" s="79"/>
      <c r="J538" s="79"/>
      <c r="AI538" s="79"/>
      <c r="AJ538" s="90"/>
    </row>
    <row r="539" spans="1:36" ht="20.399999999999999">
      <c r="A539"/>
      <c r="B539" s="90"/>
      <c r="C539" s="90"/>
      <c r="D539" s="79"/>
      <c r="E539" s="79"/>
      <c r="F539" s="79"/>
      <c r="G539" s="79"/>
      <c r="H539" s="79"/>
      <c r="I539" s="79"/>
      <c r="J539" s="79"/>
      <c r="AI539" s="79"/>
      <c r="AJ539" s="90"/>
    </row>
    <row r="540" spans="1:36" ht="20.399999999999999">
      <c r="A540"/>
      <c r="B540" s="90"/>
      <c r="C540" s="90"/>
      <c r="D540" s="79"/>
      <c r="E540" s="79"/>
      <c r="F540" s="79"/>
      <c r="G540" s="79"/>
      <c r="H540" s="79"/>
      <c r="I540" s="79"/>
      <c r="J540" s="79"/>
      <c r="AI540" s="79"/>
      <c r="AJ540" s="90"/>
    </row>
    <row r="541" spans="1:36" ht="20.399999999999999">
      <c r="A541"/>
      <c r="B541" s="90"/>
      <c r="C541" s="90"/>
      <c r="D541" s="79"/>
      <c r="E541" s="79"/>
      <c r="F541" s="79"/>
      <c r="G541" s="79"/>
      <c r="H541" s="79"/>
      <c r="I541" s="79"/>
      <c r="J541" s="79"/>
      <c r="AI541" s="79"/>
      <c r="AJ541" s="90"/>
    </row>
    <row r="542" spans="1:36" ht="20.399999999999999">
      <c r="A542"/>
      <c r="B542" s="90"/>
      <c r="C542" s="90"/>
      <c r="D542" s="79"/>
      <c r="E542" s="79"/>
      <c r="F542" s="79"/>
      <c r="G542" s="79"/>
      <c r="H542" s="79"/>
      <c r="I542" s="79"/>
      <c r="J542" s="79"/>
      <c r="AI542" s="79"/>
      <c r="AJ542" s="90"/>
    </row>
    <row r="543" spans="1:36" ht="20.399999999999999">
      <c r="A543"/>
      <c r="B543" s="90"/>
      <c r="C543" s="90"/>
      <c r="D543" s="79"/>
      <c r="E543" s="79"/>
      <c r="F543" s="79"/>
      <c r="G543" s="79"/>
      <c r="H543" s="79"/>
      <c r="I543" s="79"/>
      <c r="J543" s="79"/>
      <c r="AI543" s="79"/>
      <c r="AJ543" s="90"/>
    </row>
    <row r="544" spans="1:36" ht="20.399999999999999">
      <c r="A544"/>
      <c r="B544" s="90"/>
      <c r="C544" s="90"/>
      <c r="D544" s="79"/>
      <c r="E544" s="79"/>
      <c r="F544" s="79"/>
      <c r="G544" s="79"/>
      <c r="H544" s="79"/>
      <c r="I544" s="79"/>
      <c r="J544" s="79"/>
      <c r="AI544" s="79"/>
      <c r="AJ544" s="90"/>
    </row>
    <row r="545" spans="1:36" ht="20.399999999999999">
      <c r="A545"/>
      <c r="B545" s="90"/>
      <c r="C545" s="90"/>
      <c r="D545" s="79"/>
      <c r="E545" s="79"/>
      <c r="F545" s="79"/>
      <c r="G545" s="79"/>
      <c r="H545" s="79"/>
      <c r="I545" s="79"/>
      <c r="J545" s="79"/>
      <c r="AI545" s="79"/>
      <c r="AJ545" s="90"/>
    </row>
    <row r="546" spans="1:36" ht="20.399999999999999">
      <c r="A546"/>
      <c r="B546" s="90"/>
      <c r="C546" s="90"/>
      <c r="D546" s="79"/>
      <c r="E546" s="79"/>
      <c r="F546" s="79"/>
      <c r="G546" s="79"/>
      <c r="H546" s="79"/>
      <c r="I546" s="79"/>
      <c r="J546" s="79"/>
      <c r="AI546" s="79"/>
      <c r="AJ546" s="90"/>
    </row>
    <row r="547" spans="1:36" ht="20.399999999999999">
      <c r="A547"/>
      <c r="B547" s="90"/>
      <c r="C547" s="90"/>
      <c r="D547" s="79"/>
      <c r="E547" s="79"/>
      <c r="F547" s="79"/>
      <c r="G547" s="79"/>
      <c r="H547" s="79"/>
      <c r="I547" s="79"/>
      <c r="J547" s="79"/>
      <c r="AI547" s="79"/>
      <c r="AJ547" s="90"/>
    </row>
    <row r="548" spans="1:36" ht="20.399999999999999">
      <c r="A548"/>
      <c r="B548" s="90"/>
      <c r="C548" s="90"/>
      <c r="D548" s="79"/>
      <c r="E548" s="79"/>
      <c r="F548" s="79"/>
      <c r="G548" s="79"/>
      <c r="H548" s="79"/>
      <c r="I548" s="79"/>
      <c r="J548" s="79"/>
      <c r="AI548" s="79"/>
      <c r="AJ548" s="90"/>
    </row>
    <row r="549" spans="1:36" ht="20.399999999999999">
      <c r="A549"/>
      <c r="B549" s="90"/>
      <c r="C549" s="90"/>
      <c r="D549" s="79"/>
      <c r="E549" s="79"/>
      <c r="F549" s="79"/>
      <c r="G549" s="79"/>
      <c r="H549" s="79"/>
      <c r="I549" s="79"/>
      <c r="J549" s="79"/>
      <c r="AI549" s="79"/>
      <c r="AJ549" s="90"/>
    </row>
    <row r="550" spans="1:36" ht="20.399999999999999">
      <c r="A550"/>
      <c r="B550" s="90"/>
      <c r="C550" s="90"/>
      <c r="D550" s="79"/>
      <c r="E550" s="79"/>
      <c r="F550" s="79"/>
      <c r="G550" s="79"/>
      <c r="H550" s="79"/>
      <c r="I550" s="79"/>
      <c r="J550" s="79"/>
      <c r="AI550" s="79"/>
      <c r="AJ550" s="90"/>
    </row>
    <row r="551" spans="1:36" ht="20.399999999999999">
      <c r="A551"/>
      <c r="B551" s="90"/>
      <c r="C551" s="90"/>
      <c r="D551" s="79"/>
      <c r="E551" s="79"/>
      <c r="F551" s="79"/>
      <c r="G551" s="79"/>
      <c r="H551" s="79"/>
      <c r="I551" s="79"/>
      <c r="J551" s="79"/>
      <c r="AI551" s="79"/>
      <c r="AJ551" s="90"/>
    </row>
    <row r="552" spans="1:36" ht="20.399999999999999">
      <c r="A552"/>
      <c r="B552" s="90"/>
      <c r="C552" s="90"/>
      <c r="D552" s="79"/>
      <c r="E552" s="79"/>
      <c r="F552" s="79"/>
      <c r="G552" s="79"/>
      <c r="H552" s="79"/>
      <c r="I552" s="79"/>
      <c r="J552" s="79"/>
      <c r="AI552" s="79"/>
      <c r="AJ552" s="90"/>
    </row>
    <row r="553" spans="1:36" ht="20.399999999999999">
      <c r="A553"/>
      <c r="B553" s="90"/>
      <c r="C553" s="90"/>
      <c r="D553" s="79"/>
      <c r="E553" s="79"/>
      <c r="F553" s="79"/>
      <c r="G553" s="79"/>
      <c r="H553" s="79"/>
      <c r="I553" s="79"/>
      <c r="J553" s="79"/>
      <c r="AI553" s="79"/>
      <c r="AJ553" s="90"/>
    </row>
    <row r="554" spans="1:36" ht="20.399999999999999">
      <c r="A554"/>
      <c r="B554" s="90"/>
      <c r="C554" s="90"/>
      <c r="D554" s="79"/>
      <c r="E554" s="79"/>
      <c r="F554" s="79"/>
      <c r="G554" s="79"/>
      <c r="H554" s="79"/>
      <c r="I554" s="79"/>
      <c r="J554" s="79"/>
      <c r="AI554" s="79"/>
      <c r="AJ554" s="90"/>
    </row>
    <row r="555" spans="1:36" ht="20.399999999999999">
      <c r="A555"/>
      <c r="B555" s="90"/>
      <c r="C555" s="90"/>
      <c r="D555" s="79"/>
      <c r="E555" s="79"/>
      <c r="F555" s="79"/>
      <c r="G555" s="79"/>
      <c r="H555" s="79"/>
      <c r="I555" s="79"/>
      <c r="J555" s="79"/>
      <c r="AI555" s="79"/>
      <c r="AJ555" s="90"/>
    </row>
    <row r="556" spans="1:36" ht="20.399999999999999">
      <c r="A556"/>
      <c r="B556" s="90"/>
      <c r="C556" s="90"/>
      <c r="D556" s="79"/>
      <c r="E556" s="79"/>
      <c r="F556" s="79"/>
      <c r="G556" s="79"/>
      <c r="H556" s="79"/>
      <c r="I556" s="79"/>
      <c r="J556" s="79"/>
      <c r="AI556" s="79"/>
      <c r="AJ556" s="90"/>
    </row>
    <row r="557" spans="1:36" ht="20.399999999999999">
      <c r="A557"/>
      <c r="B557" s="90"/>
      <c r="C557" s="90"/>
      <c r="D557" s="79"/>
      <c r="E557" s="79"/>
      <c r="F557" s="79"/>
      <c r="G557" s="79"/>
      <c r="H557" s="79"/>
      <c r="I557" s="79"/>
      <c r="J557" s="79"/>
      <c r="AI557" s="79"/>
      <c r="AJ557" s="90"/>
    </row>
    <row r="558" spans="1:36" ht="20.399999999999999">
      <c r="A558"/>
      <c r="B558" s="90"/>
      <c r="C558" s="90"/>
      <c r="D558" s="79"/>
      <c r="E558" s="79"/>
      <c r="F558" s="79"/>
      <c r="G558" s="79"/>
      <c r="H558" s="79"/>
      <c r="I558" s="79"/>
      <c r="J558" s="79"/>
      <c r="AI558" s="79"/>
      <c r="AJ558" s="90"/>
    </row>
    <row r="559" spans="1:36" ht="20.399999999999999">
      <c r="A559"/>
      <c r="B559" s="90"/>
      <c r="C559" s="90"/>
      <c r="D559" s="79"/>
      <c r="E559" s="79"/>
      <c r="F559" s="79"/>
      <c r="G559" s="79"/>
      <c r="H559" s="79"/>
      <c r="I559" s="79"/>
      <c r="J559" s="79"/>
      <c r="AI559" s="79"/>
      <c r="AJ559" s="90"/>
    </row>
    <row r="560" spans="1:36" ht="20.399999999999999">
      <c r="A560"/>
      <c r="B560" s="90"/>
      <c r="C560" s="90"/>
      <c r="D560" s="79"/>
      <c r="E560" s="79"/>
      <c r="F560" s="79"/>
      <c r="G560" s="79"/>
      <c r="H560" s="79"/>
      <c r="I560" s="79"/>
      <c r="J560" s="79"/>
      <c r="AI560" s="79"/>
      <c r="AJ560" s="90"/>
    </row>
    <row r="561" spans="1:36" ht="20.399999999999999">
      <c r="A561"/>
      <c r="B561" s="90"/>
      <c r="C561" s="90"/>
      <c r="D561" s="79"/>
      <c r="E561" s="79"/>
      <c r="F561" s="79"/>
      <c r="G561" s="79"/>
      <c r="H561" s="79"/>
      <c r="I561" s="79"/>
      <c r="J561" s="79"/>
      <c r="AI561" s="79"/>
      <c r="AJ561" s="90"/>
    </row>
    <row r="562" spans="1:36" ht="20.399999999999999">
      <c r="A562"/>
      <c r="B562" s="90"/>
      <c r="C562" s="90"/>
      <c r="D562" s="79"/>
      <c r="E562" s="79"/>
      <c r="F562" s="79"/>
      <c r="G562" s="79"/>
      <c r="H562" s="79"/>
      <c r="I562" s="79"/>
      <c r="J562" s="79"/>
      <c r="AI562" s="79"/>
      <c r="AJ562" s="90"/>
    </row>
    <row r="563" spans="1:36" ht="20.399999999999999">
      <c r="A563"/>
      <c r="B563" s="90"/>
      <c r="C563" s="90"/>
      <c r="D563" s="79"/>
      <c r="E563" s="79"/>
      <c r="F563" s="79"/>
      <c r="G563" s="79"/>
      <c r="H563" s="79"/>
      <c r="I563" s="79"/>
      <c r="J563" s="79"/>
      <c r="AI563" s="79"/>
      <c r="AJ563" s="90"/>
    </row>
    <row r="564" spans="1:36" ht="20.399999999999999">
      <c r="A564"/>
      <c r="B564" s="90"/>
      <c r="C564" s="90"/>
      <c r="D564" s="79"/>
      <c r="E564" s="79"/>
      <c r="F564" s="79"/>
      <c r="G564" s="79"/>
      <c r="H564" s="79"/>
      <c r="I564" s="79"/>
      <c r="J564" s="79"/>
      <c r="AI564" s="79"/>
      <c r="AJ564" s="90"/>
    </row>
    <row r="565" spans="1:36" ht="20.399999999999999">
      <c r="A565"/>
      <c r="B565" s="90"/>
      <c r="C565" s="90"/>
      <c r="D565" s="79"/>
      <c r="E565" s="79"/>
      <c r="F565" s="79"/>
      <c r="G565" s="79"/>
      <c r="H565" s="79"/>
      <c r="I565" s="79"/>
      <c r="J565" s="79"/>
      <c r="AI565" s="79"/>
      <c r="AJ565" s="90"/>
    </row>
    <row r="566" spans="1:36" ht="20.399999999999999">
      <c r="A566"/>
      <c r="B566" s="90"/>
      <c r="C566" s="90"/>
      <c r="D566" s="79"/>
      <c r="E566" s="79"/>
      <c r="F566" s="79"/>
      <c r="G566" s="79"/>
      <c r="H566" s="79"/>
      <c r="I566" s="79"/>
      <c r="J566" s="79"/>
      <c r="AI566" s="79"/>
      <c r="AJ566" s="90"/>
    </row>
    <row r="567" spans="1:36" ht="20.399999999999999">
      <c r="A567"/>
      <c r="B567" s="90"/>
      <c r="C567" s="90"/>
      <c r="D567" s="79"/>
      <c r="E567" s="79"/>
      <c r="F567" s="79"/>
      <c r="G567" s="79"/>
      <c r="H567" s="79"/>
      <c r="I567" s="79"/>
      <c r="J567" s="79"/>
      <c r="AI567" s="79"/>
      <c r="AJ567" s="90"/>
    </row>
    <row r="568" spans="1:36" ht="20.399999999999999">
      <c r="A568"/>
      <c r="B568" s="90"/>
      <c r="C568" s="90"/>
      <c r="D568" s="79"/>
      <c r="E568" s="79"/>
      <c r="F568" s="79"/>
      <c r="G568" s="79"/>
      <c r="H568" s="79"/>
      <c r="I568" s="79"/>
      <c r="J568" s="79"/>
      <c r="AI568" s="79"/>
      <c r="AJ568" s="90"/>
    </row>
    <row r="569" spans="1:36" ht="20.399999999999999">
      <c r="A569"/>
      <c r="B569" s="90"/>
      <c r="C569" s="90"/>
      <c r="D569" s="79"/>
      <c r="E569" s="79"/>
      <c r="F569" s="79"/>
      <c r="G569" s="79"/>
      <c r="H569" s="79"/>
      <c r="I569" s="79"/>
      <c r="J569" s="79"/>
      <c r="AI569" s="79"/>
      <c r="AJ569" s="90"/>
    </row>
    <row r="570" spans="1:36" ht="20.399999999999999">
      <c r="A570"/>
      <c r="B570" s="90"/>
      <c r="C570" s="90"/>
      <c r="D570" s="79"/>
      <c r="E570" s="79"/>
      <c r="F570" s="79"/>
      <c r="G570" s="79"/>
      <c r="H570" s="79"/>
      <c r="I570" s="79"/>
      <c r="J570" s="79"/>
      <c r="AI570" s="79"/>
      <c r="AJ570" s="90"/>
    </row>
    <row r="571" spans="1:36" ht="20.399999999999999">
      <c r="A571"/>
      <c r="B571" s="90"/>
      <c r="C571" s="90"/>
      <c r="D571" s="79"/>
      <c r="E571" s="79"/>
      <c r="F571" s="79"/>
      <c r="G571" s="79"/>
      <c r="H571" s="79"/>
      <c r="I571" s="79"/>
      <c r="J571" s="79"/>
      <c r="AI571" s="79"/>
      <c r="AJ571" s="90"/>
    </row>
    <row r="572" spans="1:36" ht="20.399999999999999">
      <c r="A572"/>
      <c r="B572" s="90"/>
      <c r="C572" s="90"/>
      <c r="D572" s="79"/>
      <c r="E572" s="79"/>
      <c r="F572" s="79"/>
      <c r="G572" s="79"/>
      <c r="H572" s="79"/>
      <c r="I572" s="79"/>
      <c r="J572" s="79"/>
      <c r="AI572" s="79"/>
      <c r="AJ572" s="90"/>
    </row>
    <row r="573" spans="1:36" ht="20.399999999999999">
      <c r="A573"/>
      <c r="B573" s="90"/>
      <c r="C573" s="90"/>
      <c r="D573" s="79"/>
      <c r="E573" s="79"/>
      <c r="F573" s="79"/>
      <c r="G573" s="79"/>
      <c r="H573" s="79"/>
      <c r="I573" s="79"/>
      <c r="J573" s="79"/>
      <c r="AI573" s="79"/>
      <c r="AJ573" s="90"/>
    </row>
    <row r="574" spans="1:36" ht="20.399999999999999">
      <c r="A574"/>
      <c r="B574" s="90"/>
      <c r="C574" s="90"/>
      <c r="D574" s="79"/>
      <c r="E574" s="79"/>
      <c r="F574" s="79"/>
      <c r="G574" s="79"/>
      <c r="H574" s="79"/>
      <c r="I574" s="79"/>
      <c r="J574" s="79"/>
      <c r="AI574" s="79"/>
      <c r="AJ574" s="90"/>
    </row>
    <row r="575" spans="1:36" ht="20.399999999999999">
      <c r="A575"/>
      <c r="B575" s="90"/>
      <c r="C575" s="90"/>
      <c r="D575" s="79"/>
      <c r="E575" s="79"/>
      <c r="F575" s="79"/>
      <c r="G575" s="79"/>
      <c r="H575" s="79"/>
      <c r="I575" s="79"/>
      <c r="J575" s="79"/>
      <c r="AI575" s="79"/>
      <c r="AJ575" s="90"/>
    </row>
    <row r="576" spans="1:36" ht="20.399999999999999">
      <c r="A576"/>
      <c r="B576" s="90"/>
      <c r="C576" s="90"/>
      <c r="D576" s="79"/>
      <c r="E576" s="79"/>
      <c r="F576" s="79"/>
      <c r="G576" s="79"/>
      <c r="H576" s="79"/>
      <c r="I576" s="79"/>
      <c r="J576" s="79"/>
      <c r="AI576" s="79"/>
      <c r="AJ576" s="90"/>
    </row>
    <row r="577" spans="1:36" ht="20.399999999999999">
      <c r="A577"/>
      <c r="B577" s="90"/>
      <c r="C577" s="90"/>
      <c r="D577" s="79"/>
      <c r="E577" s="79"/>
      <c r="F577" s="79"/>
      <c r="G577" s="79"/>
      <c r="H577" s="79"/>
      <c r="I577" s="79"/>
      <c r="J577" s="79"/>
      <c r="AI577" s="79"/>
      <c r="AJ577" s="90"/>
    </row>
    <row r="578" spans="1:36" ht="20.399999999999999">
      <c r="A578"/>
      <c r="B578" s="90"/>
      <c r="C578" s="90"/>
      <c r="D578" s="79"/>
      <c r="E578" s="79"/>
      <c r="F578" s="79"/>
      <c r="G578" s="79"/>
      <c r="H578" s="79"/>
      <c r="I578" s="79"/>
      <c r="J578" s="79"/>
      <c r="AI578" s="79"/>
      <c r="AJ578" s="90"/>
    </row>
    <row r="579" spans="1:36" ht="20.399999999999999">
      <c r="A579"/>
      <c r="B579" s="90"/>
      <c r="C579" s="90"/>
      <c r="D579" s="79"/>
      <c r="E579" s="79"/>
      <c r="F579" s="79"/>
      <c r="G579" s="79"/>
      <c r="H579" s="79"/>
      <c r="I579" s="79"/>
      <c r="J579" s="79"/>
      <c r="AI579" s="79"/>
      <c r="AJ579" s="90"/>
    </row>
    <row r="580" spans="1:36" ht="20.399999999999999">
      <c r="A580"/>
      <c r="B580" s="90"/>
      <c r="C580" s="90"/>
      <c r="D580" s="79"/>
      <c r="E580" s="79"/>
      <c r="F580" s="79"/>
      <c r="G580" s="79"/>
      <c r="H580" s="79"/>
      <c r="I580" s="79"/>
      <c r="J580" s="79"/>
      <c r="AI580" s="79"/>
      <c r="AJ580" s="90"/>
    </row>
    <row r="581" spans="1:36" ht="20.399999999999999">
      <c r="A581"/>
      <c r="B581" s="90"/>
      <c r="C581" s="90"/>
      <c r="D581" s="79"/>
      <c r="E581" s="79"/>
      <c r="F581" s="79"/>
      <c r="G581" s="79"/>
      <c r="H581" s="79"/>
      <c r="I581" s="79"/>
      <c r="J581" s="79"/>
      <c r="AI581" s="79"/>
      <c r="AJ581" s="90"/>
    </row>
    <row r="582" spans="1:36" ht="20.399999999999999">
      <c r="A582"/>
      <c r="B582" s="90"/>
      <c r="C582" s="90"/>
      <c r="D582" s="79"/>
      <c r="E582" s="79"/>
      <c r="F582" s="79"/>
      <c r="G582" s="79"/>
      <c r="H582" s="79"/>
      <c r="I582" s="79"/>
      <c r="J582" s="79"/>
      <c r="AI582" s="79"/>
      <c r="AJ582" s="90"/>
    </row>
    <row r="583" spans="1:36" ht="20.399999999999999">
      <c r="A583"/>
      <c r="B583" s="90"/>
      <c r="C583" s="90"/>
      <c r="D583" s="79"/>
      <c r="E583" s="79"/>
      <c r="F583" s="79"/>
      <c r="G583" s="79"/>
      <c r="H583" s="79"/>
      <c r="I583" s="79"/>
      <c r="J583" s="79"/>
      <c r="AI583" s="79"/>
      <c r="AJ583" s="90"/>
    </row>
    <row r="584" spans="1:36" ht="21" thickBot="1">
      <c r="A584"/>
      <c r="B584" s="79"/>
      <c r="C584" s="79"/>
      <c r="D584" s="79"/>
      <c r="E584" s="79"/>
      <c r="F584" s="79"/>
      <c r="G584" s="79"/>
      <c r="H584" s="79"/>
      <c r="I584" s="79"/>
      <c r="J584" s="79"/>
      <c r="AI584" s="79"/>
      <c r="AJ584" s="131"/>
    </row>
    <row r="585" spans="1:36" ht="20.399999999999999">
      <c r="A585"/>
      <c r="B585" s="79"/>
      <c r="C585" s="79"/>
      <c r="D585" s="79"/>
      <c r="E585" s="79"/>
      <c r="F585" s="79"/>
      <c r="G585" s="132"/>
      <c r="H585" s="133"/>
      <c r="I585" s="134" t="s">
        <v>95</v>
      </c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  <c r="AG585" s="135"/>
      <c r="AH585" s="135"/>
      <c r="AI585" s="136" t="s">
        <v>96</v>
      </c>
      <c r="AJ585" s="79"/>
    </row>
    <row r="586" spans="1:36" ht="20.399999999999999">
      <c r="A586"/>
      <c r="B586" s="79"/>
      <c r="C586" s="79"/>
      <c r="D586" s="79"/>
      <c r="E586" s="79"/>
      <c r="F586" s="79"/>
      <c r="G586" s="132"/>
      <c r="H586" s="133"/>
      <c r="I586" s="137" t="s">
        <v>97</v>
      </c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133"/>
      <c r="AF586" s="133"/>
      <c r="AG586" s="133"/>
      <c r="AH586" s="133"/>
      <c r="AI586" s="138" t="s">
        <v>96</v>
      </c>
      <c r="AJ586" s="79"/>
    </row>
    <row r="587" spans="1:36" ht="20.399999999999999">
      <c r="A587"/>
      <c r="B587" s="79"/>
      <c r="C587" s="79"/>
      <c r="D587" s="79"/>
      <c r="E587" s="79"/>
      <c r="F587" s="79"/>
      <c r="G587" s="132"/>
      <c r="H587" s="133"/>
      <c r="I587" s="137" t="s">
        <v>90</v>
      </c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133"/>
      <c r="AF587" s="133"/>
      <c r="AG587" s="133"/>
      <c r="AH587" s="133"/>
      <c r="AI587" s="138" t="s">
        <v>96</v>
      </c>
      <c r="AJ587" s="79"/>
    </row>
    <row r="588" spans="1:36" ht="21" thickBot="1">
      <c r="A588"/>
      <c r="B588" s="79"/>
      <c r="C588" s="79"/>
      <c r="D588" s="79"/>
      <c r="E588" s="79"/>
      <c r="F588" s="79"/>
      <c r="G588" s="132"/>
      <c r="H588" s="133"/>
      <c r="I588" s="139" t="s">
        <v>98</v>
      </c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  <c r="Y588" s="140"/>
      <c r="Z588" s="140"/>
      <c r="AA588" s="140"/>
      <c r="AB588" s="140"/>
      <c r="AC588" s="140"/>
      <c r="AD588" s="140"/>
      <c r="AE588" s="140"/>
      <c r="AF588" s="140"/>
      <c r="AG588" s="140"/>
      <c r="AH588" s="140"/>
      <c r="AI588" s="141" t="s">
        <v>91</v>
      </c>
      <c r="AJ588" s="79"/>
    </row>
  </sheetData>
  <mergeCells count="128">
    <mergeCell ref="A154:A157"/>
    <mergeCell ref="B154:B157"/>
    <mergeCell ref="AJ154:AJ157"/>
    <mergeCell ref="A158:A161"/>
    <mergeCell ref="B158:B161"/>
    <mergeCell ref="AJ158:AJ161"/>
    <mergeCell ref="A162:A165"/>
    <mergeCell ref="B162:B165"/>
    <mergeCell ref="AJ162:AJ165"/>
    <mergeCell ref="A142:A145"/>
    <mergeCell ref="B142:B145"/>
    <mergeCell ref="AJ142:AJ145"/>
    <mergeCell ref="A146:A149"/>
    <mergeCell ref="B146:B149"/>
    <mergeCell ref="AJ146:AJ149"/>
    <mergeCell ref="A150:A153"/>
    <mergeCell ref="B150:B153"/>
    <mergeCell ref="AJ150:AJ153"/>
    <mergeCell ref="AJ94:AJ97"/>
    <mergeCell ref="B94:B97"/>
    <mergeCell ref="AJ86:AJ89"/>
    <mergeCell ref="B102:B105"/>
    <mergeCell ref="B130:B133"/>
    <mergeCell ref="B110:B113"/>
    <mergeCell ref="AJ122:AJ125"/>
    <mergeCell ref="AJ110:AJ113"/>
    <mergeCell ref="B126:B129"/>
    <mergeCell ref="AJ126:AJ129"/>
    <mergeCell ref="AJ114:AJ117"/>
    <mergeCell ref="AJ98:AJ101"/>
    <mergeCell ref="B106:B109"/>
    <mergeCell ref="AJ102:AJ105"/>
    <mergeCell ref="B98:B101"/>
    <mergeCell ref="B118:B121"/>
    <mergeCell ref="AJ118:AJ121"/>
    <mergeCell ref="B114:B117"/>
    <mergeCell ref="AJ90:AJ93"/>
    <mergeCell ref="B46:B49"/>
    <mergeCell ref="B90:B93"/>
    <mergeCell ref="B74:B77"/>
    <mergeCell ref="AJ50:AJ53"/>
    <mergeCell ref="B70:B73"/>
    <mergeCell ref="AJ54:AJ57"/>
    <mergeCell ref="B62:B65"/>
    <mergeCell ref="B86:B89"/>
    <mergeCell ref="B82:B85"/>
    <mergeCell ref="B78:B81"/>
    <mergeCell ref="AJ46:AJ49"/>
    <mergeCell ref="AJ74:AJ77"/>
    <mergeCell ref="B50:B53"/>
    <mergeCell ref="B54:B57"/>
    <mergeCell ref="B58:B61"/>
    <mergeCell ref="AJ58:AJ61"/>
    <mergeCell ref="AJ70:AJ73"/>
    <mergeCell ref="AJ62:AJ65"/>
    <mergeCell ref="AJ66:AJ69"/>
    <mergeCell ref="AJ78:AJ81"/>
    <mergeCell ref="B66:B69"/>
    <mergeCell ref="AJ82:AJ85"/>
    <mergeCell ref="AJ42:AJ45"/>
    <mergeCell ref="B42:B45"/>
    <mergeCell ref="B22:B25"/>
    <mergeCell ref="AJ34:AJ37"/>
    <mergeCell ref="B38:B41"/>
    <mergeCell ref="AJ26:AJ29"/>
    <mergeCell ref="AJ22:AJ25"/>
    <mergeCell ref="B34:B37"/>
    <mergeCell ref="A26:A29"/>
    <mergeCell ref="A30:A33"/>
    <mergeCell ref="A34:A37"/>
    <mergeCell ref="A38:A41"/>
    <mergeCell ref="A42:A45"/>
    <mergeCell ref="AJ38:AJ41"/>
    <mergeCell ref="AJ30:AJ33"/>
    <mergeCell ref="AJ14:AJ17"/>
    <mergeCell ref="AJ10:AJ13"/>
    <mergeCell ref="AJ6:AJ9"/>
    <mergeCell ref="B6:B9"/>
    <mergeCell ref="B10:B13"/>
    <mergeCell ref="B14:B17"/>
    <mergeCell ref="B26:B29"/>
    <mergeCell ref="B30:B33"/>
    <mergeCell ref="AJ18:AJ21"/>
    <mergeCell ref="B18:B21"/>
    <mergeCell ref="A46:A49"/>
    <mergeCell ref="A50:A53"/>
    <mergeCell ref="A54:A57"/>
    <mergeCell ref="A58:A61"/>
    <mergeCell ref="A62:A65"/>
    <mergeCell ref="A6:A9"/>
    <mergeCell ref="A10:A13"/>
    <mergeCell ref="A14:A17"/>
    <mergeCell ref="A18:A21"/>
    <mergeCell ref="A22:A25"/>
    <mergeCell ref="A86:A89"/>
    <mergeCell ref="A90:A93"/>
    <mergeCell ref="A94:A97"/>
    <mergeCell ref="A98:A101"/>
    <mergeCell ref="A102:A105"/>
    <mergeCell ref="A66:A69"/>
    <mergeCell ref="A70:A73"/>
    <mergeCell ref="A74:A77"/>
    <mergeCell ref="A78:A81"/>
    <mergeCell ref="A82:A85"/>
    <mergeCell ref="A126:A129"/>
    <mergeCell ref="A130:A133"/>
    <mergeCell ref="A166:B170"/>
    <mergeCell ref="AJ166:AJ169"/>
    <mergeCell ref="A172:B172"/>
    <mergeCell ref="A173:B173"/>
    <mergeCell ref="A174:B174"/>
    <mergeCell ref="A175:B175"/>
    <mergeCell ref="A106:A109"/>
    <mergeCell ref="A110:A113"/>
    <mergeCell ref="A114:A117"/>
    <mergeCell ref="A118:A121"/>
    <mergeCell ref="A122:A125"/>
    <mergeCell ref="AJ172:AJ176"/>
    <mergeCell ref="B171:F171"/>
    <mergeCell ref="B122:B125"/>
    <mergeCell ref="AJ130:AJ133"/>
    <mergeCell ref="AJ106:AJ109"/>
    <mergeCell ref="A134:A137"/>
    <mergeCell ref="B134:B137"/>
    <mergeCell ref="AJ134:AJ137"/>
    <mergeCell ref="A138:A141"/>
    <mergeCell ref="B138:B141"/>
    <mergeCell ref="AJ138:AJ141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"/>
  <sheetViews>
    <sheetView topLeftCell="C1" workbookViewId="0">
      <selection activeCell="R12" sqref="R12"/>
    </sheetView>
  </sheetViews>
  <sheetFormatPr defaultColWidth="9" defaultRowHeight="14.4"/>
  <cols>
    <col min="1" max="13" width="9" style="79"/>
    <col min="14" max="14" width="8.6640625" style="79" bestFit="1" customWidth="1"/>
    <col min="15" max="17" width="9" style="79"/>
    <col min="18" max="18" width="18.88671875" style="79" customWidth="1"/>
    <col min="19" max="16384" width="9" style="79"/>
  </cols>
  <sheetData>
    <row r="1" spans="1:18" ht="25.8">
      <c r="A1" s="628" t="s">
        <v>122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8"/>
      <c r="R1" s="628"/>
    </row>
    <row r="2" spans="1:18" ht="21" customHeight="1">
      <c r="A2" s="665" t="s">
        <v>306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</row>
    <row r="3" spans="1:18" ht="24.75" customHeight="1" thickBot="1">
      <c r="A3" s="629" t="s">
        <v>320</v>
      </c>
      <c r="B3" s="629"/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</row>
    <row r="4" spans="1:18" ht="21.75" customHeight="1" thickTop="1">
      <c r="A4" s="660" t="s">
        <v>146</v>
      </c>
      <c r="B4" s="636" t="s">
        <v>1</v>
      </c>
      <c r="C4" s="276" t="s">
        <v>42</v>
      </c>
      <c r="D4" s="276" t="s">
        <v>89</v>
      </c>
      <c r="E4" s="646" t="s">
        <v>148</v>
      </c>
      <c r="F4" s="636" t="s">
        <v>123</v>
      </c>
      <c r="G4" s="639" t="s">
        <v>124</v>
      </c>
      <c r="H4" s="666" t="s">
        <v>125</v>
      </c>
      <c r="I4" s="650" t="s">
        <v>126</v>
      </c>
      <c r="J4" s="650"/>
      <c r="K4" s="650"/>
      <c r="L4" s="654" t="s">
        <v>127</v>
      </c>
      <c r="M4" s="633" t="s">
        <v>133</v>
      </c>
      <c r="N4" s="633" t="s">
        <v>44</v>
      </c>
      <c r="O4" s="669" t="s">
        <v>128</v>
      </c>
      <c r="P4" s="669"/>
      <c r="Q4" s="636" t="s">
        <v>129</v>
      </c>
      <c r="R4" s="636" t="s">
        <v>130</v>
      </c>
    </row>
    <row r="5" spans="1:18" ht="21" customHeight="1">
      <c r="A5" s="661"/>
      <c r="B5" s="637"/>
      <c r="C5" s="663" t="s">
        <v>147</v>
      </c>
      <c r="D5" s="663" t="s">
        <v>147</v>
      </c>
      <c r="E5" s="647"/>
      <c r="F5" s="637"/>
      <c r="G5" s="640"/>
      <c r="H5" s="667"/>
      <c r="I5" s="655" t="s">
        <v>131</v>
      </c>
      <c r="J5" s="651" t="s">
        <v>132</v>
      </c>
      <c r="K5" s="651"/>
      <c r="L5" s="655"/>
      <c r="M5" s="634"/>
      <c r="N5" s="634"/>
      <c r="O5" s="637"/>
      <c r="P5" s="637"/>
      <c r="Q5" s="637"/>
      <c r="R5" s="637"/>
    </row>
    <row r="6" spans="1:18" ht="21" thickBot="1">
      <c r="A6" s="662"/>
      <c r="B6" s="638"/>
      <c r="C6" s="664"/>
      <c r="D6" s="664"/>
      <c r="E6" s="648"/>
      <c r="F6" s="638"/>
      <c r="G6" s="638"/>
      <c r="H6" s="668"/>
      <c r="I6" s="656"/>
      <c r="J6" s="277" t="s">
        <v>80</v>
      </c>
      <c r="K6" s="277" t="s">
        <v>134</v>
      </c>
      <c r="L6" s="656"/>
      <c r="M6" s="635"/>
      <c r="N6" s="635"/>
      <c r="O6" s="278" t="s">
        <v>135</v>
      </c>
      <c r="P6" s="278" t="s">
        <v>136</v>
      </c>
      <c r="Q6" s="277" t="s">
        <v>137</v>
      </c>
      <c r="R6" s="638"/>
    </row>
    <row r="7" spans="1:18" s="202" customFormat="1" ht="20.399999999999999" thickTop="1">
      <c r="A7" s="269" t="s">
        <v>143</v>
      </c>
      <c r="B7" s="270">
        <v>1</v>
      </c>
      <c r="C7" s="271">
        <f>'สาย 3'!D181</f>
        <v>1255</v>
      </c>
      <c r="D7" s="271">
        <f>'สาย 3'!E181</f>
        <v>157</v>
      </c>
      <c r="E7" s="272">
        <f>'สาย 3'!F181</f>
        <v>0.12509960159362549</v>
      </c>
      <c r="F7" s="271">
        <f>'สาย 3'!G181</f>
        <v>0</v>
      </c>
      <c r="G7" s="270"/>
      <c r="H7" s="273"/>
      <c r="I7" s="274">
        <v>5478.75</v>
      </c>
      <c r="J7" s="274">
        <v>6153.43</v>
      </c>
      <c r="K7" s="274">
        <f>J7*7%</f>
        <v>430.74010000000004</v>
      </c>
      <c r="L7" s="274">
        <f>I7+J7</f>
        <v>11632.18</v>
      </c>
      <c r="M7" s="275"/>
      <c r="N7" s="274">
        <f>L7-M7</f>
        <v>11632.18</v>
      </c>
      <c r="O7" s="270">
        <v>31</v>
      </c>
      <c r="P7" s="270">
        <v>34</v>
      </c>
      <c r="Q7" s="270">
        <v>34</v>
      </c>
      <c r="R7" s="270" t="s">
        <v>295</v>
      </c>
    </row>
    <row r="8" spans="1:18" ht="19.8">
      <c r="A8" s="255" t="s">
        <v>144</v>
      </c>
      <c r="B8" s="249">
        <v>2</v>
      </c>
      <c r="C8" s="271">
        <f>'สาย 3'!D182</f>
        <v>1770</v>
      </c>
      <c r="D8" s="271">
        <f>'สาย 3'!E182</f>
        <v>162</v>
      </c>
      <c r="E8" s="272">
        <f>'สาย 3'!F182</f>
        <v>9.152542372881356E-2</v>
      </c>
      <c r="F8" s="271">
        <f>'สาย 3'!G182</f>
        <v>0</v>
      </c>
      <c r="G8" s="249"/>
      <c r="H8" s="256"/>
      <c r="I8" s="274">
        <f>10446.2+3161</f>
        <v>13607.2</v>
      </c>
      <c r="J8" s="274">
        <f>403.74+3585.55</f>
        <v>3989.29</v>
      </c>
      <c r="K8" s="274">
        <f t="shared" ref="K8:K37" si="0">J8*7%</f>
        <v>279.25030000000004</v>
      </c>
      <c r="L8" s="274">
        <f>I8+J8</f>
        <v>17596.490000000002</v>
      </c>
      <c r="M8" s="248"/>
      <c r="N8" s="274">
        <f t="shared" ref="N8:N37" si="1">L8-M8</f>
        <v>17596.490000000002</v>
      </c>
      <c r="O8" s="249">
        <v>40</v>
      </c>
      <c r="P8" s="249">
        <v>40</v>
      </c>
      <c r="Q8" s="270">
        <v>35</v>
      </c>
      <c r="R8" s="270" t="s">
        <v>295</v>
      </c>
    </row>
    <row r="9" spans="1:18" ht="19.8">
      <c r="A9" s="255" t="s">
        <v>138</v>
      </c>
      <c r="B9" s="249">
        <v>3</v>
      </c>
      <c r="C9" s="271">
        <f>'สาย 3'!D183</f>
        <v>1395</v>
      </c>
      <c r="D9" s="271">
        <f>'สาย 3'!E183</f>
        <v>287</v>
      </c>
      <c r="E9" s="272">
        <f>'สาย 3'!F183</f>
        <v>0.20573476702508961</v>
      </c>
      <c r="F9" s="271">
        <f>'สาย 3'!G183</f>
        <v>0</v>
      </c>
      <c r="G9" s="249"/>
      <c r="H9" s="256"/>
      <c r="I9" s="250">
        <v>5423.25</v>
      </c>
      <c r="J9" s="250">
        <v>5337.7</v>
      </c>
      <c r="K9" s="274">
        <f t="shared" si="0"/>
        <v>373.63900000000001</v>
      </c>
      <c r="L9" s="274">
        <f t="shared" ref="L9:L37" si="2">I9+J9</f>
        <v>10760.95</v>
      </c>
      <c r="M9" s="248"/>
      <c r="N9" s="274">
        <f t="shared" si="1"/>
        <v>10760.95</v>
      </c>
      <c r="O9" s="249">
        <v>32</v>
      </c>
      <c r="P9" s="249">
        <v>30</v>
      </c>
      <c r="Q9" s="249">
        <v>32</v>
      </c>
      <c r="R9" s="270" t="s">
        <v>295</v>
      </c>
    </row>
    <row r="10" spans="1:18" ht="19.8">
      <c r="A10" s="269" t="s">
        <v>139</v>
      </c>
      <c r="B10" s="245">
        <v>4</v>
      </c>
      <c r="C10" s="271">
        <f>'สาย 3'!D184</f>
        <v>0</v>
      </c>
      <c r="D10" s="271">
        <f>'สาย 3'!E184</f>
        <v>0</v>
      </c>
      <c r="E10" s="272" t="e">
        <f>'สาย 3'!F184</f>
        <v>#DIV/0!</v>
      </c>
      <c r="F10" s="271">
        <f>'สาย 3'!G184</f>
        <v>0</v>
      </c>
      <c r="G10" s="251"/>
      <c r="H10" s="256"/>
      <c r="I10" s="248"/>
      <c r="J10" s="250"/>
      <c r="K10" s="274">
        <f t="shared" si="0"/>
        <v>0</v>
      </c>
      <c r="L10" s="274">
        <f t="shared" si="2"/>
        <v>0</v>
      </c>
      <c r="M10" s="248"/>
      <c r="N10" s="274">
        <f t="shared" si="1"/>
        <v>0</v>
      </c>
      <c r="O10" s="245"/>
      <c r="P10" s="245"/>
      <c r="Q10" s="245"/>
      <c r="R10" s="270"/>
    </row>
    <row r="11" spans="1:18" ht="19.8">
      <c r="A11" s="255" t="s">
        <v>140</v>
      </c>
      <c r="B11" s="245">
        <v>5</v>
      </c>
      <c r="C11" s="271">
        <f>'สาย 3'!D185</f>
        <v>0</v>
      </c>
      <c r="D11" s="271">
        <f>'สาย 3'!E185</f>
        <v>0</v>
      </c>
      <c r="E11" s="272" t="e">
        <f>'สาย 3'!F185</f>
        <v>#DIV/0!</v>
      </c>
      <c r="F11" s="271">
        <f>'สาย 3'!G185</f>
        <v>0</v>
      </c>
      <c r="G11" s="251"/>
      <c r="H11" s="256"/>
      <c r="I11" s="248"/>
      <c r="J11" s="250"/>
      <c r="K11" s="274">
        <f t="shared" si="0"/>
        <v>0</v>
      </c>
      <c r="L11" s="274">
        <f t="shared" si="2"/>
        <v>0</v>
      </c>
      <c r="M11" s="248"/>
      <c r="N11" s="274">
        <f t="shared" si="1"/>
        <v>0</v>
      </c>
      <c r="O11" s="245"/>
      <c r="P11" s="245"/>
      <c r="Q11" s="245"/>
      <c r="R11" s="270"/>
    </row>
    <row r="12" spans="1:18" ht="19.8">
      <c r="A12" s="255" t="s">
        <v>141</v>
      </c>
      <c r="B12" s="245">
        <v>6</v>
      </c>
      <c r="C12" s="271">
        <f>'สาย 3'!D186</f>
        <v>0</v>
      </c>
      <c r="D12" s="271">
        <f>'สาย 3'!E186</f>
        <v>0</v>
      </c>
      <c r="E12" s="272" t="e">
        <f>'สาย 3'!F186</f>
        <v>#DIV/0!</v>
      </c>
      <c r="F12" s="271">
        <f>'สาย 3'!G186</f>
        <v>0</v>
      </c>
      <c r="G12" s="251"/>
      <c r="H12" s="256"/>
      <c r="I12" s="248"/>
      <c r="J12" s="250"/>
      <c r="K12" s="274">
        <f t="shared" si="0"/>
        <v>0</v>
      </c>
      <c r="L12" s="274">
        <f t="shared" si="2"/>
        <v>0</v>
      </c>
      <c r="M12" s="248"/>
      <c r="N12" s="274">
        <f t="shared" si="1"/>
        <v>0</v>
      </c>
      <c r="O12" s="245"/>
      <c r="P12" s="245"/>
      <c r="Q12" s="245"/>
      <c r="R12" s="270"/>
    </row>
    <row r="13" spans="1:18" ht="19.8">
      <c r="A13" s="269" t="s">
        <v>142</v>
      </c>
      <c r="B13" s="245">
        <v>7</v>
      </c>
      <c r="C13" s="271">
        <f>'สาย 3'!D187</f>
        <v>0</v>
      </c>
      <c r="D13" s="271">
        <f>'สาย 3'!E187</f>
        <v>0</v>
      </c>
      <c r="E13" s="272" t="e">
        <f>'สาย 3'!F187</f>
        <v>#DIV/0!</v>
      </c>
      <c r="F13" s="271">
        <f>'สาย 3'!G187</f>
        <v>0</v>
      </c>
      <c r="G13" s="251"/>
      <c r="H13" s="256"/>
      <c r="I13" s="248"/>
      <c r="J13" s="250"/>
      <c r="K13" s="274">
        <f t="shared" si="0"/>
        <v>0</v>
      </c>
      <c r="L13" s="274">
        <f t="shared" si="2"/>
        <v>0</v>
      </c>
      <c r="M13" s="248"/>
      <c r="N13" s="274">
        <f t="shared" si="1"/>
        <v>0</v>
      </c>
      <c r="O13" s="245"/>
      <c r="P13" s="245"/>
      <c r="Q13" s="245"/>
      <c r="R13" s="249"/>
    </row>
    <row r="14" spans="1:18" ht="19.8">
      <c r="A14" s="255" t="s">
        <v>143</v>
      </c>
      <c r="B14" s="245">
        <v>8</v>
      </c>
      <c r="C14" s="271">
        <f>'สาย 3'!D188</f>
        <v>0</v>
      </c>
      <c r="D14" s="271">
        <f>'สาย 3'!E188</f>
        <v>0</v>
      </c>
      <c r="E14" s="272" t="e">
        <f>'สาย 3'!F188</f>
        <v>#DIV/0!</v>
      </c>
      <c r="F14" s="271">
        <f>'สาย 3'!G188</f>
        <v>0</v>
      </c>
      <c r="G14" s="251"/>
      <c r="H14" s="256"/>
      <c r="I14" s="248"/>
      <c r="J14" s="250"/>
      <c r="K14" s="274">
        <f t="shared" si="0"/>
        <v>0</v>
      </c>
      <c r="L14" s="274">
        <f t="shared" si="2"/>
        <v>0</v>
      </c>
      <c r="M14" s="248"/>
      <c r="N14" s="274">
        <f t="shared" si="1"/>
        <v>0</v>
      </c>
      <c r="O14" s="245"/>
      <c r="P14" s="245"/>
      <c r="Q14" s="245"/>
      <c r="R14" s="270"/>
    </row>
    <row r="15" spans="1:18" ht="19.8">
      <c r="A15" s="255" t="s">
        <v>144</v>
      </c>
      <c r="B15" s="245">
        <v>9</v>
      </c>
      <c r="C15" s="271">
        <f>'สาย 3'!D189</f>
        <v>0</v>
      </c>
      <c r="D15" s="271">
        <f>'สาย 3'!E189</f>
        <v>0</v>
      </c>
      <c r="E15" s="272" t="e">
        <f>'สาย 3'!F189</f>
        <v>#DIV/0!</v>
      </c>
      <c r="F15" s="271">
        <f>'สาย 3'!G189</f>
        <v>0</v>
      </c>
      <c r="G15" s="251"/>
      <c r="H15" s="256"/>
      <c r="I15" s="248"/>
      <c r="J15" s="250"/>
      <c r="K15" s="274">
        <f t="shared" si="0"/>
        <v>0</v>
      </c>
      <c r="L15" s="274">
        <f t="shared" si="2"/>
        <v>0</v>
      </c>
      <c r="M15" s="248"/>
      <c r="N15" s="274">
        <f t="shared" si="1"/>
        <v>0</v>
      </c>
      <c r="O15" s="245"/>
      <c r="P15" s="245"/>
      <c r="Q15" s="245"/>
      <c r="R15" s="270"/>
    </row>
    <row r="16" spans="1:18" ht="19.8">
      <c r="A16" s="269" t="s">
        <v>138</v>
      </c>
      <c r="B16" s="249">
        <v>10</v>
      </c>
      <c r="C16" s="271">
        <f>'สาย 3'!D190</f>
        <v>0</v>
      </c>
      <c r="D16" s="271">
        <f>'สาย 3'!E190</f>
        <v>0</v>
      </c>
      <c r="E16" s="272" t="e">
        <f>'สาย 3'!F190</f>
        <v>#DIV/0!</v>
      </c>
      <c r="F16" s="271">
        <f>'สาย 3'!G190</f>
        <v>0</v>
      </c>
      <c r="G16" s="251"/>
      <c r="H16" s="256"/>
      <c r="I16" s="248"/>
      <c r="J16" s="250"/>
      <c r="K16" s="274">
        <f t="shared" si="0"/>
        <v>0</v>
      </c>
      <c r="L16" s="274">
        <f t="shared" si="2"/>
        <v>0</v>
      </c>
      <c r="M16" s="248"/>
      <c r="N16" s="274">
        <f t="shared" si="1"/>
        <v>0</v>
      </c>
      <c r="O16" s="245"/>
      <c r="P16" s="245"/>
      <c r="Q16" s="245"/>
      <c r="R16" s="270"/>
    </row>
    <row r="17" spans="1:18" ht="19.8">
      <c r="A17" s="255" t="s">
        <v>139</v>
      </c>
      <c r="B17" s="245">
        <v>11</v>
      </c>
      <c r="C17" s="271">
        <f>'สาย 3'!D191</f>
        <v>0</v>
      </c>
      <c r="D17" s="271">
        <f>'สาย 3'!E191</f>
        <v>0</v>
      </c>
      <c r="E17" s="272" t="e">
        <f>'สาย 3'!F191</f>
        <v>#DIV/0!</v>
      </c>
      <c r="F17" s="271">
        <f>'สาย 3'!G191</f>
        <v>0</v>
      </c>
      <c r="G17" s="251"/>
      <c r="H17" s="256"/>
      <c r="I17" s="248"/>
      <c r="J17" s="250"/>
      <c r="K17" s="274">
        <f t="shared" si="0"/>
        <v>0</v>
      </c>
      <c r="L17" s="274">
        <f t="shared" si="2"/>
        <v>0</v>
      </c>
      <c r="M17" s="248"/>
      <c r="N17" s="274">
        <f t="shared" si="1"/>
        <v>0</v>
      </c>
      <c r="O17" s="245"/>
      <c r="P17" s="245"/>
      <c r="Q17" s="245"/>
      <c r="R17" s="270"/>
    </row>
    <row r="18" spans="1:18" ht="19.8">
      <c r="A18" s="255" t="s">
        <v>140</v>
      </c>
      <c r="B18" s="249">
        <v>12</v>
      </c>
      <c r="C18" s="271">
        <f>'สาย 3'!D192</f>
        <v>0</v>
      </c>
      <c r="D18" s="271">
        <f>'สาย 3'!E192</f>
        <v>0</v>
      </c>
      <c r="E18" s="272" t="e">
        <f>'สาย 3'!F192</f>
        <v>#DIV/0!</v>
      </c>
      <c r="F18" s="271">
        <f>'สาย 3'!G192</f>
        <v>0</v>
      </c>
      <c r="G18" s="249"/>
      <c r="H18" s="256"/>
      <c r="I18" s="250"/>
      <c r="J18" s="250"/>
      <c r="K18" s="274">
        <f t="shared" si="0"/>
        <v>0</v>
      </c>
      <c r="L18" s="274">
        <f t="shared" si="2"/>
        <v>0</v>
      </c>
      <c r="M18" s="248"/>
      <c r="N18" s="274">
        <f t="shared" si="1"/>
        <v>0</v>
      </c>
      <c r="O18" s="249"/>
      <c r="P18" s="249"/>
      <c r="Q18" s="249"/>
      <c r="R18" s="270"/>
    </row>
    <row r="19" spans="1:18" ht="19.8">
      <c r="A19" s="269" t="s">
        <v>141</v>
      </c>
      <c r="B19" s="249">
        <v>13</v>
      </c>
      <c r="C19" s="271">
        <f>'สาย 3'!D193</f>
        <v>0</v>
      </c>
      <c r="D19" s="271">
        <f>'สาย 3'!E193</f>
        <v>0</v>
      </c>
      <c r="E19" s="272" t="e">
        <f>'สาย 3'!F193</f>
        <v>#DIV/0!</v>
      </c>
      <c r="F19" s="271">
        <f>'สาย 3'!G193</f>
        <v>0</v>
      </c>
      <c r="G19" s="249"/>
      <c r="H19" s="256"/>
      <c r="I19" s="250"/>
      <c r="J19" s="250"/>
      <c r="K19" s="274">
        <f t="shared" si="0"/>
        <v>0</v>
      </c>
      <c r="L19" s="274">
        <f t="shared" si="2"/>
        <v>0</v>
      </c>
      <c r="M19" s="248"/>
      <c r="N19" s="274">
        <f t="shared" si="1"/>
        <v>0</v>
      </c>
      <c r="O19" s="249"/>
      <c r="P19" s="249"/>
      <c r="Q19" s="249"/>
      <c r="R19" s="270"/>
    </row>
    <row r="20" spans="1:18" ht="19.8">
      <c r="A20" s="255" t="s">
        <v>142</v>
      </c>
      <c r="B20" s="245">
        <v>14</v>
      </c>
      <c r="C20" s="271">
        <f>'สาย 3'!D194</f>
        <v>0</v>
      </c>
      <c r="D20" s="271">
        <f>'สาย 3'!E194</f>
        <v>0</v>
      </c>
      <c r="E20" s="272" t="e">
        <f>'สาย 3'!F194</f>
        <v>#DIV/0!</v>
      </c>
      <c r="F20" s="271">
        <f>'สาย 3'!G194</f>
        <v>0</v>
      </c>
      <c r="G20" s="251"/>
      <c r="H20" s="256"/>
      <c r="I20" s="248"/>
      <c r="J20" s="250"/>
      <c r="K20" s="274">
        <f t="shared" si="0"/>
        <v>0</v>
      </c>
      <c r="L20" s="274">
        <f t="shared" si="2"/>
        <v>0</v>
      </c>
      <c r="M20" s="248"/>
      <c r="N20" s="274">
        <f t="shared" si="1"/>
        <v>0</v>
      </c>
      <c r="O20" s="245"/>
      <c r="P20" s="245"/>
      <c r="Q20" s="245"/>
      <c r="R20" s="249"/>
    </row>
    <row r="21" spans="1:18" ht="19.8">
      <c r="A21" s="255" t="s">
        <v>143</v>
      </c>
      <c r="B21" s="245">
        <v>15</v>
      </c>
      <c r="C21" s="271">
        <f>'สาย 3'!D195</f>
        <v>0</v>
      </c>
      <c r="D21" s="271">
        <f>'สาย 3'!E195</f>
        <v>0</v>
      </c>
      <c r="E21" s="272" t="e">
        <f>'สาย 3'!F195</f>
        <v>#DIV/0!</v>
      </c>
      <c r="F21" s="271">
        <f>'สาย 3'!G195</f>
        <v>0</v>
      </c>
      <c r="G21" s="251"/>
      <c r="H21" s="256"/>
      <c r="I21" s="248"/>
      <c r="J21" s="250"/>
      <c r="K21" s="274">
        <f t="shared" si="0"/>
        <v>0</v>
      </c>
      <c r="L21" s="274">
        <f t="shared" si="2"/>
        <v>0</v>
      </c>
      <c r="M21" s="248"/>
      <c r="N21" s="274">
        <f t="shared" si="1"/>
        <v>0</v>
      </c>
      <c r="O21" s="245"/>
      <c r="P21" s="245"/>
      <c r="Q21" s="245"/>
      <c r="R21" s="270"/>
    </row>
    <row r="22" spans="1:18" ht="19.8">
      <c r="A22" s="269" t="s">
        <v>144</v>
      </c>
      <c r="B22" s="245">
        <v>16</v>
      </c>
      <c r="C22" s="271">
        <f>'สาย 3'!D196</f>
        <v>0</v>
      </c>
      <c r="D22" s="271">
        <f>'สาย 3'!E196</f>
        <v>0</v>
      </c>
      <c r="E22" s="272" t="e">
        <f>'สาย 3'!F196</f>
        <v>#DIV/0!</v>
      </c>
      <c r="F22" s="271">
        <f>'สาย 3'!G196</f>
        <v>0</v>
      </c>
      <c r="G22" s="251"/>
      <c r="H22" s="256"/>
      <c r="I22" s="248"/>
      <c r="J22" s="250"/>
      <c r="K22" s="274">
        <f t="shared" si="0"/>
        <v>0</v>
      </c>
      <c r="L22" s="274">
        <f t="shared" si="2"/>
        <v>0</v>
      </c>
      <c r="M22" s="248"/>
      <c r="N22" s="274">
        <f t="shared" si="1"/>
        <v>0</v>
      </c>
      <c r="O22" s="245"/>
      <c r="P22" s="245"/>
      <c r="Q22" s="245"/>
      <c r="R22" s="270"/>
    </row>
    <row r="23" spans="1:18" ht="19.8">
      <c r="A23" s="255" t="s">
        <v>138</v>
      </c>
      <c r="B23" s="249">
        <v>17</v>
      </c>
      <c r="C23" s="271">
        <f>'สาย 3'!D197</f>
        <v>0</v>
      </c>
      <c r="D23" s="271">
        <f>'สาย 3'!E197</f>
        <v>0</v>
      </c>
      <c r="E23" s="272" t="e">
        <f>'สาย 3'!F197</f>
        <v>#DIV/0!</v>
      </c>
      <c r="F23" s="271">
        <f>'สาย 3'!G197</f>
        <v>0</v>
      </c>
      <c r="G23" s="251"/>
      <c r="H23" s="256"/>
      <c r="I23" s="248"/>
      <c r="J23" s="250"/>
      <c r="K23" s="274">
        <f t="shared" si="0"/>
        <v>0</v>
      </c>
      <c r="L23" s="274">
        <f t="shared" si="2"/>
        <v>0</v>
      </c>
      <c r="M23" s="248"/>
      <c r="N23" s="274">
        <f t="shared" si="1"/>
        <v>0</v>
      </c>
      <c r="O23" s="245"/>
      <c r="P23" s="245"/>
      <c r="Q23" s="245"/>
      <c r="R23" s="270"/>
    </row>
    <row r="24" spans="1:18" ht="19.8">
      <c r="A24" s="255" t="s">
        <v>139</v>
      </c>
      <c r="B24" s="245">
        <v>18</v>
      </c>
      <c r="C24" s="271">
        <f>'สาย 3'!D198</f>
        <v>0</v>
      </c>
      <c r="D24" s="271">
        <f>'สาย 3'!E198</f>
        <v>0</v>
      </c>
      <c r="E24" s="272" t="e">
        <f>'สาย 3'!F198</f>
        <v>#DIV/0!</v>
      </c>
      <c r="F24" s="271">
        <f>'สาย 3'!G198</f>
        <v>0</v>
      </c>
      <c r="G24" s="251"/>
      <c r="H24" s="256"/>
      <c r="I24" s="248"/>
      <c r="J24" s="250"/>
      <c r="K24" s="274">
        <f t="shared" si="0"/>
        <v>0</v>
      </c>
      <c r="L24" s="274">
        <f t="shared" si="2"/>
        <v>0</v>
      </c>
      <c r="M24" s="248"/>
      <c r="N24" s="274">
        <f t="shared" si="1"/>
        <v>0</v>
      </c>
      <c r="O24" s="245"/>
      <c r="P24" s="245"/>
      <c r="Q24" s="245"/>
      <c r="R24" s="270"/>
    </row>
    <row r="25" spans="1:18" ht="19.8">
      <c r="A25" s="269" t="s">
        <v>140</v>
      </c>
      <c r="B25" s="245">
        <v>19</v>
      </c>
      <c r="C25" s="271">
        <f>'สาย 3'!D199</f>
        <v>0</v>
      </c>
      <c r="D25" s="271">
        <f>'สาย 3'!E199</f>
        <v>0</v>
      </c>
      <c r="E25" s="272" t="e">
        <f>'สาย 3'!F199</f>
        <v>#DIV/0!</v>
      </c>
      <c r="F25" s="271">
        <f>'สาย 3'!G199</f>
        <v>0</v>
      </c>
      <c r="G25" s="251"/>
      <c r="H25" s="256"/>
      <c r="I25" s="248"/>
      <c r="J25" s="250"/>
      <c r="K25" s="274">
        <f t="shared" si="0"/>
        <v>0</v>
      </c>
      <c r="L25" s="274">
        <f t="shared" si="2"/>
        <v>0</v>
      </c>
      <c r="M25" s="248"/>
      <c r="N25" s="274">
        <f t="shared" si="1"/>
        <v>0</v>
      </c>
      <c r="O25" s="245"/>
      <c r="P25" s="245"/>
      <c r="Q25" s="245"/>
      <c r="R25" s="270"/>
    </row>
    <row r="26" spans="1:18" ht="19.8">
      <c r="A26" s="255" t="s">
        <v>141</v>
      </c>
      <c r="B26" s="245">
        <v>20</v>
      </c>
      <c r="C26" s="271">
        <f>'สาย 3'!D200</f>
        <v>0</v>
      </c>
      <c r="D26" s="271">
        <f>'สาย 3'!E200</f>
        <v>0</v>
      </c>
      <c r="E26" s="272" t="e">
        <f>'สาย 3'!F200</f>
        <v>#DIV/0!</v>
      </c>
      <c r="F26" s="271">
        <f>'สาย 3'!G200</f>
        <v>0</v>
      </c>
      <c r="G26" s="251"/>
      <c r="H26" s="256"/>
      <c r="I26" s="248"/>
      <c r="J26" s="250"/>
      <c r="K26" s="274">
        <f t="shared" si="0"/>
        <v>0</v>
      </c>
      <c r="L26" s="274">
        <f t="shared" si="2"/>
        <v>0</v>
      </c>
      <c r="M26" s="248"/>
      <c r="N26" s="274">
        <f t="shared" si="1"/>
        <v>0</v>
      </c>
      <c r="O26" s="245"/>
      <c r="P26" s="245"/>
      <c r="Q26" s="245"/>
      <c r="R26" s="270"/>
    </row>
    <row r="27" spans="1:18" ht="19.8">
      <c r="A27" s="255" t="s">
        <v>142</v>
      </c>
      <c r="B27" s="245">
        <v>21</v>
      </c>
      <c r="C27" s="271">
        <f>'สาย 3'!D201</f>
        <v>0</v>
      </c>
      <c r="D27" s="271">
        <f>'สาย 3'!E201</f>
        <v>0</v>
      </c>
      <c r="E27" s="272" t="e">
        <f>'สาย 3'!F201</f>
        <v>#DIV/0!</v>
      </c>
      <c r="F27" s="271">
        <f>'สาย 3'!G201</f>
        <v>0</v>
      </c>
      <c r="G27" s="251"/>
      <c r="H27" s="256"/>
      <c r="I27" s="248"/>
      <c r="J27" s="250"/>
      <c r="K27" s="274">
        <f t="shared" si="0"/>
        <v>0</v>
      </c>
      <c r="L27" s="274">
        <f t="shared" si="2"/>
        <v>0</v>
      </c>
      <c r="M27" s="248"/>
      <c r="N27" s="274">
        <f t="shared" si="1"/>
        <v>0</v>
      </c>
      <c r="O27" s="245"/>
      <c r="P27" s="245"/>
      <c r="Q27" s="245"/>
      <c r="R27" s="249"/>
    </row>
    <row r="28" spans="1:18" ht="19.8">
      <c r="A28" s="269" t="s">
        <v>143</v>
      </c>
      <c r="B28" s="245">
        <v>22</v>
      </c>
      <c r="C28" s="271">
        <f>'สาย 3'!D202</f>
        <v>0</v>
      </c>
      <c r="D28" s="271">
        <f>'สาย 3'!E202</f>
        <v>0</v>
      </c>
      <c r="E28" s="272" t="e">
        <f>'สาย 3'!F202</f>
        <v>#DIV/0!</v>
      </c>
      <c r="F28" s="271">
        <f>'สาย 3'!G202</f>
        <v>0</v>
      </c>
      <c r="G28" s="251"/>
      <c r="H28" s="256"/>
      <c r="I28" s="248"/>
      <c r="J28" s="250"/>
      <c r="K28" s="274">
        <f t="shared" si="0"/>
        <v>0</v>
      </c>
      <c r="L28" s="274">
        <f t="shared" si="2"/>
        <v>0</v>
      </c>
      <c r="M28" s="248"/>
      <c r="N28" s="274">
        <f t="shared" si="1"/>
        <v>0</v>
      </c>
      <c r="O28" s="245"/>
      <c r="P28" s="245"/>
      <c r="Q28" s="245"/>
      <c r="R28" s="270"/>
    </row>
    <row r="29" spans="1:18" ht="19.8">
      <c r="A29" s="255" t="s">
        <v>144</v>
      </c>
      <c r="B29" s="245">
        <v>23</v>
      </c>
      <c r="C29" s="271">
        <f>'สาย 3'!D203</f>
        <v>0</v>
      </c>
      <c r="D29" s="271">
        <f>'สาย 3'!E203</f>
        <v>0</v>
      </c>
      <c r="E29" s="272" t="e">
        <f>'สาย 3'!F203</f>
        <v>#DIV/0!</v>
      </c>
      <c r="F29" s="271">
        <f>'สาย 3'!G203</f>
        <v>0</v>
      </c>
      <c r="G29" s="251"/>
      <c r="H29" s="256"/>
      <c r="I29" s="248"/>
      <c r="J29" s="250"/>
      <c r="K29" s="274">
        <f t="shared" si="0"/>
        <v>0</v>
      </c>
      <c r="L29" s="274">
        <f t="shared" si="2"/>
        <v>0</v>
      </c>
      <c r="M29" s="248"/>
      <c r="N29" s="274">
        <f t="shared" si="1"/>
        <v>0</v>
      </c>
      <c r="O29" s="245"/>
      <c r="P29" s="245"/>
      <c r="Q29" s="245"/>
      <c r="R29" s="270"/>
    </row>
    <row r="30" spans="1:18" ht="19.8">
      <c r="A30" s="255" t="s">
        <v>138</v>
      </c>
      <c r="B30" s="249">
        <v>24</v>
      </c>
      <c r="C30" s="271">
        <f>'สาย 3'!D204</f>
        <v>0</v>
      </c>
      <c r="D30" s="271">
        <f>'สาย 3'!E204</f>
        <v>0</v>
      </c>
      <c r="E30" s="272" t="e">
        <f>'สาย 3'!F204</f>
        <v>#DIV/0!</v>
      </c>
      <c r="F30" s="271">
        <f>'สาย 3'!G204</f>
        <v>0</v>
      </c>
      <c r="G30" s="251"/>
      <c r="H30" s="256"/>
      <c r="I30" s="248"/>
      <c r="J30" s="250"/>
      <c r="K30" s="274">
        <f t="shared" si="0"/>
        <v>0</v>
      </c>
      <c r="L30" s="274">
        <f t="shared" si="2"/>
        <v>0</v>
      </c>
      <c r="M30" s="248"/>
      <c r="N30" s="274">
        <f t="shared" si="1"/>
        <v>0</v>
      </c>
      <c r="O30" s="245"/>
      <c r="P30" s="245"/>
      <c r="Q30" s="245"/>
      <c r="R30" s="270"/>
    </row>
    <row r="31" spans="1:18" ht="19.8">
      <c r="A31" s="269" t="s">
        <v>139</v>
      </c>
      <c r="B31" s="245">
        <v>25</v>
      </c>
      <c r="C31" s="271">
        <f>'สาย 3'!D205</f>
        <v>0</v>
      </c>
      <c r="D31" s="271">
        <f>'สาย 3'!E205</f>
        <v>0</v>
      </c>
      <c r="E31" s="272" t="e">
        <f>'สาย 3'!F205</f>
        <v>#DIV/0!</v>
      </c>
      <c r="F31" s="271">
        <f>'สาย 3'!G205</f>
        <v>0</v>
      </c>
      <c r="G31" s="251"/>
      <c r="H31" s="256"/>
      <c r="I31" s="248"/>
      <c r="J31" s="250"/>
      <c r="K31" s="274">
        <f t="shared" si="0"/>
        <v>0</v>
      </c>
      <c r="L31" s="274">
        <f t="shared" si="2"/>
        <v>0</v>
      </c>
      <c r="M31" s="248"/>
      <c r="N31" s="274">
        <f t="shared" si="1"/>
        <v>0</v>
      </c>
      <c r="O31" s="245"/>
      <c r="P31" s="245"/>
      <c r="Q31" s="245"/>
      <c r="R31" s="270"/>
    </row>
    <row r="32" spans="1:18" ht="19.8">
      <c r="A32" s="255" t="s">
        <v>140</v>
      </c>
      <c r="B32" s="245">
        <v>26</v>
      </c>
      <c r="C32" s="271">
        <f>'สาย 3'!D206</f>
        <v>0</v>
      </c>
      <c r="D32" s="271">
        <f>'สาย 3'!E206</f>
        <v>0</v>
      </c>
      <c r="E32" s="272" t="e">
        <f>'สาย 3'!F206</f>
        <v>#DIV/0!</v>
      </c>
      <c r="F32" s="271">
        <f>'สาย 3'!G206</f>
        <v>0</v>
      </c>
      <c r="G32" s="251"/>
      <c r="H32" s="256"/>
      <c r="I32" s="248"/>
      <c r="J32" s="250"/>
      <c r="K32" s="274">
        <f t="shared" si="0"/>
        <v>0</v>
      </c>
      <c r="L32" s="274">
        <f t="shared" si="2"/>
        <v>0</v>
      </c>
      <c r="M32" s="248"/>
      <c r="N32" s="274">
        <f t="shared" si="1"/>
        <v>0</v>
      </c>
      <c r="O32" s="245"/>
      <c r="P32" s="245"/>
      <c r="Q32" s="245"/>
      <c r="R32" s="270"/>
    </row>
    <row r="33" spans="1:18" ht="19.8">
      <c r="A33" s="255" t="s">
        <v>141</v>
      </c>
      <c r="B33" s="245">
        <v>27</v>
      </c>
      <c r="C33" s="271">
        <f>'สาย 3'!D207</f>
        <v>0</v>
      </c>
      <c r="D33" s="271">
        <f>'สาย 3'!E207</f>
        <v>0</v>
      </c>
      <c r="E33" s="272" t="e">
        <f>'สาย 3'!F207</f>
        <v>#DIV/0!</v>
      </c>
      <c r="F33" s="271">
        <f>'สาย 3'!G207</f>
        <v>0</v>
      </c>
      <c r="G33" s="251"/>
      <c r="H33" s="256"/>
      <c r="I33" s="248"/>
      <c r="J33" s="250"/>
      <c r="K33" s="274">
        <f t="shared" si="0"/>
        <v>0</v>
      </c>
      <c r="L33" s="274">
        <f t="shared" si="2"/>
        <v>0</v>
      </c>
      <c r="M33" s="248"/>
      <c r="N33" s="274">
        <f t="shared" si="1"/>
        <v>0</v>
      </c>
      <c r="O33" s="245"/>
      <c r="P33" s="245"/>
      <c r="Q33" s="245"/>
      <c r="R33" s="270"/>
    </row>
    <row r="34" spans="1:18" ht="19.8">
      <c r="A34" s="269" t="s">
        <v>142</v>
      </c>
      <c r="B34" s="245">
        <v>28</v>
      </c>
      <c r="C34" s="271">
        <f>'สาย 3'!D208</f>
        <v>0</v>
      </c>
      <c r="D34" s="271">
        <f>'สาย 3'!E208</f>
        <v>0</v>
      </c>
      <c r="E34" s="272" t="e">
        <f>'สาย 3'!F208</f>
        <v>#DIV/0!</v>
      </c>
      <c r="F34" s="271">
        <f>'สาย 3'!G208</f>
        <v>0</v>
      </c>
      <c r="G34" s="251"/>
      <c r="H34" s="256"/>
      <c r="I34" s="248"/>
      <c r="J34" s="250"/>
      <c r="K34" s="274">
        <f t="shared" si="0"/>
        <v>0</v>
      </c>
      <c r="L34" s="274">
        <f t="shared" si="2"/>
        <v>0</v>
      </c>
      <c r="M34" s="248"/>
      <c r="N34" s="274">
        <f t="shared" si="1"/>
        <v>0</v>
      </c>
      <c r="O34" s="245"/>
      <c r="P34" s="245"/>
      <c r="Q34" s="245"/>
      <c r="R34" s="249"/>
    </row>
    <row r="35" spans="1:18" ht="19.8">
      <c r="A35" s="255" t="s">
        <v>143</v>
      </c>
      <c r="B35" s="245">
        <v>29</v>
      </c>
      <c r="C35" s="271">
        <f>'สาย 3'!D209</f>
        <v>0</v>
      </c>
      <c r="D35" s="271">
        <f>'สาย 3'!E209</f>
        <v>0</v>
      </c>
      <c r="E35" s="272" t="e">
        <f>'สาย 3'!F209</f>
        <v>#DIV/0!</v>
      </c>
      <c r="F35" s="271">
        <f>'สาย 3'!G209</f>
        <v>0</v>
      </c>
      <c r="G35" s="251"/>
      <c r="H35" s="256"/>
      <c r="I35" s="248"/>
      <c r="J35" s="250"/>
      <c r="K35" s="274">
        <f t="shared" si="0"/>
        <v>0</v>
      </c>
      <c r="L35" s="274">
        <f t="shared" si="2"/>
        <v>0</v>
      </c>
      <c r="M35" s="248"/>
      <c r="N35" s="274">
        <f t="shared" si="1"/>
        <v>0</v>
      </c>
      <c r="O35" s="245"/>
      <c r="P35" s="245"/>
      <c r="Q35" s="245"/>
      <c r="R35" s="270"/>
    </row>
    <row r="36" spans="1:18" ht="19.8">
      <c r="A36" s="255" t="s">
        <v>144</v>
      </c>
      <c r="B36" s="245">
        <v>30</v>
      </c>
      <c r="C36" s="271">
        <f>'สาย 3'!D210</f>
        <v>0</v>
      </c>
      <c r="D36" s="271">
        <f>'สาย 3'!E210</f>
        <v>0</v>
      </c>
      <c r="E36" s="272" t="e">
        <f>'สาย 3'!F210</f>
        <v>#DIV/0!</v>
      </c>
      <c r="F36" s="271">
        <f>'สาย 3'!G210</f>
        <v>0</v>
      </c>
      <c r="G36" s="251"/>
      <c r="H36" s="256"/>
      <c r="I36" s="248"/>
      <c r="J36" s="250"/>
      <c r="K36" s="274">
        <f t="shared" si="0"/>
        <v>0</v>
      </c>
      <c r="L36" s="274">
        <f t="shared" si="2"/>
        <v>0</v>
      </c>
      <c r="M36" s="248"/>
      <c r="N36" s="274">
        <f t="shared" si="1"/>
        <v>0</v>
      </c>
      <c r="O36" s="245"/>
      <c r="P36" s="245"/>
      <c r="Q36" s="245"/>
      <c r="R36" s="270"/>
    </row>
    <row r="37" spans="1:18" ht="20.399999999999999" thickBot="1">
      <c r="A37" s="279"/>
      <c r="B37" s="280">
        <v>31</v>
      </c>
      <c r="C37" s="271">
        <f>'สาย 3'!D211</f>
        <v>0</v>
      </c>
      <c r="D37" s="271">
        <f>'สาย 3'!E211</f>
        <v>0</v>
      </c>
      <c r="E37" s="272" t="e">
        <f>'สาย 3'!F211</f>
        <v>#DIV/0!</v>
      </c>
      <c r="F37" s="271">
        <f>'สาย 3'!G211</f>
        <v>0</v>
      </c>
      <c r="G37" s="283"/>
      <c r="H37" s="284"/>
      <c r="I37" s="285"/>
      <c r="J37" s="285"/>
      <c r="K37" s="274">
        <f t="shared" si="0"/>
        <v>0</v>
      </c>
      <c r="L37" s="274">
        <f t="shared" si="2"/>
        <v>0</v>
      </c>
      <c r="M37" s="286"/>
      <c r="N37" s="274">
        <f t="shared" si="1"/>
        <v>0</v>
      </c>
      <c r="O37" s="283"/>
      <c r="P37" s="283"/>
      <c r="Q37" s="283"/>
      <c r="R37" s="283"/>
    </row>
    <row r="38" spans="1:18" ht="31.5" customHeight="1" thickTop="1" thickBot="1">
      <c r="A38" s="658" t="s">
        <v>41</v>
      </c>
      <c r="B38" s="659"/>
      <c r="C38" s="287">
        <f>SUM(C7:C37)</f>
        <v>4420</v>
      </c>
      <c r="D38" s="287">
        <f t="shared" ref="D38" si="3">SUM(D7:D37)</f>
        <v>606</v>
      </c>
      <c r="E38" s="288">
        <f>D38/C38</f>
        <v>0.13710407239819006</v>
      </c>
      <c r="F38" s="287">
        <f t="shared" ref="F38:Q38" si="4">SUM(F7:F37)</f>
        <v>0</v>
      </c>
      <c r="G38" s="287">
        <f t="shared" si="4"/>
        <v>0</v>
      </c>
      <c r="H38" s="287">
        <f t="shared" si="4"/>
        <v>0</v>
      </c>
      <c r="I38" s="287">
        <f t="shared" si="4"/>
        <v>24509.200000000001</v>
      </c>
      <c r="J38" s="287">
        <f t="shared" si="4"/>
        <v>15480.420000000002</v>
      </c>
      <c r="K38" s="488">
        <f>SUM(K7:K37)</f>
        <v>1083.6294000000003</v>
      </c>
      <c r="L38" s="287">
        <f t="shared" si="4"/>
        <v>39989.620000000003</v>
      </c>
      <c r="M38" s="287">
        <f t="shared" si="4"/>
        <v>0</v>
      </c>
      <c r="N38" s="287">
        <f t="shared" si="4"/>
        <v>39989.620000000003</v>
      </c>
      <c r="O38" s="488">
        <f t="shared" si="4"/>
        <v>103</v>
      </c>
      <c r="P38" s="488">
        <f t="shared" si="4"/>
        <v>104</v>
      </c>
      <c r="Q38" s="488">
        <f t="shared" si="4"/>
        <v>101</v>
      </c>
      <c r="R38" s="289"/>
    </row>
    <row r="39" spans="1:18" ht="21" thickTop="1">
      <c r="A39" s="244"/>
      <c r="B39" s="244"/>
      <c r="C39" s="244"/>
      <c r="D39" s="244"/>
      <c r="E39" s="244"/>
      <c r="F39" s="290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</row>
    <row r="40" spans="1:18" ht="20.399999999999999">
      <c r="A40" s="244"/>
      <c r="B40" s="244"/>
      <c r="C40" s="246"/>
      <c r="D40" s="252"/>
      <c r="E40" s="247"/>
      <c r="F40" s="291"/>
      <c r="G40" s="247"/>
      <c r="H40" s="244"/>
      <c r="I40" s="244"/>
      <c r="J40" s="244"/>
      <c r="K40" s="244"/>
      <c r="L40" s="244"/>
      <c r="M40" s="244"/>
      <c r="N40" s="253"/>
      <c r="O40" s="244"/>
      <c r="P40" s="244"/>
      <c r="Q40" s="244"/>
      <c r="R40" s="244"/>
    </row>
  </sheetData>
  <mergeCells count="21">
    <mergeCell ref="C5:C6"/>
    <mergeCell ref="D5:D6"/>
    <mergeCell ref="I5:I6"/>
    <mergeCell ref="J5:K5"/>
    <mergeCell ref="A38:B38"/>
    <mergeCell ref="R4:R6"/>
    <mergeCell ref="A1:R1"/>
    <mergeCell ref="A2:R2"/>
    <mergeCell ref="A3:R3"/>
    <mergeCell ref="A4:A6"/>
    <mergeCell ref="B4:B6"/>
    <mergeCell ref="E4:E6"/>
    <mergeCell ref="F4:F6"/>
    <mergeCell ref="G4:G6"/>
    <mergeCell ref="H4:H6"/>
    <mergeCell ref="I4:K4"/>
    <mergeCell ref="L4:L6"/>
    <mergeCell ref="M4:M6"/>
    <mergeCell ref="N4:N6"/>
    <mergeCell ref="O4:P5"/>
    <mergeCell ref="Q4:Q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"/>
  <sheetViews>
    <sheetView workbookViewId="0">
      <pane xSplit="1" ySplit="6" topLeftCell="C7" activePane="bottomRight" state="frozen"/>
      <selection pane="topRight" activeCell="B1" sqref="B1"/>
      <selection pane="bottomLeft" activeCell="A7" sqref="A7"/>
      <selection pane="bottomRight" activeCell="R9" sqref="R9"/>
    </sheetView>
  </sheetViews>
  <sheetFormatPr defaultColWidth="9" defaultRowHeight="14.4"/>
  <cols>
    <col min="1" max="13" width="9" style="79"/>
    <col min="14" max="14" width="8.6640625" style="79" bestFit="1" customWidth="1"/>
    <col min="15" max="17" width="9" style="79"/>
    <col min="18" max="18" width="18.88671875" style="79" customWidth="1"/>
    <col min="19" max="16384" width="9" style="79"/>
  </cols>
  <sheetData>
    <row r="1" spans="1:18" ht="25.8">
      <c r="A1" s="628" t="s">
        <v>122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8"/>
      <c r="R1" s="628"/>
    </row>
    <row r="2" spans="1:18" ht="21" customHeight="1">
      <c r="A2" s="665" t="s">
        <v>307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</row>
    <row r="3" spans="1:18" ht="24.75" customHeight="1" thickBot="1">
      <c r="A3" s="629" t="s">
        <v>320</v>
      </c>
      <c r="B3" s="629"/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</row>
    <row r="4" spans="1:18" ht="21.75" customHeight="1" thickTop="1">
      <c r="A4" s="660" t="s">
        <v>146</v>
      </c>
      <c r="B4" s="636" t="s">
        <v>1</v>
      </c>
      <c r="C4" s="276" t="s">
        <v>42</v>
      </c>
      <c r="D4" s="276" t="s">
        <v>89</v>
      </c>
      <c r="E4" s="646" t="s">
        <v>148</v>
      </c>
      <c r="F4" s="636" t="s">
        <v>123</v>
      </c>
      <c r="G4" s="639" t="s">
        <v>124</v>
      </c>
      <c r="H4" s="666" t="s">
        <v>125</v>
      </c>
      <c r="I4" s="650" t="s">
        <v>126</v>
      </c>
      <c r="J4" s="650"/>
      <c r="K4" s="650"/>
      <c r="L4" s="654" t="s">
        <v>127</v>
      </c>
      <c r="M4" s="633" t="s">
        <v>133</v>
      </c>
      <c r="N4" s="633" t="s">
        <v>44</v>
      </c>
      <c r="O4" s="669" t="s">
        <v>128</v>
      </c>
      <c r="P4" s="669"/>
      <c r="Q4" s="636" t="s">
        <v>129</v>
      </c>
      <c r="R4" s="636" t="s">
        <v>130</v>
      </c>
    </row>
    <row r="5" spans="1:18" ht="21" customHeight="1">
      <c r="A5" s="661"/>
      <c r="B5" s="637"/>
      <c r="C5" s="663" t="s">
        <v>147</v>
      </c>
      <c r="D5" s="663" t="s">
        <v>147</v>
      </c>
      <c r="E5" s="647"/>
      <c r="F5" s="637"/>
      <c r="G5" s="640"/>
      <c r="H5" s="667"/>
      <c r="I5" s="655" t="s">
        <v>131</v>
      </c>
      <c r="J5" s="651" t="s">
        <v>132</v>
      </c>
      <c r="K5" s="651"/>
      <c r="L5" s="655"/>
      <c r="M5" s="634"/>
      <c r="N5" s="634"/>
      <c r="O5" s="637"/>
      <c r="P5" s="637"/>
      <c r="Q5" s="637"/>
      <c r="R5" s="637"/>
    </row>
    <row r="6" spans="1:18" ht="21" thickBot="1">
      <c r="A6" s="662"/>
      <c r="B6" s="638"/>
      <c r="C6" s="664"/>
      <c r="D6" s="664"/>
      <c r="E6" s="648"/>
      <c r="F6" s="638"/>
      <c r="G6" s="638"/>
      <c r="H6" s="668"/>
      <c r="I6" s="656"/>
      <c r="J6" s="277" t="s">
        <v>80</v>
      </c>
      <c r="K6" s="277" t="s">
        <v>134</v>
      </c>
      <c r="L6" s="656"/>
      <c r="M6" s="635"/>
      <c r="N6" s="635"/>
      <c r="O6" s="278" t="s">
        <v>135</v>
      </c>
      <c r="P6" s="278" t="s">
        <v>136</v>
      </c>
      <c r="Q6" s="277" t="s">
        <v>137</v>
      </c>
      <c r="R6" s="638"/>
    </row>
    <row r="7" spans="1:18" s="202" customFormat="1" ht="20.399999999999999" thickTop="1">
      <c r="A7" s="269" t="s">
        <v>143</v>
      </c>
      <c r="B7" s="270">
        <v>1</v>
      </c>
      <c r="C7" s="271">
        <f>'สาย 4'!D181</f>
        <v>1105</v>
      </c>
      <c r="D7" s="271">
        <f>'สาย 4'!E181</f>
        <v>129</v>
      </c>
      <c r="E7" s="272">
        <f>'สาย 4'!F181</f>
        <v>0.1167420814479638</v>
      </c>
      <c r="F7" s="271">
        <f>'สาย 4'!G181</f>
        <v>0</v>
      </c>
      <c r="G7" s="270"/>
      <c r="H7" s="273"/>
      <c r="I7" s="274">
        <v>8142.25</v>
      </c>
      <c r="J7" s="274">
        <v>2568.42</v>
      </c>
      <c r="K7" s="274">
        <f>J7*7%</f>
        <v>179.78940000000003</v>
      </c>
      <c r="L7" s="274">
        <f>I7+J7</f>
        <v>10710.67</v>
      </c>
      <c r="M7" s="275"/>
      <c r="N7" s="274">
        <f>L7-M7</f>
        <v>10710.67</v>
      </c>
      <c r="O7" s="270">
        <v>26</v>
      </c>
      <c r="P7" s="270">
        <v>28</v>
      </c>
      <c r="Q7" s="270">
        <v>37</v>
      </c>
      <c r="R7" s="249" t="s">
        <v>317</v>
      </c>
    </row>
    <row r="8" spans="1:18" ht="19.8">
      <c r="A8" s="255" t="s">
        <v>144</v>
      </c>
      <c r="B8" s="249">
        <v>2</v>
      </c>
      <c r="C8" s="271">
        <f>'สาย 4'!D182</f>
        <v>1545</v>
      </c>
      <c r="D8" s="271">
        <f>'สาย 4'!E182</f>
        <v>175</v>
      </c>
      <c r="E8" s="272">
        <f>'สาย 4'!F182</f>
        <v>0.11326860841423948</v>
      </c>
      <c r="F8" s="271">
        <f>'สาย 4'!G182</f>
        <v>0</v>
      </c>
      <c r="G8" s="249"/>
      <c r="H8" s="256"/>
      <c r="I8" s="250">
        <v>12546.95</v>
      </c>
      <c r="J8" s="250">
        <v>1843.49</v>
      </c>
      <c r="K8" s="274">
        <f t="shared" ref="K8:K37" si="0">J8*7%</f>
        <v>129.04430000000002</v>
      </c>
      <c r="L8" s="274">
        <f>I8+J8</f>
        <v>14390.44</v>
      </c>
      <c r="M8" s="248"/>
      <c r="N8" s="274">
        <f t="shared" ref="N8:N37" si="1">L8-M8</f>
        <v>14390.44</v>
      </c>
      <c r="O8" s="249">
        <v>35</v>
      </c>
      <c r="P8" s="249">
        <v>36</v>
      </c>
      <c r="Q8" s="249">
        <v>35</v>
      </c>
      <c r="R8" s="249" t="s">
        <v>317</v>
      </c>
    </row>
    <row r="9" spans="1:18" ht="19.8">
      <c r="A9" s="255" t="s">
        <v>138</v>
      </c>
      <c r="B9" s="249">
        <v>3</v>
      </c>
      <c r="C9" s="271">
        <f>'สาย 4'!D183</f>
        <v>1790</v>
      </c>
      <c r="D9" s="271">
        <f>'สาย 4'!E183</f>
        <v>116</v>
      </c>
      <c r="E9" s="272">
        <f>'สาย 4'!F183</f>
        <v>6.4804469273743018E-2</v>
      </c>
      <c r="F9" s="271">
        <f>'สาย 4'!G183</f>
        <v>0</v>
      </c>
      <c r="G9" s="249"/>
      <c r="H9" s="256"/>
      <c r="I9" s="250">
        <v>7323.3</v>
      </c>
      <c r="J9" s="250">
        <v>9595.33</v>
      </c>
      <c r="K9" s="274">
        <f t="shared" si="0"/>
        <v>671.67310000000009</v>
      </c>
      <c r="L9" s="274">
        <f t="shared" ref="L9:L37" si="2">I9+J9</f>
        <v>16918.63</v>
      </c>
      <c r="M9" s="248"/>
      <c r="N9" s="274">
        <f t="shared" si="1"/>
        <v>16918.63</v>
      </c>
      <c r="O9" s="249">
        <v>33</v>
      </c>
      <c r="P9" s="249">
        <v>33</v>
      </c>
      <c r="Q9" s="249">
        <v>35</v>
      </c>
      <c r="R9" s="249" t="s">
        <v>317</v>
      </c>
    </row>
    <row r="10" spans="1:18" ht="19.8">
      <c r="A10" s="269" t="s">
        <v>139</v>
      </c>
      <c r="B10" s="245">
        <v>4</v>
      </c>
      <c r="C10" s="271">
        <f>'สาย 4'!D184</f>
        <v>0</v>
      </c>
      <c r="D10" s="271">
        <f>'สาย 4'!E184</f>
        <v>0</v>
      </c>
      <c r="E10" s="272" t="e">
        <f>'สาย 4'!F184</f>
        <v>#DIV/0!</v>
      </c>
      <c r="F10" s="271">
        <f>'สาย 4'!G184</f>
        <v>0</v>
      </c>
      <c r="G10" s="251"/>
      <c r="H10" s="256"/>
      <c r="I10" s="248"/>
      <c r="J10" s="250"/>
      <c r="K10" s="274">
        <f t="shared" si="0"/>
        <v>0</v>
      </c>
      <c r="L10" s="274">
        <f t="shared" si="2"/>
        <v>0</v>
      </c>
      <c r="M10" s="248"/>
      <c r="N10" s="274">
        <f t="shared" si="1"/>
        <v>0</v>
      </c>
      <c r="O10" s="245"/>
      <c r="P10" s="245"/>
      <c r="Q10" s="245"/>
      <c r="R10" s="249"/>
    </row>
    <row r="11" spans="1:18" ht="19.8">
      <c r="A11" s="255" t="s">
        <v>140</v>
      </c>
      <c r="B11" s="245">
        <v>5</v>
      </c>
      <c r="C11" s="271">
        <f>'สาย 4'!D185</f>
        <v>0</v>
      </c>
      <c r="D11" s="271">
        <f>'สาย 4'!E185</f>
        <v>0</v>
      </c>
      <c r="E11" s="272" t="e">
        <f>'สาย 4'!F185</f>
        <v>#DIV/0!</v>
      </c>
      <c r="F11" s="271">
        <f>'สาย 4'!G185</f>
        <v>0</v>
      </c>
      <c r="G11" s="251"/>
      <c r="H11" s="256"/>
      <c r="I11" s="248"/>
      <c r="J11" s="250"/>
      <c r="K11" s="274">
        <f t="shared" si="0"/>
        <v>0</v>
      </c>
      <c r="L11" s="274">
        <f t="shared" si="2"/>
        <v>0</v>
      </c>
      <c r="M11" s="248"/>
      <c r="N11" s="274">
        <f t="shared" si="1"/>
        <v>0</v>
      </c>
      <c r="O11" s="245"/>
      <c r="P11" s="245"/>
      <c r="Q11" s="245"/>
      <c r="R11" s="249"/>
    </row>
    <row r="12" spans="1:18" ht="19.8">
      <c r="A12" s="255" t="s">
        <v>141</v>
      </c>
      <c r="B12" s="245">
        <v>6</v>
      </c>
      <c r="C12" s="271">
        <f>'สาย 4'!D186</f>
        <v>0</v>
      </c>
      <c r="D12" s="271">
        <f>'สาย 4'!E186</f>
        <v>0</v>
      </c>
      <c r="E12" s="272" t="e">
        <f>'สาย 4'!F186</f>
        <v>#DIV/0!</v>
      </c>
      <c r="F12" s="271">
        <f>'สาย 4'!G186</f>
        <v>0</v>
      </c>
      <c r="G12" s="251"/>
      <c r="H12" s="256"/>
      <c r="I12" s="248"/>
      <c r="J12" s="250"/>
      <c r="K12" s="274">
        <f t="shared" si="0"/>
        <v>0</v>
      </c>
      <c r="L12" s="274">
        <f t="shared" si="2"/>
        <v>0</v>
      </c>
      <c r="M12" s="248"/>
      <c r="N12" s="274">
        <f t="shared" si="1"/>
        <v>0</v>
      </c>
      <c r="O12" s="245"/>
      <c r="P12" s="245"/>
      <c r="Q12" s="245"/>
      <c r="R12" s="249"/>
    </row>
    <row r="13" spans="1:18" ht="19.8">
      <c r="A13" s="269" t="s">
        <v>142</v>
      </c>
      <c r="B13" s="245">
        <v>7</v>
      </c>
      <c r="C13" s="271">
        <f>'สาย 4'!D187</f>
        <v>0</v>
      </c>
      <c r="D13" s="271">
        <f>'สาย 4'!E187</f>
        <v>0</v>
      </c>
      <c r="E13" s="272" t="e">
        <f>'สาย 4'!F187</f>
        <v>#DIV/0!</v>
      </c>
      <c r="F13" s="271">
        <f>'สาย 4'!G187</f>
        <v>0</v>
      </c>
      <c r="G13" s="251"/>
      <c r="H13" s="256"/>
      <c r="I13" s="248"/>
      <c r="J13" s="250"/>
      <c r="K13" s="274">
        <f t="shared" si="0"/>
        <v>0</v>
      </c>
      <c r="L13" s="274">
        <f t="shared" si="2"/>
        <v>0</v>
      </c>
      <c r="M13" s="248"/>
      <c r="N13" s="274">
        <f t="shared" si="1"/>
        <v>0</v>
      </c>
      <c r="O13" s="245"/>
      <c r="P13" s="245"/>
      <c r="Q13" s="245"/>
      <c r="R13" s="249"/>
    </row>
    <row r="14" spans="1:18" ht="19.8">
      <c r="A14" s="255" t="s">
        <v>143</v>
      </c>
      <c r="B14" s="245">
        <v>8</v>
      </c>
      <c r="C14" s="271">
        <f>'สาย 4'!D188</f>
        <v>0</v>
      </c>
      <c r="D14" s="271">
        <f>'สาย 4'!E188</f>
        <v>0</v>
      </c>
      <c r="E14" s="272" t="e">
        <f>'สาย 4'!F188</f>
        <v>#DIV/0!</v>
      </c>
      <c r="F14" s="271">
        <f>'สาย 4'!G188</f>
        <v>0</v>
      </c>
      <c r="G14" s="251"/>
      <c r="H14" s="256"/>
      <c r="I14" s="248"/>
      <c r="J14" s="250"/>
      <c r="K14" s="274">
        <f t="shared" si="0"/>
        <v>0</v>
      </c>
      <c r="L14" s="274">
        <f t="shared" si="2"/>
        <v>0</v>
      </c>
      <c r="M14" s="248"/>
      <c r="N14" s="274">
        <f t="shared" si="1"/>
        <v>0</v>
      </c>
      <c r="O14" s="245"/>
      <c r="P14" s="245"/>
      <c r="Q14" s="245"/>
      <c r="R14" s="249"/>
    </row>
    <row r="15" spans="1:18" ht="19.8">
      <c r="A15" s="255" t="s">
        <v>144</v>
      </c>
      <c r="B15" s="245">
        <v>9</v>
      </c>
      <c r="C15" s="271">
        <f>'สาย 4'!D189</f>
        <v>0</v>
      </c>
      <c r="D15" s="271">
        <f>'สาย 4'!E189</f>
        <v>0</v>
      </c>
      <c r="E15" s="272" t="e">
        <f>'สาย 4'!F189</f>
        <v>#DIV/0!</v>
      </c>
      <c r="F15" s="271">
        <f>'สาย 4'!G189</f>
        <v>0</v>
      </c>
      <c r="G15" s="251"/>
      <c r="H15" s="256"/>
      <c r="I15" s="248"/>
      <c r="J15" s="250"/>
      <c r="K15" s="274">
        <f t="shared" si="0"/>
        <v>0</v>
      </c>
      <c r="L15" s="274">
        <f t="shared" si="2"/>
        <v>0</v>
      </c>
      <c r="M15" s="248"/>
      <c r="N15" s="274">
        <f t="shared" si="1"/>
        <v>0</v>
      </c>
      <c r="O15" s="245"/>
      <c r="P15" s="245"/>
      <c r="Q15" s="245"/>
      <c r="R15" s="249"/>
    </row>
    <row r="16" spans="1:18" ht="19.8">
      <c r="A16" s="269" t="s">
        <v>138</v>
      </c>
      <c r="B16" s="249">
        <v>10</v>
      </c>
      <c r="C16" s="271">
        <f>'สาย 4'!D190</f>
        <v>0</v>
      </c>
      <c r="D16" s="271">
        <f>'สาย 4'!E190</f>
        <v>0</v>
      </c>
      <c r="E16" s="272" t="e">
        <f>'สาย 4'!F190</f>
        <v>#DIV/0!</v>
      </c>
      <c r="F16" s="271">
        <f>'สาย 4'!G190</f>
        <v>0</v>
      </c>
      <c r="G16" s="251"/>
      <c r="H16" s="256"/>
      <c r="I16" s="248"/>
      <c r="J16" s="250"/>
      <c r="K16" s="274">
        <f t="shared" si="0"/>
        <v>0</v>
      </c>
      <c r="L16" s="274">
        <f t="shared" si="2"/>
        <v>0</v>
      </c>
      <c r="M16" s="248"/>
      <c r="N16" s="274">
        <f t="shared" si="1"/>
        <v>0</v>
      </c>
      <c r="O16" s="245"/>
      <c r="P16" s="245"/>
      <c r="Q16" s="245"/>
      <c r="R16" s="249"/>
    </row>
    <row r="17" spans="1:18" ht="19.8">
      <c r="A17" s="255" t="s">
        <v>139</v>
      </c>
      <c r="B17" s="245">
        <v>11</v>
      </c>
      <c r="C17" s="271">
        <f>'สาย 4'!D191</f>
        <v>0</v>
      </c>
      <c r="D17" s="271">
        <f>'สาย 4'!E191</f>
        <v>0</v>
      </c>
      <c r="E17" s="272" t="e">
        <f>'สาย 4'!F191</f>
        <v>#DIV/0!</v>
      </c>
      <c r="F17" s="271">
        <f>'สาย 4'!G191</f>
        <v>0</v>
      </c>
      <c r="G17" s="251"/>
      <c r="H17" s="256"/>
      <c r="I17" s="248"/>
      <c r="J17" s="250"/>
      <c r="K17" s="274">
        <f t="shared" si="0"/>
        <v>0</v>
      </c>
      <c r="L17" s="274">
        <f t="shared" si="2"/>
        <v>0</v>
      </c>
      <c r="M17" s="248"/>
      <c r="N17" s="274">
        <f t="shared" si="1"/>
        <v>0</v>
      </c>
      <c r="O17" s="245"/>
      <c r="P17" s="245"/>
      <c r="Q17" s="245"/>
      <c r="R17" s="249"/>
    </row>
    <row r="18" spans="1:18" ht="19.8">
      <c r="A18" s="255" t="s">
        <v>140</v>
      </c>
      <c r="B18" s="249">
        <v>12</v>
      </c>
      <c r="C18" s="271">
        <f>'สาย 4'!D192</f>
        <v>0</v>
      </c>
      <c r="D18" s="271">
        <f>'สาย 4'!E192</f>
        <v>0</v>
      </c>
      <c r="E18" s="272" t="e">
        <f>'สาย 4'!F192</f>
        <v>#DIV/0!</v>
      </c>
      <c r="F18" s="271">
        <f>'สาย 4'!G192</f>
        <v>0</v>
      </c>
      <c r="G18" s="249"/>
      <c r="H18" s="256"/>
      <c r="I18" s="250"/>
      <c r="J18" s="250"/>
      <c r="K18" s="274">
        <f t="shared" si="0"/>
        <v>0</v>
      </c>
      <c r="L18" s="274">
        <f t="shared" si="2"/>
        <v>0</v>
      </c>
      <c r="M18" s="248"/>
      <c r="N18" s="274">
        <f t="shared" si="1"/>
        <v>0</v>
      </c>
      <c r="O18" s="249"/>
      <c r="P18" s="249"/>
      <c r="Q18" s="249"/>
      <c r="R18" s="249"/>
    </row>
    <row r="19" spans="1:18" ht="19.8">
      <c r="A19" s="269" t="s">
        <v>141</v>
      </c>
      <c r="B19" s="249">
        <v>13</v>
      </c>
      <c r="C19" s="271">
        <f>'สาย 4'!D193</f>
        <v>0</v>
      </c>
      <c r="D19" s="271">
        <f>'สาย 4'!E193</f>
        <v>0</v>
      </c>
      <c r="E19" s="272" t="e">
        <f>'สาย 4'!F193</f>
        <v>#DIV/0!</v>
      </c>
      <c r="F19" s="271">
        <f>'สาย 4'!G193</f>
        <v>0</v>
      </c>
      <c r="G19" s="249"/>
      <c r="H19" s="256"/>
      <c r="I19" s="250"/>
      <c r="J19" s="250"/>
      <c r="K19" s="274">
        <f t="shared" si="0"/>
        <v>0</v>
      </c>
      <c r="L19" s="274">
        <f t="shared" si="2"/>
        <v>0</v>
      </c>
      <c r="M19" s="248"/>
      <c r="N19" s="274">
        <f t="shared" si="1"/>
        <v>0</v>
      </c>
      <c r="O19" s="249"/>
      <c r="P19" s="249"/>
      <c r="Q19" s="249"/>
      <c r="R19" s="249"/>
    </row>
    <row r="20" spans="1:18" ht="19.8">
      <c r="A20" s="255" t="s">
        <v>142</v>
      </c>
      <c r="B20" s="245">
        <v>14</v>
      </c>
      <c r="C20" s="271">
        <f>'สาย 4'!D194</f>
        <v>0</v>
      </c>
      <c r="D20" s="271">
        <f>'สาย 4'!E194</f>
        <v>0</v>
      </c>
      <c r="E20" s="272" t="e">
        <f>'สาย 4'!F194</f>
        <v>#DIV/0!</v>
      </c>
      <c r="F20" s="271">
        <f>'สาย 4'!G194</f>
        <v>0</v>
      </c>
      <c r="G20" s="251"/>
      <c r="H20" s="256"/>
      <c r="I20" s="248"/>
      <c r="J20" s="250"/>
      <c r="K20" s="274">
        <f t="shared" si="0"/>
        <v>0</v>
      </c>
      <c r="L20" s="274">
        <f t="shared" si="2"/>
        <v>0</v>
      </c>
      <c r="M20" s="248"/>
      <c r="N20" s="274">
        <f t="shared" si="1"/>
        <v>0</v>
      </c>
      <c r="O20" s="245"/>
      <c r="P20" s="245"/>
      <c r="Q20" s="245"/>
      <c r="R20" s="249"/>
    </row>
    <row r="21" spans="1:18" ht="19.8">
      <c r="A21" s="255" t="s">
        <v>143</v>
      </c>
      <c r="B21" s="245">
        <v>15</v>
      </c>
      <c r="C21" s="271">
        <f>'สาย 4'!D195</f>
        <v>0</v>
      </c>
      <c r="D21" s="271">
        <f>'สาย 4'!E195</f>
        <v>0</v>
      </c>
      <c r="E21" s="272" t="e">
        <f>'สาย 4'!F195</f>
        <v>#DIV/0!</v>
      </c>
      <c r="F21" s="271">
        <f>'สาย 4'!G195</f>
        <v>0</v>
      </c>
      <c r="G21" s="251"/>
      <c r="H21" s="256"/>
      <c r="I21" s="248"/>
      <c r="J21" s="250"/>
      <c r="K21" s="274">
        <f t="shared" si="0"/>
        <v>0</v>
      </c>
      <c r="L21" s="274">
        <f t="shared" si="2"/>
        <v>0</v>
      </c>
      <c r="M21" s="248"/>
      <c r="N21" s="274">
        <f t="shared" si="1"/>
        <v>0</v>
      </c>
      <c r="O21" s="245"/>
      <c r="P21" s="245"/>
      <c r="Q21" s="245"/>
      <c r="R21" s="249"/>
    </row>
    <row r="22" spans="1:18" ht="19.8">
      <c r="A22" s="269" t="s">
        <v>144</v>
      </c>
      <c r="B22" s="245">
        <v>16</v>
      </c>
      <c r="C22" s="271">
        <f>'สาย 4'!D196</f>
        <v>0</v>
      </c>
      <c r="D22" s="271">
        <f>'สาย 4'!E196</f>
        <v>0</v>
      </c>
      <c r="E22" s="272" t="e">
        <f>'สาย 4'!F196</f>
        <v>#DIV/0!</v>
      </c>
      <c r="F22" s="271">
        <f>'สาย 4'!G196</f>
        <v>0</v>
      </c>
      <c r="G22" s="251"/>
      <c r="H22" s="256"/>
      <c r="I22" s="248"/>
      <c r="J22" s="250"/>
      <c r="K22" s="274">
        <f t="shared" si="0"/>
        <v>0</v>
      </c>
      <c r="L22" s="274">
        <f t="shared" si="2"/>
        <v>0</v>
      </c>
      <c r="M22" s="248"/>
      <c r="N22" s="274">
        <f t="shared" si="1"/>
        <v>0</v>
      </c>
      <c r="O22" s="245"/>
      <c r="P22" s="245"/>
      <c r="Q22" s="245"/>
      <c r="R22" s="249"/>
    </row>
    <row r="23" spans="1:18" ht="19.8">
      <c r="A23" s="255" t="s">
        <v>138</v>
      </c>
      <c r="B23" s="249">
        <v>17</v>
      </c>
      <c r="C23" s="271">
        <f>'สาย 4'!D197</f>
        <v>0</v>
      </c>
      <c r="D23" s="271">
        <f>'สาย 4'!E197</f>
        <v>0</v>
      </c>
      <c r="E23" s="272" t="e">
        <f>'สาย 4'!F197</f>
        <v>#DIV/0!</v>
      </c>
      <c r="F23" s="271">
        <f>'สาย 4'!G197</f>
        <v>0</v>
      </c>
      <c r="G23" s="251"/>
      <c r="H23" s="256"/>
      <c r="I23" s="248"/>
      <c r="J23" s="250"/>
      <c r="K23" s="274">
        <f t="shared" si="0"/>
        <v>0</v>
      </c>
      <c r="L23" s="274">
        <f t="shared" si="2"/>
        <v>0</v>
      </c>
      <c r="M23" s="248"/>
      <c r="N23" s="274">
        <f t="shared" si="1"/>
        <v>0</v>
      </c>
      <c r="O23" s="245"/>
      <c r="P23" s="245"/>
      <c r="Q23" s="245"/>
      <c r="R23" s="249"/>
    </row>
    <row r="24" spans="1:18" ht="19.8">
      <c r="A24" s="255" t="s">
        <v>139</v>
      </c>
      <c r="B24" s="245">
        <v>18</v>
      </c>
      <c r="C24" s="271">
        <f>'สาย 4'!D198</f>
        <v>0</v>
      </c>
      <c r="D24" s="271">
        <f>'สาย 4'!E198</f>
        <v>0</v>
      </c>
      <c r="E24" s="272" t="e">
        <f>'สาย 4'!F198</f>
        <v>#DIV/0!</v>
      </c>
      <c r="F24" s="271">
        <f>'สาย 4'!G198</f>
        <v>0</v>
      </c>
      <c r="G24" s="251"/>
      <c r="H24" s="256"/>
      <c r="I24" s="248"/>
      <c r="J24" s="250"/>
      <c r="K24" s="274">
        <f t="shared" si="0"/>
        <v>0</v>
      </c>
      <c r="L24" s="274">
        <f t="shared" si="2"/>
        <v>0</v>
      </c>
      <c r="M24" s="248"/>
      <c r="N24" s="274">
        <f t="shared" si="1"/>
        <v>0</v>
      </c>
      <c r="O24" s="245"/>
      <c r="P24" s="245"/>
      <c r="Q24" s="245"/>
      <c r="R24" s="249"/>
    </row>
    <row r="25" spans="1:18" ht="19.8">
      <c r="A25" s="269" t="s">
        <v>140</v>
      </c>
      <c r="B25" s="245">
        <v>19</v>
      </c>
      <c r="C25" s="271">
        <f>'สาย 4'!D199</f>
        <v>0</v>
      </c>
      <c r="D25" s="271">
        <f>'สาย 4'!E199</f>
        <v>0</v>
      </c>
      <c r="E25" s="272" t="e">
        <f>'สาย 4'!F199</f>
        <v>#DIV/0!</v>
      </c>
      <c r="F25" s="271">
        <f>'สาย 4'!G199</f>
        <v>0</v>
      </c>
      <c r="G25" s="251"/>
      <c r="H25" s="256"/>
      <c r="I25" s="248"/>
      <c r="J25" s="250"/>
      <c r="K25" s="274">
        <f t="shared" si="0"/>
        <v>0</v>
      </c>
      <c r="L25" s="274">
        <f t="shared" si="2"/>
        <v>0</v>
      </c>
      <c r="M25" s="248"/>
      <c r="N25" s="274">
        <f t="shared" si="1"/>
        <v>0</v>
      </c>
      <c r="O25" s="245"/>
      <c r="P25" s="245"/>
      <c r="Q25" s="245"/>
      <c r="R25" s="249"/>
    </row>
    <row r="26" spans="1:18" ht="19.8">
      <c r="A26" s="255" t="s">
        <v>141</v>
      </c>
      <c r="B26" s="245">
        <v>20</v>
      </c>
      <c r="C26" s="271">
        <f>'สาย 4'!D200</f>
        <v>0</v>
      </c>
      <c r="D26" s="271">
        <f>'สาย 4'!E200</f>
        <v>0</v>
      </c>
      <c r="E26" s="272" t="e">
        <f>'สาย 4'!F200</f>
        <v>#DIV/0!</v>
      </c>
      <c r="F26" s="271">
        <f>'สาย 4'!G200</f>
        <v>0</v>
      </c>
      <c r="G26" s="251"/>
      <c r="H26" s="256"/>
      <c r="I26" s="248"/>
      <c r="J26" s="250"/>
      <c r="K26" s="274">
        <f t="shared" si="0"/>
        <v>0</v>
      </c>
      <c r="L26" s="274">
        <f t="shared" si="2"/>
        <v>0</v>
      </c>
      <c r="M26" s="248"/>
      <c r="N26" s="274">
        <f t="shared" si="1"/>
        <v>0</v>
      </c>
      <c r="O26" s="245"/>
      <c r="P26" s="245"/>
      <c r="Q26" s="245"/>
      <c r="R26" s="249"/>
    </row>
    <row r="27" spans="1:18" ht="19.8">
      <c r="A27" s="255" t="s">
        <v>142</v>
      </c>
      <c r="B27" s="245">
        <v>21</v>
      </c>
      <c r="C27" s="271">
        <f>'สาย 4'!D201</f>
        <v>0</v>
      </c>
      <c r="D27" s="271">
        <f>'สาย 4'!E201</f>
        <v>0</v>
      </c>
      <c r="E27" s="272" t="e">
        <f>'สาย 4'!F201</f>
        <v>#DIV/0!</v>
      </c>
      <c r="F27" s="271">
        <f>'สาย 4'!G201</f>
        <v>0</v>
      </c>
      <c r="G27" s="251"/>
      <c r="H27" s="256"/>
      <c r="I27" s="248"/>
      <c r="J27" s="250"/>
      <c r="K27" s="274">
        <f t="shared" si="0"/>
        <v>0</v>
      </c>
      <c r="L27" s="274">
        <f t="shared" si="2"/>
        <v>0</v>
      </c>
      <c r="M27" s="248"/>
      <c r="N27" s="274">
        <f t="shared" si="1"/>
        <v>0</v>
      </c>
      <c r="O27" s="245"/>
      <c r="P27" s="245"/>
      <c r="Q27" s="245"/>
      <c r="R27" s="249"/>
    </row>
    <row r="28" spans="1:18" ht="19.8">
      <c r="A28" s="269" t="s">
        <v>143</v>
      </c>
      <c r="B28" s="245">
        <v>22</v>
      </c>
      <c r="C28" s="271">
        <f>'สาย 4'!D202</f>
        <v>0</v>
      </c>
      <c r="D28" s="271">
        <f>'สาย 4'!E202</f>
        <v>0</v>
      </c>
      <c r="E28" s="272" t="e">
        <f>'สาย 4'!F202</f>
        <v>#DIV/0!</v>
      </c>
      <c r="F28" s="271">
        <f>'สาย 4'!G202</f>
        <v>0</v>
      </c>
      <c r="G28" s="251"/>
      <c r="H28" s="256"/>
      <c r="I28" s="248"/>
      <c r="J28" s="250"/>
      <c r="K28" s="274">
        <f t="shared" si="0"/>
        <v>0</v>
      </c>
      <c r="L28" s="274">
        <f t="shared" si="2"/>
        <v>0</v>
      </c>
      <c r="M28" s="248"/>
      <c r="N28" s="274">
        <f t="shared" si="1"/>
        <v>0</v>
      </c>
      <c r="O28" s="245"/>
      <c r="P28" s="245"/>
      <c r="Q28" s="245"/>
      <c r="R28" s="249"/>
    </row>
    <row r="29" spans="1:18" ht="19.8">
      <c r="A29" s="255" t="s">
        <v>144</v>
      </c>
      <c r="B29" s="245">
        <v>23</v>
      </c>
      <c r="C29" s="271">
        <f>'สาย 4'!D203</f>
        <v>0</v>
      </c>
      <c r="D29" s="271">
        <f>'สาย 4'!E203</f>
        <v>0</v>
      </c>
      <c r="E29" s="272" t="e">
        <f>'สาย 4'!F203</f>
        <v>#DIV/0!</v>
      </c>
      <c r="F29" s="271">
        <f>'สาย 4'!G203</f>
        <v>0</v>
      </c>
      <c r="G29" s="251"/>
      <c r="H29" s="256"/>
      <c r="I29" s="248"/>
      <c r="J29" s="250"/>
      <c r="K29" s="274">
        <f t="shared" si="0"/>
        <v>0</v>
      </c>
      <c r="L29" s="274">
        <f t="shared" si="2"/>
        <v>0</v>
      </c>
      <c r="M29" s="248"/>
      <c r="N29" s="274">
        <f t="shared" si="1"/>
        <v>0</v>
      </c>
      <c r="O29" s="245"/>
      <c r="P29" s="245"/>
      <c r="Q29" s="245"/>
      <c r="R29" s="249"/>
    </row>
    <row r="30" spans="1:18" ht="19.8">
      <c r="A30" s="255" t="s">
        <v>138</v>
      </c>
      <c r="B30" s="249">
        <v>24</v>
      </c>
      <c r="C30" s="271">
        <f>'สาย 4'!D204</f>
        <v>0</v>
      </c>
      <c r="D30" s="271">
        <f>'สาย 4'!E204</f>
        <v>0</v>
      </c>
      <c r="E30" s="272" t="e">
        <f>'สาย 4'!F204</f>
        <v>#DIV/0!</v>
      </c>
      <c r="F30" s="271">
        <f>'สาย 4'!G204</f>
        <v>0</v>
      </c>
      <c r="G30" s="251"/>
      <c r="H30" s="256"/>
      <c r="I30" s="248"/>
      <c r="J30" s="250"/>
      <c r="K30" s="274">
        <f t="shared" si="0"/>
        <v>0</v>
      </c>
      <c r="L30" s="274">
        <f t="shared" si="2"/>
        <v>0</v>
      </c>
      <c r="M30" s="248"/>
      <c r="N30" s="274">
        <f t="shared" si="1"/>
        <v>0</v>
      </c>
      <c r="O30" s="245"/>
      <c r="P30" s="245"/>
      <c r="Q30" s="245"/>
      <c r="R30" s="249"/>
    </row>
    <row r="31" spans="1:18" ht="19.8">
      <c r="A31" s="269" t="s">
        <v>139</v>
      </c>
      <c r="B31" s="245">
        <v>25</v>
      </c>
      <c r="C31" s="271">
        <f>'สาย 4'!D205</f>
        <v>0</v>
      </c>
      <c r="D31" s="271">
        <f>'สาย 4'!E205</f>
        <v>0</v>
      </c>
      <c r="E31" s="272" t="e">
        <f>'สาย 4'!F205</f>
        <v>#DIV/0!</v>
      </c>
      <c r="F31" s="271">
        <f>'สาย 4'!G205</f>
        <v>0</v>
      </c>
      <c r="G31" s="251"/>
      <c r="H31" s="256"/>
      <c r="I31" s="248"/>
      <c r="J31" s="250"/>
      <c r="K31" s="274">
        <f t="shared" si="0"/>
        <v>0</v>
      </c>
      <c r="L31" s="274">
        <f t="shared" si="2"/>
        <v>0</v>
      </c>
      <c r="M31" s="248"/>
      <c r="N31" s="274">
        <f t="shared" si="1"/>
        <v>0</v>
      </c>
      <c r="O31" s="245"/>
      <c r="P31" s="245"/>
      <c r="Q31" s="245"/>
      <c r="R31" s="249"/>
    </row>
    <row r="32" spans="1:18" ht="19.8">
      <c r="A32" s="255" t="s">
        <v>140</v>
      </c>
      <c r="B32" s="245">
        <v>26</v>
      </c>
      <c r="C32" s="271">
        <f>'สาย 4'!D206</f>
        <v>0</v>
      </c>
      <c r="D32" s="271">
        <f>'สาย 4'!E206</f>
        <v>0</v>
      </c>
      <c r="E32" s="272" t="e">
        <f>'สาย 4'!F206</f>
        <v>#DIV/0!</v>
      </c>
      <c r="F32" s="271">
        <f>'สาย 4'!G206</f>
        <v>0</v>
      </c>
      <c r="G32" s="251"/>
      <c r="H32" s="256"/>
      <c r="I32" s="248"/>
      <c r="J32" s="250"/>
      <c r="K32" s="274">
        <f t="shared" si="0"/>
        <v>0</v>
      </c>
      <c r="L32" s="274">
        <f t="shared" si="2"/>
        <v>0</v>
      </c>
      <c r="M32" s="248"/>
      <c r="N32" s="274">
        <f t="shared" si="1"/>
        <v>0</v>
      </c>
      <c r="O32" s="245"/>
      <c r="P32" s="245"/>
      <c r="Q32" s="245"/>
      <c r="R32" s="249"/>
    </row>
    <row r="33" spans="1:18" ht="19.8">
      <c r="A33" s="255" t="s">
        <v>141</v>
      </c>
      <c r="B33" s="245">
        <v>27</v>
      </c>
      <c r="C33" s="271">
        <f>'สาย 4'!D207</f>
        <v>0</v>
      </c>
      <c r="D33" s="271">
        <f>'สาย 4'!E207</f>
        <v>0</v>
      </c>
      <c r="E33" s="272" t="e">
        <f>'สาย 4'!F207</f>
        <v>#DIV/0!</v>
      </c>
      <c r="F33" s="271">
        <f>'สาย 4'!G207</f>
        <v>0</v>
      </c>
      <c r="G33" s="251"/>
      <c r="H33" s="256"/>
      <c r="I33" s="248"/>
      <c r="J33" s="250"/>
      <c r="K33" s="274">
        <f t="shared" si="0"/>
        <v>0</v>
      </c>
      <c r="L33" s="274">
        <f t="shared" si="2"/>
        <v>0</v>
      </c>
      <c r="M33" s="248"/>
      <c r="N33" s="274">
        <f t="shared" si="1"/>
        <v>0</v>
      </c>
      <c r="O33" s="245"/>
      <c r="P33" s="245"/>
      <c r="Q33" s="245"/>
      <c r="R33" s="249"/>
    </row>
    <row r="34" spans="1:18" ht="19.8">
      <c r="A34" s="269" t="s">
        <v>142</v>
      </c>
      <c r="B34" s="245">
        <v>28</v>
      </c>
      <c r="C34" s="271">
        <f>'สาย 4'!D208</f>
        <v>0</v>
      </c>
      <c r="D34" s="271">
        <f>'สาย 4'!E208</f>
        <v>0</v>
      </c>
      <c r="E34" s="272" t="e">
        <f>'สาย 4'!F208</f>
        <v>#DIV/0!</v>
      </c>
      <c r="F34" s="271">
        <f>'สาย 4'!G208</f>
        <v>0</v>
      </c>
      <c r="G34" s="251"/>
      <c r="H34" s="256"/>
      <c r="I34" s="248"/>
      <c r="J34" s="250"/>
      <c r="K34" s="274">
        <f t="shared" si="0"/>
        <v>0</v>
      </c>
      <c r="L34" s="274">
        <f t="shared" si="2"/>
        <v>0</v>
      </c>
      <c r="M34" s="248"/>
      <c r="N34" s="274">
        <f t="shared" si="1"/>
        <v>0</v>
      </c>
      <c r="O34" s="245"/>
      <c r="P34" s="245"/>
      <c r="Q34" s="245"/>
      <c r="R34" s="249"/>
    </row>
    <row r="35" spans="1:18" ht="19.8">
      <c r="A35" s="255" t="s">
        <v>143</v>
      </c>
      <c r="B35" s="245">
        <v>29</v>
      </c>
      <c r="C35" s="271">
        <f>'สาย 4'!D209</f>
        <v>0</v>
      </c>
      <c r="D35" s="271">
        <f>'สาย 4'!E209</f>
        <v>0</v>
      </c>
      <c r="E35" s="272" t="e">
        <f>'สาย 4'!F209</f>
        <v>#DIV/0!</v>
      </c>
      <c r="F35" s="271">
        <f>'สาย 4'!G209</f>
        <v>0</v>
      </c>
      <c r="G35" s="251"/>
      <c r="H35" s="256"/>
      <c r="I35" s="248"/>
      <c r="J35" s="250"/>
      <c r="K35" s="274">
        <f t="shared" si="0"/>
        <v>0</v>
      </c>
      <c r="L35" s="274">
        <f t="shared" si="2"/>
        <v>0</v>
      </c>
      <c r="M35" s="248"/>
      <c r="N35" s="274">
        <f t="shared" si="1"/>
        <v>0</v>
      </c>
      <c r="O35" s="245"/>
      <c r="P35" s="245"/>
      <c r="Q35" s="245"/>
      <c r="R35" s="249"/>
    </row>
    <row r="36" spans="1:18" ht="19.8">
      <c r="A36" s="255" t="s">
        <v>144</v>
      </c>
      <c r="B36" s="245">
        <v>30</v>
      </c>
      <c r="C36" s="271">
        <f>'สาย 4'!D210</f>
        <v>0</v>
      </c>
      <c r="D36" s="271">
        <f>'สาย 4'!E210</f>
        <v>0</v>
      </c>
      <c r="E36" s="272" t="e">
        <f>'สาย 4'!F210</f>
        <v>#DIV/0!</v>
      </c>
      <c r="F36" s="271">
        <f>'สาย 4'!G210</f>
        <v>0</v>
      </c>
      <c r="G36" s="251"/>
      <c r="H36" s="256"/>
      <c r="I36" s="248"/>
      <c r="J36" s="250"/>
      <c r="K36" s="274">
        <f t="shared" si="0"/>
        <v>0</v>
      </c>
      <c r="L36" s="274">
        <f t="shared" si="2"/>
        <v>0</v>
      </c>
      <c r="M36" s="248"/>
      <c r="N36" s="274">
        <f t="shared" si="1"/>
        <v>0</v>
      </c>
      <c r="O36" s="245"/>
      <c r="P36" s="245"/>
      <c r="Q36" s="245"/>
      <c r="R36" s="249"/>
    </row>
    <row r="37" spans="1:18" ht="20.399999999999999" thickBot="1">
      <c r="A37" s="279"/>
      <c r="B37" s="280">
        <v>31</v>
      </c>
      <c r="C37" s="271">
        <f>'สาย 4'!D211</f>
        <v>0</v>
      </c>
      <c r="D37" s="271">
        <f>'สาย 4'!E211</f>
        <v>0</v>
      </c>
      <c r="E37" s="272" t="e">
        <f>'สาย 4'!F211</f>
        <v>#DIV/0!</v>
      </c>
      <c r="F37" s="271">
        <f>'สาย 4'!G211</f>
        <v>0</v>
      </c>
      <c r="G37" s="283"/>
      <c r="H37" s="284"/>
      <c r="I37" s="285"/>
      <c r="J37" s="285"/>
      <c r="K37" s="274">
        <f t="shared" si="0"/>
        <v>0</v>
      </c>
      <c r="L37" s="274">
        <f t="shared" si="2"/>
        <v>0</v>
      </c>
      <c r="M37" s="286"/>
      <c r="N37" s="274">
        <f t="shared" si="1"/>
        <v>0</v>
      </c>
      <c r="O37" s="283"/>
      <c r="P37" s="283"/>
      <c r="Q37" s="283"/>
      <c r="R37" s="283"/>
    </row>
    <row r="38" spans="1:18" ht="31.5" customHeight="1" thickTop="1" thickBot="1">
      <c r="A38" s="658" t="s">
        <v>41</v>
      </c>
      <c r="B38" s="659"/>
      <c r="C38" s="287">
        <f>SUM(C7:C37)</f>
        <v>4440</v>
      </c>
      <c r="D38" s="287">
        <f t="shared" ref="D38" si="3">SUM(D7:D37)</f>
        <v>420</v>
      </c>
      <c r="E38" s="288">
        <f>D38/C38</f>
        <v>9.45945945945946E-2</v>
      </c>
      <c r="F38" s="287">
        <f t="shared" ref="F38:Q38" si="4">SUM(F7:F37)</f>
        <v>0</v>
      </c>
      <c r="G38" s="287">
        <f t="shared" si="4"/>
        <v>0</v>
      </c>
      <c r="H38" s="287">
        <f t="shared" si="4"/>
        <v>0</v>
      </c>
      <c r="I38" s="287">
        <f t="shared" si="4"/>
        <v>28012.5</v>
      </c>
      <c r="J38" s="287">
        <f t="shared" si="4"/>
        <v>14007.24</v>
      </c>
      <c r="K38" s="287">
        <f t="shared" si="4"/>
        <v>980.50680000000011</v>
      </c>
      <c r="L38" s="287">
        <f t="shared" si="4"/>
        <v>42019.740000000005</v>
      </c>
      <c r="M38" s="287">
        <f t="shared" si="4"/>
        <v>0</v>
      </c>
      <c r="N38" s="287">
        <f t="shared" si="4"/>
        <v>42019.740000000005</v>
      </c>
      <c r="O38" s="287">
        <f t="shared" si="4"/>
        <v>94</v>
      </c>
      <c r="P38" s="287">
        <f t="shared" si="4"/>
        <v>97</v>
      </c>
      <c r="Q38" s="287">
        <f t="shared" si="4"/>
        <v>107</v>
      </c>
      <c r="R38" s="289"/>
    </row>
    <row r="39" spans="1:18" ht="21" thickTop="1">
      <c r="A39" s="244"/>
      <c r="B39" s="244"/>
      <c r="C39" s="244"/>
      <c r="D39" s="244"/>
      <c r="E39" s="244"/>
      <c r="F39" s="290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</row>
    <row r="40" spans="1:18" ht="20.399999999999999">
      <c r="A40" s="244"/>
      <c r="B40" s="244"/>
      <c r="C40" s="246"/>
      <c r="D40" s="252"/>
      <c r="E40" s="247"/>
      <c r="F40" s="291"/>
      <c r="G40" s="247"/>
      <c r="H40" s="244"/>
      <c r="I40" s="244"/>
      <c r="J40" s="244"/>
      <c r="K40" s="244"/>
      <c r="L40" s="244"/>
      <c r="M40" s="244"/>
      <c r="N40" s="253"/>
      <c r="O40" s="244"/>
      <c r="P40" s="244"/>
      <c r="Q40" s="244"/>
      <c r="R40" s="244"/>
    </row>
  </sheetData>
  <mergeCells count="21">
    <mergeCell ref="C5:C6"/>
    <mergeCell ref="D5:D6"/>
    <mergeCell ref="I5:I6"/>
    <mergeCell ref="J5:K5"/>
    <mergeCell ref="A38:B38"/>
    <mergeCell ref="R4:R6"/>
    <mergeCell ref="A1:R1"/>
    <mergeCell ref="A2:R2"/>
    <mergeCell ref="A3:R3"/>
    <mergeCell ref="A4:A6"/>
    <mergeCell ref="B4:B6"/>
    <mergeCell ref="E4:E6"/>
    <mergeCell ref="F4:F6"/>
    <mergeCell ref="G4:G6"/>
    <mergeCell ref="H4:H6"/>
    <mergeCell ref="I4:K4"/>
    <mergeCell ref="L4:L6"/>
    <mergeCell ref="M4:M6"/>
    <mergeCell ref="N4:N6"/>
    <mergeCell ref="O4:P5"/>
    <mergeCell ref="Q4:Q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"/>
  <sheetViews>
    <sheetView topLeftCell="C1" workbookViewId="0">
      <selection activeCell="R8" sqref="R8:R9"/>
    </sheetView>
  </sheetViews>
  <sheetFormatPr defaultColWidth="9" defaultRowHeight="14.4"/>
  <cols>
    <col min="1" max="13" width="9" style="79"/>
    <col min="14" max="14" width="8.6640625" style="79" bestFit="1" customWidth="1"/>
    <col min="15" max="17" width="9" style="79"/>
    <col min="18" max="18" width="18.88671875" style="79" customWidth="1"/>
    <col min="19" max="16384" width="9" style="79"/>
  </cols>
  <sheetData>
    <row r="1" spans="1:18" ht="25.8">
      <c r="A1" s="628" t="s">
        <v>122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8"/>
      <c r="R1" s="628"/>
    </row>
    <row r="2" spans="1:18" ht="21" customHeight="1">
      <c r="A2" s="665" t="s">
        <v>308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</row>
    <row r="3" spans="1:18" ht="24.75" customHeight="1" thickBot="1">
      <c r="A3" s="629" t="s">
        <v>320</v>
      </c>
      <c r="B3" s="629"/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</row>
    <row r="4" spans="1:18" ht="21.75" customHeight="1" thickTop="1">
      <c r="A4" s="660" t="s">
        <v>146</v>
      </c>
      <c r="B4" s="636" t="s">
        <v>1</v>
      </c>
      <c r="C4" s="276" t="s">
        <v>42</v>
      </c>
      <c r="D4" s="276" t="s">
        <v>89</v>
      </c>
      <c r="E4" s="646" t="s">
        <v>148</v>
      </c>
      <c r="F4" s="636" t="s">
        <v>123</v>
      </c>
      <c r="G4" s="639" t="s">
        <v>124</v>
      </c>
      <c r="H4" s="666" t="s">
        <v>125</v>
      </c>
      <c r="I4" s="650" t="s">
        <v>126</v>
      </c>
      <c r="J4" s="650"/>
      <c r="K4" s="650"/>
      <c r="L4" s="654" t="s">
        <v>127</v>
      </c>
      <c r="M4" s="633" t="s">
        <v>133</v>
      </c>
      <c r="N4" s="633" t="s">
        <v>44</v>
      </c>
      <c r="O4" s="669" t="s">
        <v>128</v>
      </c>
      <c r="P4" s="669"/>
      <c r="Q4" s="636" t="s">
        <v>129</v>
      </c>
      <c r="R4" s="636" t="s">
        <v>130</v>
      </c>
    </row>
    <row r="5" spans="1:18" ht="21" customHeight="1">
      <c r="A5" s="661"/>
      <c r="B5" s="637"/>
      <c r="C5" s="663" t="s">
        <v>147</v>
      </c>
      <c r="D5" s="663" t="s">
        <v>147</v>
      </c>
      <c r="E5" s="647"/>
      <c r="F5" s="637"/>
      <c r="G5" s="640"/>
      <c r="H5" s="667"/>
      <c r="I5" s="655" t="s">
        <v>131</v>
      </c>
      <c r="J5" s="651" t="s">
        <v>132</v>
      </c>
      <c r="K5" s="651"/>
      <c r="L5" s="655"/>
      <c r="M5" s="634"/>
      <c r="N5" s="634"/>
      <c r="O5" s="637"/>
      <c r="P5" s="637"/>
      <c r="Q5" s="637"/>
      <c r="R5" s="637"/>
    </row>
    <row r="6" spans="1:18" ht="21" thickBot="1">
      <c r="A6" s="662"/>
      <c r="B6" s="638"/>
      <c r="C6" s="664"/>
      <c r="D6" s="664"/>
      <c r="E6" s="648"/>
      <c r="F6" s="638"/>
      <c r="G6" s="638"/>
      <c r="H6" s="668"/>
      <c r="I6" s="656"/>
      <c r="J6" s="277" t="s">
        <v>80</v>
      </c>
      <c r="K6" s="277" t="s">
        <v>134</v>
      </c>
      <c r="L6" s="656"/>
      <c r="M6" s="635"/>
      <c r="N6" s="635"/>
      <c r="O6" s="278" t="s">
        <v>135</v>
      </c>
      <c r="P6" s="278" t="s">
        <v>136</v>
      </c>
      <c r="Q6" s="277" t="s">
        <v>137</v>
      </c>
      <c r="R6" s="638"/>
    </row>
    <row r="7" spans="1:18" s="202" customFormat="1" ht="20.399999999999999" thickTop="1">
      <c r="A7" s="269" t="s">
        <v>143</v>
      </c>
      <c r="B7" s="270">
        <v>1</v>
      </c>
      <c r="C7" s="271">
        <f>'สาย 5'!D181</f>
        <v>1105</v>
      </c>
      <c r="D7" s="271">
        <f>'สาย 5'!E181</f>
        <v>104</v>
      </c>
      <c r="E7" s="272">
        <f>'สาย 5'!F181</f>
        <v>9.4117647058823528E-2</v>
      </c>
      <c r="F7" s="271">
        <f>'สาย 5'!G181</f>
        <v>0</v>
      </c>
      <c r="G7" s="270"/>
      <c r="H7" s="273"/>
      <c r="I7" s="274">
        <v>6367.2</v>
      </c>
      <c r="J7" s="274">
        <v>4324.3999999999996</v>
      </c>
      <c r="K7" s="274">
        <f>J7*7%</f>
        <v>302.70800000000003</v>
      </c>
      <c r="L7" s="274">
        <f>I7+J7</f>
        <v>10691.599999999999</v>
      </c>
      <c r="M7" s="275"/>
      <c r="N7" s="274">
        <f>L7-M7</f>
        <v>10691.599999999999</v>
      </c>
      <c r="O7" s="270">
        <v>27</v>
      </c>
      <c r="P7" s="270">
        <v>27</v>
      </c>
      <c r="Q7" s="270">
        <v>30</v>
      </c>
      <c r="R7" s="249" t="s">
        <v>296</v>
      </c>
    </row>
    <row r="8" spans="1:18" ht="19.8">
      <c r="A8" s="255" t="s">
        <v>144</v>
      </c>
      <c r="B8" s="249">
        <v>2</v>
      </c>
      <c r="C8" s="271">
        <f>'สาย 5'!D182</f>
        <v>1615</v>
      </c>
      <c r="D8" s="257">
        <f>'สาย 5'!E182</f>
        <v>70</v>
      </c>
      <c r="E8" s="254">
        <f>'สาย 5'!F182</f>
        <v>4.3343653250773995E-2</v>
      </c>
      <c r="F8" s="257">
        <f>'สาย 5'!G182</f>
        <v>0</v>
      </c>
      <c r="G8" s="249"/>
      <c r="H8" s="256"/>
      <c r="I8" s="250">
        <f>6228.25+7105.25</f>
        <v>13333.5</v>
      </c>
      <c r="J8" s="250">
        <f>996.03+1726.4</f>
        <v>2722.4300000000003</v>
      </c>
      <c r="K8" s="274">
        <f t="shared" ref="K8:K37" si="0">J8*7%</f>
        <v>190.57010000000002</v>
      </c>
      <c r="L8" s="274">
        <f>I8+J8</f>
        <v>16055.93</v>
      </c>
      <c r="M8" s="248"/>
      <c r="N8" s="274">
        <f t="shared" ref="N8:N37" si="1">L8-M8</f>
        <v>16055.93</v>
      </c>
      <c r="O8" s="249">
        <v>45</v>
      </c>
      <c r="P8" s="249">
        <v>45</v>
      </c>
      <c r="Q8" s="249">
        <v>31</v>
      </c>
      <c r="R8" s="249" t="s">
        <v>296</v>
      </c>
    </row>
    <row r="9" spans="1:18" ht="19.8">
      <c r="A9" s="255" t="s">
        <v>138</v>
      </c>
      <c r="B9" s="249">
        <v>3</v>
      </c>
      <c r="C9" s="271">
        <f>'สาย 5'!D183</f>
        <v>1675</v>
      </c>
      <c r="D9" s="257">
        <f>'สาย 5'!E183</f>
        <v>119</v>
      </c>
      <c r="E9" s="254">
        <f>'สาย 5'!F183</f>
        <v>7.1044776119402991E-2</v>
      </c>
      <c r="F9" s="257">
        <f>'สาย 5'!G183</f>
        <v>0</v>
      </c>
      <c r="G9" s="249"/>
      <c r="H9" s="256"/>
      <c r="I9" s="250">
        <v>5565.5</v>
      </c>
      <c r="J9" s="250">
        <v>10577.78</v>
      </c>
      <c r="K9" s="274">
        <f t="shared" si="0"/>
        <v>740.44460000000015</v>
      </c>
      <c r="L9" s="274">
        <f t="shared" ref="L9:L37" si="2">I9+J9</f>
        <v>16143.28</v>
      </c>
      <c r="M9" s="248"/>
      <c r="N9" s="274">
        <f t="shared" si="1"/>
        <v>16143.28</v>
      </c>
      <c r="O9" s="249">
        <v>39</v>
      </c>
      <c r="P9" s="249">
        <v>38</v>
      </c>
      <c r="Q9" s="249">
        <v>30</v>
      </c>
      <c r="R9" s="249" t="s">
        <v>296</v>
      </c>
    </row>
    <row r="10" spans="1:18" ht="19.8">
      <c r="A10" s="269" t="s">
        <v>139</v>
      </c>
      <c r="B10" s="245">
        <v>4</v>
      </c>
      <c r="C10" s="271">
        <f>'สาย 5'!D184</f>
        <v>0</v>
      </c>
      <c r="D10" s="257">
        <f>'สาย 5'!E184</f>
        <v>0</v>
      </c>
      <c r="E10" s="254" t="e">
        <f>'สาย 5'!F184</f>
        <v>#DIV/0!</v>
      </c>
      <c r="F10" s="257">
        <f>'สาย 5'!G184</f>
        <v>0</v>
      </c>
      <c r="G10" s="251"/>
      <c r="H10" s="256"/>
      <c r="I10" s="248"/>
      <c r="J10" s="250"/>
      <c r="K10" s="274">
        <f t="shared" si="0"/>
        <v>0</v>
      </c>
      <c r="L10" s="274">
        <f t="shared" si="2"/>
        <v>0</v>
      </c>
      <c r="M10" s="248"/>
      <c r="N10" s="274">
        <f t="shared" si="1"/>
        <v>0</v>
      </c>
      <c r="O10" s="245"/>
      <c r="P10" s="245"/>
      <c r="Q10" s="245"/>
      <c r="R10" s="249"/>
    </row>
    <row r="11" spans="1:18" ht="19.8">
      <c r="A11" s="255" t="s">
        <v>140</v>
      </c>
      <c r="B11" s="245">
        <v>5</v>
      </c>
      <c r="C11" s="271">
        <f>'สาย 5'!D185</f>
        <v>0</v>
      </c>
      <c r="D11" s="257">
        <f>'สาย 5'!E185</f>
        <v>0</v>
      </c>
      <c r="E11" s="254" t="e">
        <f>'สาย 5'!F185</f>
        <v>#DIV/0!</v>
      </c>
      <c r="F11" s="257">
        <f>'สาย 5'!G185</f>
        <v>0</v>
      </c>
      <c r="G11" s="251"/>
      <c r="H11" s="256"/>
      <c r="I11" s="248"/>
      <c r="J11" s="250"/>
      <c r="K11" s="274">
        <f t="shared" si="0"/>
        <v>0</v>
      </c>
      <c r="L11" s="274">
        <f t="shared" si="2"/>
        <v>0</v>
      </c>
      <c r="M11" s="248"/>
      <c r="N11" s="274">
        <f t="shared" si="1"/>
        <v>0</v>
      </c>
      <c r="O11" s="245"/>
      <c r="P11" s="245"/>
      <c r="Q11" s="245"/>
      <c r="R11" s="249"/>
    </row>
    <row r="12" spans="1:18" ht="19.8">
      <c r="A12" s="255" t="s">
        <v>141</v>
      </c>
      <c r="B12" s="245">
        <v>6</v>
      </c>
      <c r="C12" s="271">
        <f>'สาย 5'!D186</f>
        <v>0</v>
      </c>
      <c r="D12" s="257">
        <f>'สาย 5'!E186</f>
        <v>0</v>
      </c>
      <c r="E12" s="254" t="e">
        <f>'สาย 5'!F186</f>
        <v>#DIV/0!</v>
      </c>
      <c r="F12" s="257">
        <f>'สาย 5'!G186</f>
        <v>0</v>
      </c>
      <c r="G12" s="251"/>
      <c r="H12" s="256"/>
      <c r="I12" s="248"/>
      <c r="J12" s="250"/>
      <c r="K12" s="274">
        <f t="shared" si="0"/>
        <v>0</v>
      </c>
      <c r="L12" s="274">
        <f t="shared" si="2"/>
        <v>0</v>
      </c>
      <c r="M12" s="248"/>
      <c r="N12" s="274">
        <f t="shared" si="1"/>
        <v>0</v>
      </c>
      <c r="O12" s="245"/>
      <c r="P12" s="245"/>
      <c r="Q12" s="245"/>
      <c r="R12" s="249"/>
    </row>
    <row r="13" spans="1:18" ht="19.8">
      <c r="A13" s="269" t="s">
        <v>142</v>
      </c>
      <c r="B13" s="245">
        <v>7</v>
      </c>
      <c r="C13" s="271">
        <f>'สาย 5'!D187</f>
        <v>0</v>
      </c>
      <c r="D13" s="257">
        <f>'สาย 5'!E187</f>
        <v>0</v>
      </c>
      <c r="E13" s="254" t="e">
        <f>'สาย 5'!F187</f>
        <v>#DIV/0!</v>
      </c>
      <c r="F13" s="257">
        <f>'สาย 5'!G187</f>
        <v>0</v>
      </c>
      <c r="G13" s="251"/>
      <c r="H13" s="256"/>
      <c r="I13" s="248"/>
      <c r="J13" s="250"/>
      <c r="K13" s="274">
        <f t="shared" si="0"/>
        <v>0</v>
      </c>
      <c r="L13" s="274">
        <f t="shared" si="2"/>
        <v>0</v>
      </c>
      <c r="M13" s="248"/>
      <c r="N13" s="274">
        <f t="shared" si="1"/>
        <v>0</v>
      </c>
      <c r="O13" s="245"/>
      <c r="P13" s="245"/>
      <c r="Q13" s="245"/>
      <c r="R13" s="249"/>
    </row>
    <row r="14" spans="1:18" ht="19.8">
      <c r="A14" s="255" t="s">
        <v>143</v>
      </c>
      <c r="B14" s="245">
        <v>8</v>
      </c>
      <c r="C14" s="271">
        <f>'สาย 5'!D188</f>
        <v>0</v>
      </c>
      <c r="D14" s="257">
        <f>'สาย 5'!E188</f>
        <v>0</v>
      </c>
      <c r="E14" s="254" t="e">
        <f>'สาย 5'!F188</f>
        <v>#DIV/0!</v>
      </c>
      <c r="F14" s="257">
        <f>'สาย 5'!G188</f>
        <v>0</v>
      </c>
      <c r="G14" s="251"/>
      <c r="H14" s="256"/>
      <c r="I14" s="248"/>
      <c r="J14" s="250"/>
      <c r="K14" s="274">
        <f t="shared" si="0"/>
        <v>0</v>
      </c>
      <c r="L14" s="274">
        <f t="shared" si="2"/>
        <v>0</v>
      </c>
      <c r="M14" s="248"/>
      <c r="N14" s="274">
        <f t="shared" si="1"/>
        <v>0</v>
      </c>
      <c r="O14" s="245"/>
      <c r="P14" s="245"/>
      <c r="Q14" s="245"/>
      <c r="R14" s="249"/>
    </row>
    <row r="15" spans="1:18" ht="19.8">
      <c r="A15" s="255" t="s">
        <v>144</v>
      </c>
      <c r="B15" s="245">
        <v>9</v>
      </c>
      <c r="C15" s="271">
        <f>'สาย 5'!D189</f>
        <v>0</v>
      </c>
      <c r="D15" s="257">
        <f>'สาย 5'!E189</f>
        <v>0</v>
      </c>
      <c r="E15" s="254" t="e">
        <f>'สาย 5'!F189</f>
        <v>#DIV/0!</v>
      </c>
      <c r="F15" s="257">
        <f>'สาย 5'!G189</f>
        <v>0</v>
      </c>
      <c r="G15" s="251"/>
      <c r="H15" s="256"/>
      <c r="I15" s="248"/>
      <c r="J15" s="250"/>
      <c r="K15" s="274">
        <f t="shared" si="0"/>
        <v>0</v>
      </c>
      <c r="L15" s="274">
        <f t="shared" si="2"/>
        <v>0</v>
      </c>
      <c r="M15" s="248"/>
      <c r="N15" s="274">
        <f t="shared" si="1"/>
        <v>0</v>
      </c>
      <c r="O15" s="245"/>
      <c r="P15" s="245"/>
      <c r="Q15" s="245"/>
      <c r="R15" s="249"/>
    </row>
    <row r="16" spans="1:18" ht="19.8">
      <c r="A16" s="269" t="s">
        <v>138</v>
      </c>
      <c r="B16" s="249">
        <v>10</v>
      </c>
      <c r="C16" s="271">
        <f>'สาย 5'!D190</f>
        <v>0</v>
      </c>
      <c r="D16" s="257">
        <f>'สาย 5'!E190</f>
        <v>0</v>
      </c>
      <c r="E16" s="254" t="e">
        <f>'สาย 5'!F190</f>
        <v>#DIV/0!</v>
      </c>
      <c r="F16" s="257">
        <f>'สาย 5'!G190</f>
        <v>0</v>
      </c>
      <c r="G16" s="251"/>
      <c r="H16" s="256"/>
      <c r="I16" s="248"/>
      <c r="J16" s="250"/>
      <c r="K16" s="274">
        <f t="shared" si="0"/>
        <v>0</v>
      </c>
      <c r="L16" s="274">
        <f t="shared" si="2"/>
        <v>0</v>
      </c>
      <c r="M16" s="248"/>
      <c r="N16" s="274">
        <f t="shared" si="1"/>
        <v>0</v>
      </c>
      <c r="O16" s="245"/>
      <c r="P16" s="245"/>
      <c r="Q16" s="245"/>
      <c r="R16" s="249"/>
    </row>
    <row r="17" spans="1:18" ht="19.8">
      <c r="A17" s="255" t="s">
        <v>139</v>
      </c>
      <c r="B17" s="245">
        <v>11</v>
      </c>
      <c r="C17" s="271">
        <f>'สาย 5'!D191</f>
        <v>0</v>
      </c>
      <c r="D17" s="257">
        <f>'สาย 5'!E191</f>
        <v>0</v>
      </c>
      <c r="E17" s="254" t="e">
        <f>'สาย 5'!F191</f>
        <v>#DIV/0!</v>
      </c>
      <c r="F17" s="257">
        <f>'สาย 5'!G191</f>
        <v>0</v>
      </c>
      <c r="G17" s="251"/>
      <c r="H17" s="256"/>
      <c r="I17" s="248"/>
      <c r="J17" s="250"/>
      <c r="K17" s="274">
        <f t="shared" si="0"/>
        <v>0</v>
      </c>
      <c r="L17" s="274">
        <f t="shared" si="2"/>
        <v>0</v>
      </c>
      <c r="M17" s="248"/>
      <c r="N17" s="274">
        <f t="shared" si="1"/>
        <v>0</v>
      </c>
      <c r="O17" s="245"/>
      <c r="P17" s="245"/>
      <c r="Q17" s="245"/>
      <c r="R17" s="249"/>
    </row>
    <row r="18" spans="1:18" ht="19.8">
      <c r="A18" s="255" t="s">
        <v>140</v>
      </c>
      <c r="B18" s="249">
        <v>12</v>
      </c>
      <c r="C18" s="271">
        <f>'สาย 5'!D192</f>
        <v>0</v>
      </c>
      <c r="D18" s="257">
        <f>'สาย 5'!E192</f>
        <v>0</v>
      </c>
      <c r="E18" s="254" t="e">
        <f>'สาย 5'!F192</f>
        <v>#DIV/0!</v>
      </c>
      <c r="F18" s="257">
        <f>'สาย 5'!G192</f>
        <v>0</v>
      </c>
      <c r="G18" s="249"/>
      <c r="H18" s="256"/>
      <c r="I18" s="250"/>
      <c r="J18" s="250"/>
      <c r="K18" s="274">
        <f t="shared" si="0"/>
        <v>0</v>
      </c>
      <c r="L18" s="274">
        <f t="shared" si="2"/>
        <v>0</v>
      </c>
      <c r="M18" s="248"/>
      <c r="N18" s="274">
        <f t="shared" si="1"/>
        <v>0</v>
      </c>
      <c r="O18" s="249"/>
      <c r="P18" s="249"/>
      <c r="Q18" s="249"/>
      <c r="R18" s="249"/>
    </row>
    <row r="19" spans="1:18" ht="19.8">
      <c r="A19" s="269" t="s">
        <v>141</v>
      </c>
      <c r="B19" s="249">
        <v>13</v>
      </c>
      <c r="C19" s="271">
        <f>'สาย 5'!D193</f>
        <v>0</v>
      </c>
      <c r="D19" s="257">
        <f>'สาย 5'!E193</f>
        <v>0</v>
      </c>
      <c r="E19" s="254" t="e">
        <f>'สาย 5'!F193</f>
        <v>#DIV/0!</v>
      </c>
      <c r="F19" s="257">
        <f>'สาย 5'!G193</f>
        <v>0</v>
      </c>
      <c r="G19" s="249"/>
      <c r="H19" s="256"/>
      <c r="I19" s="250"/>
      <c r="J19" s="250"/>
      <c r="K19" s="274">
        <f t="shared" si="0"/>
        <v>0</v>
      </c>
      <c r="L19" s="274">
        <f t="shared" si="2"/>
        <v>0</v>
      </c>
      <c r="M19" s="248"/>
      <c r="N19" s="274">
        <f t="shared" si="1"/>
        <v>0</v>
      </c>
      <c r="O19" s="249"/>
      <c r="P19" s="249"/>
      <c r="Q19" s="249"/>
      <c r="R19" s="249"/>
    </row>
    <row r="20" spans="1:18" ht="19.8">
      <c r="A20" s="255" t="s">
        <v>142</v>
      </c>
      <c r="B20" s="245">
        <v>14</v>
      </c>
      <c r="C20" s="271">
        <f>'สาย 5'!D194</f>
        <v>0</v>
      </c>
      <c r="D20" s="257">
        <f>'สาย 5'!E194</f>
        <v>0</v>
      </c>
      <c r="E20" s="254" t="e">
        <f>'สาย 5'!F194</f>
        <v>#DIV/0!</v>
      </c>
      <c r="F20" s="257">
        <f>'สาย 5'!G194</f>
        <v>0</v>
      </c>
      <c r="G20" s="251"/>
      <c r="H20" s="256"/>
      <c r="I20" s="248"/>
      <c r="J20" s="250"/>
      <c r="K20" s="274">
        <f t="shared" si="0"/>
        <v>0</v>
      </c>
      <c r="L20" s="274">
        <f t="shared" si="2"/>
        <v>0</v>
      </c>
      <c r="M20" s="248"/>
      <c r="N20" s="274">
        <f t="shared" si="1"/>
        <v>0</v>
      </c>
      <c r="O20" s="245"/>
      <c r="P20" s="245"/>
      <c r="Q20" s="245"/>
      <c r="R20" s="249"/>
    </row>
    <row r="21" spans="1:18" ht="19.8">
      <c r="A21" s="255" t="s">
        <v>143</v>
      </c>
      <c r="B21" s="245">
        <v>15</v>
      </c>
      <c r="C21" s="271">
        <f>'สาย 5'!D195</f>
        <v>0</v>
      </c>
      <c r="D21" s="257">
        <f>'สาย 5'!E195</f>
        <v>0</v>
      </c>
      <c r="E21" s="254" t="e">
        <f>'สาย 5'!F195</f>
        <v>#DIV/0!</v>
      </c>
      <c r="F21" s="257">
        <f>'สาย 5'!G195</f>
        <v>0</v>
      </c>
      <c r="G21" s="251"/>
      <c r="H21" s="256"/>
      <c r="I21" s="248"/>
      <c r="J21" s="250"/>
      <c r="K21" s="274">
        <f t="shared" si="0"/>
        <v>0</v>
      </c>
      <c r="L21" s="274">
        <f t="shared" si="2"/>
        <v>0</v>
      </c>
      <c r="M21" s="248"/>
      <c r="N21" s="274">
        <f t="shared" si="1"/>
        <v>0</v>
      </c>
      <c r="O21" s="245"/>
      <c r="P21" s="245"/>
      <c r="Q21" s="245"/>
      <c r="R21" s="249"/>
    </row>
    <row r="22" spans="1:18" ht="19.8">
      <c r="A22" s="269" t="s">
        <v>144</v>
      </c>
      <c r="B22" s="245">
        <v>16</v>
      </c>
      <c r="C22" s="271">
        <f>'สาย 5'!D196</f>
        <v>0</v>
      </c>
      <c r="D22" s="257">
        <f>'สาย 5'!E196</f>
        <v>0</v>
      </c>
      <c r="E22" s="254" t="e">
        <f>'สาย 5'!F196</f>
        <v>#DIV/0!</v>
      </c>
      <c r="F22" s="257">
        <f>'สาย 5'!G196</f>
        <v>0</v>
      </c>
      <c r="G22" s="251"/>
      <c r="H22" s="256"/>
      <c r="I22" s="248"/>
      <c r="J22" s="250"/>
      <c r="K22" s="274">
        <f t="shared" si="0"/>
        <v>0</v>
      </c>
      <c r="L22" s="274">
        <f t="shared" si="2"/>
        <v>0</v>
      </c>
      <c r="M22" s="248"/>
      <c r="N22" s="274">
        <f t="shared" si="1"/>
        <v>0</v>
      </c>
      <c r="O22" s="245"/>
      <c r="P22" s="245"/>
      <c r="Q22" s="245"/>
      <c r="R22" s="249"/>
    </row>
    <row r="23" spans="1:18" ht="19.8">
      <c r="A23" s="255" t="s">
        <v>138</v>
      </c>
      <c r="B23" s="249">
        <v>17</v>
      </c>
      <c r="C23" s="271">
        <f>'สาย 5'!D197</f>
        <v>0</v>
      </c>
      <c r="D23" s="257">
        <f>'สาย 5'!E197</f>
        <v>0</v>
      </c>
      <c r="E23" s="254" t="e">
        <f>'สาย 5'!F197</f>
        <v>#DIV/0!</v>
      </c>
      <c r="F23" s="257">
        <f>'สาย 5'!G197</f>
        <v>0</v>
      </c>
      <c r="G23" s="251"/>
      <c r="H23" s="256"/>
      <c r="I23" s="248"/>
      <c r="J23" s="250"/>
      <c r="K23" s="274">
        <f t="shared" si="0"/>
        <v>0</v>
      </c>
      <c r="L23" s="274">
        <f t="shared" si="2"/>
        <v>0</v>
      </c>
      <c r="M23" s="248"/>
      <c r="N23" s="274">
        <f t="shared" si="1"/>
        <v>0</v>
      </c>
      <c r="O23" s="245"/>
      <c r="P23" s="245"/>
      <c r="Q23" s="245"/>
      <c r="R23" s="249"/>
    </row>
    <row r="24" spans="1:18" ht="19.8">
      <c r="A24" s="255" t="s">
        <v>139</v>
      </c>
      <c r="B24" s="245">
        <v>18</v>
      </c>
      <c r="C24" s="271">
        <f>'สาย 5'!D198</f>
        <v>0</v>
      </c>
      <c r="D24" s="257">
        <f>'สาย 5'!E198</f>
        <v>0</v>
      </c>
      <c r="E24" s="254" t="e">
        <f>'สาย 5'!F198</f>
        <v>#DIV/0!</v>
      </c>
      <c r="F24" s="257">
        <f>'สาย 5'!G198</f>
        <v>0</v>
      </c>
      <c r="G24" s="251"/>
      <c r="H24" s="256"/>
      <c r="I24" s="248"/>
      <c r="J24" s="250"/>
      <c r="K24" s="274">
        <f t="shared" si="0"/>
        <v>0</v>
      </c>
      <c r="L24" s="274">
        <f t="shared" si="2"/>
        <v>0</v>
      </c>
      <c r="M24" s="248"/>
      <c r="N24" s="274">
        <f t="shared" si="1"/>
        <v>0</v>
      </c>
      <c r="O24" s="245"/>
      <c r="P24" s="245"/>
      <c r="Q24" s="245"/>
      <c r="R24" s="249"/>
    </row>
    <row r="25" spans="1:18" ht="19.8">
      <c r="A25" s="269" t="s">
        <v>140</v>
      </c>
      <c r="B25" s="245">
        <v>19</v>
      </c>
      <c r="C25" s="271">
        <f>'สาย 5'!D199</f>
        <v>0</v>
      </c>
      <c r="D25" s="257">
        <f>'สาย 5'!E199</f>
        <v>0</v>
      </c>
      <c r="E25" s="254" t="e">
        <f>'สาย 5'!F199</f>
        <v>#DIV/0!</v>
      </c>
      <c r="F25" s="257">
        <f>'สาย 5'!G199</f>
        <v>0</v>
      </c>
      <c r="G25" s="251"/>
      <c r="H25" s="256"/>
      <c r="I25" s="248"/>
      <c r="J25" s="250"/>
      <c r="K25" s="274">
        <f t="shared" si="0"/>
        <v>0</v>
      </c>
      <c r="L25" s="274">
        <f t="shared" si="2"/>
        <v>0</v>
      </c>
      <c r="M25" s="248"/>
      <c r="N25" s="274">
        <f t="shared" si="1"/>
        <v>0</v>
      </c>
      <c r="O25" s="245"/>
      <c r="P25" s="245"/>
      <c r="Q25" s="245"/>
      <c r="R25" s="249"/>
    </row>
    <row r="26" spans="1:18" ht="19.8">
      <c r="A26" s="255" t="s">
        <v>141</v>
      </c>
      <c r="B26" s="245">
        <v>20</v>
      </c>
      <c r="C26" s="271">
        <f>'สาย 5'!D200</f>
        <v>0</v>
      </c>
      <c r="D26" s="257">
        <f>'สาย 5'!E200</f>
        <v>0</v>
      </c>
      <c r="E26" s="254" t="e">
        <f>'สาย 5'!F200</f>
        <v>#DIV/0!</v>
      </c>
      <c r="F26" s="257">
        <f>'สาย 5'!G200</f>
        <v>0</v>
      </c>
      <c r="G26" s="251"/>
      <c r="H26" s="256"/>
      <c r="I26" s="248"/>
      <c r="J26" s="250"/>
      <c r="K26" s="274">
        <f t="shared" si="0"/>
        <v>0</v>
      </c>
      <c r="L26" s="274">
        <f t="shared" si="2"/>
        <v>0</v>
      </c>
      <c r="M26" s="248"/>
      <c r="N26" s="274">
        <f t="shared" si="1"/>
        <v>0</v>
      </c>
      <c r="O26" s="245"/>
      <c r="P26" s="245"/>
      <c r="Q26" s="245"/>
      <c r="R26" s="249"/>
    </row>
    <row r="27" spans="1:18" ht="19.8">
      <c r="A27" s="255" t="s">
        <v>142</v>
      </c>
      <c r="B27" s="245">
        <v>21</v>
      </c>
      <c r="C27" s="271">
        <f>'สาย 5'!D201</f>
        <v>0</v>
      </c>
      <c r="D27" s="257">
        <f>'สาย 5'!E201</f>
        <v>0</v>
      </c>
      <c r="E27" s="254" t="e">
        <f>'สาย 5'!F201</f>
        <v>#DIV/0!</v>
      </c>
      <c r="F27" s="257">
        <f>'สาย 5'!G201</f>
        <v>0</v>
      </c>
      <c r="G27" s="251"/>
      <c r="H27" s="256"/>
      <c r="I27" s="248"/>
      <c r="J27" s="250"/>
      <c r="K27" s="274">
        <f t="shared" si="0"/>
        <v>0</v>
      </c>
      <c r="L27" s="274">
        <f t="shared" si="2"/>
        <v>0</v>
      </c>
      <c r="M27" s="248"/>
      <c r="N27" s="274">
        <f t="shared" si="1"/>
        <v>0</v>
      </c>
      <c r="O27" s="245"/>
      <c r="P27" s="245"/>
      <c r="Q27" s="245"/>
      <c r="R27" s="249"/>
    </row>
    <row r="28" spans="1:18" ht="19.8">
      <c r="A28" s="269" t="s">
        <v>143</v>
      </c>
      <c r="B28" s="245">
        <v>22</v>
      </c>
      <c r="C28" s="271">
        <f>'สาย 5'!D202</f>
        <v>0</v>
      </c>
      <c r="D28" s="257">
        <f>'สาย 5'!E202</f>
        <v>0</v>
      </c>
      <c r="E28" s="254" t="e">
        <f>'สาย 5'!F202</f>
        <v>#DIV/0!</v>
      </c>
      <c r="F28" s="257">
        <f>'สาย 5'!G202</f>
        <v>0</v>
      </c>
      <c r="G28" s="251"/>
      <c r="H28" s="256"/>
      <c r="I28" s="248"/>
      <c r="J28" s="250"/>
      <c r="K28" s="274">
        <f t="shared" si="0"/>
        <v>0</v>
      </c>
      <c r="L28" s="274">
        <f t="shared" si="2"/>
        <v>0</v>
      </c>
      <c r="M28" s="248"/>
      <c r="N28" s="274">
        <f t="shared" si="1"/>
        <v>0</v>
      </c>
      <c r="O28" s="245"/>
      <c r="P28" s="245"/>
      <c r="Q28" s="245"/>
      <c r="R28" s="249"/>
    </row>
    <row r="29" spans="1:18" ht="19.8">
      <c r="A29" s="255" t="s">
        <v>144</v>
      </c>
      <c r="B29" s="245">
        <v>23</v>
      </c>
      <c r="C29" s="271">
        <f>'สาย 5'!D203</f>
        <v>0</v>
      </c>
      <c r="D29" s="257">
        <f>'สาย 5'!E203</f>
        <v>0</v>
      </c>
      <c r="E29" s="254" t="e">
        <f>'สาย 5'!F203</f>
        <v>#DIV/0!</v>
      </c>
      <c r="F29" s="257">
        <f>'สาย 5'!G203</f>
        <v>0</v>
      </c>
      <c r="G29" s="251"/>
      <c r="H29" s="256"/>
      <c r="I29" s="248"/>
      <c r="J29" s="250"/>
      <c r="K29" s="274">
        <f t="shared" si="0"/>
        <v>0</v>
      </c>
      <c r="L29" s="274">
        <f t="shared" si="2"/>
        <v>0</v>
      </c>
      <c r="M29" s="248"/>
      <c r="N29" s="274">
        <f t="shared" si="1"/>
        <v>0</v>
      </c>
      <c r="O29" s="245"/>
      <c r="P29" s="245"/>
      <c r="Q29" s="245"/>
      <c r="R29" s="249"/>
    </row>
    <row r="30" spans="1:18" ht="19.8">
      <c r="A30" s="255" t="s">
        <v>138</v>
      </c>
      <c r="B30" s="249">
        <v>24</v>
      </c>
      <c r="C30" s="271">
        <f>'สาย 5'!D204</f>
        <v>0</v>
      </c>
      <c r="D30" s="257">
        <f>'สาย 5'!E204</f>
        <v>0</v>
      </c>
      <c r="E30" s="254" t="e">
        <f>'สาย 5'!F204</f>
        <v>#DIV/0!</v>
      </c>
      <c r="F30" s="257">
        <f>'สาย 5'!G204</f>
        <v>0</v>
      </c>
      <c r="G30" s="251"/>
      <c r="H30" s="256"/>
      <c r="I30" s="248"/>
      <c r="J30" s="250"/>
      <c r="K30" s="274">
        <f t="shared" si="0"/>
        <v>0</v>
      </c>
      <c r="L30" s="274">
        <f t="shared" si="2"/>
        <v>0</v>
      </c>
      <c r="M30" s="248"/>
      <c r="N30" s="274">
        <f t="shared" si="1"/>
        <v>0</v>
      </c>
      <c r="O30" s="245"/>
      <c r="P30" s="245"/>
      <c r="Q30" s="245"/>
      <c r="R30" s="249"/>
    </row>
    <row r="31" spans="1:18" ht="19.8">
      <c r="A31" s="269" t="s">
        <v>139</v>
      </c>
      <c r="B31" s="245">
        <v>25</v>
      </c>
      <c r="C31" s="271">
        <f>'สาย 5'!D205</f>
        <v>0</v>
      </c>
      <c r="D31" s="257">
        <f>'สาย 5'!E205</f>
        <v>0</v>
      </c>
      <c r="E31" s="254" t="e">
        <f>'สาย 5'!F205</f>
        <v>#DIV/0!</v>
      </c>
      <c r="F31" s="257">
        <f>'สาย 5'!G205</f>
        <v>0</v>
      </c>
      <c r="G31" s="251"/>
      <c r="H31" s="256"/>
      <c r="I31" s="248"/>
      <c r="J31" s="250"/>
      <c r="K31" s="274">
        <f t="shared" si="0"/>
        <v>0</v>
      </c>
      <c r="L31" s="274">
        <f t="shared" si="2"/>
        <v>0</v>
      </c>
      <c r="M31" s="248"/>
      <c r="N31" s="274">
        <f t="shared" si="1"/>
        <v>0</v>
      </c>
      <c r="O31" s="245"/>
      <c r="P31" s="245"/>
      <c r="Q31" s="245"/>
      <c r="R31" s="249"/>
    </row>
    <row r="32" spans="1:18" ht="19.8">
      <c r="A32" s="255" t="s">
        <v>140</v>
      </c>
      <c r="B32" s="245">
        <v>26</v>
      </c>
      <c r="C32" s="271">
        <f>'สาย 5'!D206</f>
        <v>0</v>
      </c>
      <c r="D32" s="257">
        <f>'สาย 5'!E206</f>
        <v>0</v>
      </c>
      <c r="E32" s="254" t="e">
        <f>'สาย 5'!F206</f>
        <v>#DIV/0!</v>
      </c>
      <c r="F32" s="257">
        <f>'สาย 5'!G206</f>
        <v>0</v>
      </c>
      <c r="G32" s="251"/>
      <c r="H32" s="256"/>
      <c r="I32" s="248"/>
      <c r="J32" s="250"/>
      <c r="K32" s="274">
        <f t="shared" si="0"/>
        <v>0</v>
      </c>
      <c r="L32" s="274">
        <f t="shared" si="2"/>
        <v>0</v>
      </c>
      <c r="M32" s="248"/>
      <c r="N32" s="274">
        <f t="shared" si="1"/>
        <v>0</v>
      </c>
      <c r="O32" s="245"/>
      <c r="P32" s="245"/>
      <c r="Q32" s="245"/>
      <c r="R32" s="249"/>
    </row>
    <row r="33" spans="1:18" ht="19.8">
      <c r="A33" s="255" t="s">
        <v>141</v>
      </c>
      <c r="B33" s="245">
        <v>27</v>
      </c>
      <c r="C33" s="271">
        <f>'สาย 5'!D207</f>
        <v>0</v>
      </c>
      <c r="D33" s="257">
        <f>'สาย 5'!E207</f>
        <v>0</v>
      </c>
      <c r="E33" s="254" t="e">
        <f>'สาย 5'!F207</f>
        <v>#DIV/0!</v>
      </c>
      <c r="F33" s="257">
        <f>'สาย 5'!G207</f>
        <v>0</v>
      </c>
      <c r="G33" s="251"/>
      <c r="H33" s="256"/>
      <c r="I33" s="248"/>
      <c r="J33" s="250"/>
      <c r="K33" s="274">
        <f t="shared" si="0"/>
        <v>0</v>
      </c>
      <c r="L33" s="274">
        <f t="shared" si="2"/>
        <v>0</v>
      </c>
      <c r="M33" s="248"/>
      <c r="N33" s="274">
        <f t="shared" si="1"/>
        <v>0</v>
      </c>
      <c r="O33" s="245"/>
      <c r="P33" s="245"/>
      <c r="Q33" s="245"/>
      <c r="R33" s="249"/>
    </row>
    <row r="34" spans="1:18" ht="19.8">
      <c r="A34" s="269" t="s">
        <v>142</v>
      </c>
      <c r="B34" s="245">
        <v>28</v>
      </c>
      <c r="C34" s="271">
        <f>'สาย 5'!D208</f>
        <v>0</v>
      </c>
      <c r="D34" s="257">
        <f>'สาย 5'!E208</f>
        <v>0</v>
      </c>
      <c r="E34" s="254" t="e">
        <f>'สาย 5'!F208</f>
        <v>#DIV/0!</v>
      </c>
      <c r="F34" s="257">
        <f>'สาย 5'!G208</f>
        <v>0</v>
      </c>
      <c r="G34" s="251"/>
      <c r="H34" s="256"/>
      <c r="I34" s="248"/>
      <c r="J34" s="250"/>
      <c r="K34" s="274">
        <f t="shared" si="0"/>
        <v>0</v>
      </c>
      <c r="L34" s="274">
        <f t="shared" si="2"/>
        <v>0</v>
      </c>
      <c r="M34" s="248"/>
      <c r="N34" s="274">
        <f t="shared" si="1"/>
        <v>0</v>
      </c>
      <c r="O34" s="245"/>
      <c r="P34" s="245"/>
      <c r="Q34" s="245"/>
      <c r="R34" s="249"/>
    </row>
    <row r="35" spans="1:18" ht="19.8">
      <c r="A35" s="255" t="s">
        <v>143</v>
      </c>
      <c r="B35" s="245">
        <v>29</v>
      </c>
      <c r="C35" s="271">
        <f>'สาย 5'!D209</f>
        <v>0</v>
      </c>
      <c r="D35" s="257">
        <f>'สาย 5'!E209</f>
        <v>0</v>
      </c>
      <c r="E35" s="254" t="e">
        <f>'สาย 5'!F209</f>
        <v>#DIV/0!</v>
      </c>
      <c r="F35" s="257">
        <f>'สาย 5'!G209</f>
        <v>0</v>
      </c>
      <c r="G35" s="251"/>
      <c r="H35" s="256"/>
      <c r="I35" s="248"/>
      <c r="J35" s="250"/>
      <c r="K35" s="274">
        <f t="shared" si="0"/>
        <v>0</v>
      </c>
      <c r="L35" s="274">
        <f t="shared" si="2"/>
        <v>0</v>
      </c>
      <c r="M35" s="248"/>
      <c r="N35" s="274">
        <f t="shared" si="1"/>
        <v>0</v>
      </c>
      <c r="O35" s="245"/>
      <c r="P35" s="245"/>
      <c r="Q35" s="245"/>
      <c r="R35" s="249"/>
    </row>
    <row r="36" spans="1:18" ht="19.8">
      <c r="A36" s="255" t="s">
        <v>144</v>
      </c>
      <c r="B36" s="245">
        <v>30</v>
      </c>
      <c r="C36" s="271">
        <f>'สาย 5'!D210</f>
        <v>0</v>
      </c>
      <c r="D36" s="257">
        <f>'สาย 5'!E210</f>
        <v>0</v>
      </c>
      <c r="E36" s="254" t="e">
        <f>'สาย 5'!F210</f>
        <v>#DIV/0!</v>
      </c>
      <c r="F36" s="257">
        <f>'สาย 5'!G210</f>
        <v>0</v>
      </c>
      <c r="G36" s="251"/>
      <c r="H36" s="256"/>
      <c r="I36" s="248"/>
      <c r="J36" s="250"/>
      <c r="K36" s="274">
        <f t="shared" si="0"/>
        <v>0</v>
      </c>
      <c r="L36" s="274">
        <f t="shared" si="2"/>
        <v>0</v>
      </c>
      <c r="M36" s="248"/>
      <c r="N36" s="274">
        <f t="shared" si="1"/>
        <v>0</v>
      </c>
      <c r="O36" s="245"/>
      <c r="P36" s="245"/>
      <c r="Q36" s="245"/>
      <c r="R36" s="249"/>
    </row>
    <row r="37" spans="1:18" ht="20.399999999999999" thickBot="1">
      <c r="A37" s="279"/>
      <c r="B37" s="280">
        <v>31</v>
      </c>
      <c r="C37" s="271">
        <f>'สาย 5'!D211</f>
        <v>0</v>
      </c>
      <c r="D37" s="257">
        <f>'สาย 5'!E211</f>
        <v>0</v>
      </c>
      <c r="E37" s="254" t="e">
        <f>'สาย 5'!F211</f>
        <v>#DIV/0!</v>
      </c>
      <c r="F37" s="257">
        <f>'สาย 5'!G211</f>
        <v>0</v>
      </c>
      <c r="G37" s="283"/>
      <c r="H37" s="284"/>
      <c r="I37" s="285"/>
      <c r="J37" s="285"/>
      <c r="K37" s="274">
        <f t="shared" si="0"/>
        <v>0</v>
      </c>
      <c r="L37" s="274">
        <f t="shared" si="2"/>
        <v>0</v>
      </c>
      <c r="M37" s="286"/>
      <c r="N37" s="274">
        <f t="shared" si="1"/>
        <v>0</v>
      </c>
      <c r="O37" s="283"/>
      <c r="P37" s="283"/>
      <c r="Q37" s="283"/>
      <c r="R37" s="283"/>
    </row>
    <row r="38" spans="1:18" ht="31.5" customHeight="1" thickTop="1" thickBot="1">
      <c r="A38" s="658" t="s">
        <v>41</v>
      </c>
      <c r="B38" s="659"/>
      <c r="C38" s="287">
        <f>SUM(C7:C37)</f>
        <v>4395</v>
      </c>
      <c r="D38" s="287">
        <f t="shared" ref="D38" si="3">SUM(D7:D37)</f>
        <v>293</v>
      </c>
      <c r="E38" s="288">
        <f>D38/C38</f>
        <v>6.6666666666666666E-2</v>
      </c>
      <c r="F38" s="287">
        <f t="shared" ref="F38:Q38" si="4">SUM(F7:F37)</f>
        <v>0</v>
      </c>
      <c r="G38" s="287">
        <f t="shared" si="4"/>
        <v>0</v>
      </c>
      <c r="H38" s="287">
        <f t="shared" si="4"/>
        <v>0</v>
      </c>
      <c r="I38" s="287">
        <f t="shared" si="4"/>
        <v>25266.2</v>
      </c>
      <c r="J38" s="287">
        <f t="shared" si="4"/>
        <v>17624.61</v>
      </c>
      <c r="K38" s="287">
        <f t="shared" si="4"/>
        <v>1233.7227000000003</v>
      </c>
      <c r="L38" s="287">
        <f t="shared" si="4"/>
        <v>42890.81</v>
      </c>
      <c r="M38" s="287">
        <f t="shared" si="4"/>
        <v>0</v>
      </c>
      <c r="N38" s="287">
        <f t="shared" si="4"/>
        <v>42890.81</v>
      </c>
      <c r="O38" s="287">
        <f t="shared" si="4"/>
        <v>111</v>
      </c>
      <c r="P38" s="287">
        <f t="shared" si="4"/>
        <v>110</v>
      </c>
      <c r="Q38" s="287">
        <f t="shared" si="4"/>
        <v>91</v>
      </c>
      <c r="R38" s="289"/>
    </row>
    <row r="39" spans="1:18" ht="21" thickTop="1">
      <c r="A39" s="244"/>
      <c r="B39" s="244"/>
      <c r="C39" s="244"/>
      <c r="D39" s="244"/>
      <c r="E39" s="244"/>
      <c r="F39" s="290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</row>
    <row r="40" spans="1:18" ht="20.399999999999999">
      <c r="A40" s="244"/>
      <c r="B40" s="244"/>
      <c r="C40" s="246"/>
      <c r="D40" s="252"/>
      <c r="E40" s="247"/>
      <c r="F40" s="291"/>
      <c r="G40" s="247"/>
      <c r="H40" s="244"/>
      <c r="I40" s="244"/>
      <c r="J40" s="244"/>
      <c r="K40" s="244"/>
      <c r="L40" s="244"/>
      <c r="M40" s="244"/>
      <c r="N40" s="253"/>
      <c r="O40" s="244"/>
      <c r="P40" s="244"/>
      <c r="Q40" s="244"/>
      <c r="R40" s="244"/>
    </row>
  </sheetData>
  <mergeCells count="21">
    <mergeCell ref="C5:C6"/>
    <mergeCell ref="D5:D6"/>
    <mergeCell ref="I5:I6"/>
    <mergeCell ref="J5:K5"/>
    <mergeCell ref="A38:B38"/>
    <mergeCell ref="R4:R6"/>
    <mergeCell ref="A1:R1"/>
    <mergeCell ref="A2:R2"/>
    <mergeCell ref="A3:R3"/>
    <mergeCell ref="A4:A6"/>
    <mergeCell ref="B4:B6"/>
    <mergeCell ref="E4:E6"/>
    <mergeCell ref="F4:F6"/>
    <mergeCell ref="G4:G6"/>
    <mergeCell ref="H4:H6"/>
    <mergeCell ref="I4:K4"/>
    <mergeCell ref="L4:L6"/>
    <mergeCell ref="M4:M6"/>
    <mergeCell ref="N4:N6"/>
    <mergeCell ref="O4:P5"/>
    <mergeCell ref="Q4:Q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"/>
  <sheetViews>
    <sheetView topLeftCell="C1" workbookViewId="0">
      <selection activeCell="J10" sqref="J10"/>
    </sheetView>
  </sheetViews>
  <sheetFormatPr defaultColWidth="9" defaultRowHeight="14.4"/>
  <cols>
    <col min="1" max="13" width="9" style="79"/>
    <col min="14" max="14" width="8.6640625" style="79" bestFit="1" customWidth="1"/>
    <col min="15" max="17" width="9" style="79"/>
    <col min="18" max="18" width="18.88671875" style="79" customWidth="1"/>
    <col min="19" max="16384" width="9" style="79"/>
  </cols>
  <sheetData>
    <row r="1" spans="1:18" ht="25.8">
      <c r="A1" s="628" t="s">
        <v>122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8"/>
      <c r="R1" s="628"/>
    </row>
    <row r="2" spans="1:18" ht="21" customHeight="1">
      <c r="A2" s="665" t="s">
        <v>309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</row>
    <row r="3" spans="1:18" ht="24.75" customHeight="1" thickBot="1">
      <c r="A3" s="629" t="s">
        <v>320</v>
      </c>
      <c r="B3" s="629"/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</row>
    <row r="4" spans="1:18" ht="21.75" customHeight="1" thickTop="1">
      <c r="A4" s="660" t="s">
        <v>146</v>
      </c>
      <c r="B4" s="636" t="s">
        <v>1</v>
      </c>
      <c r="C4" s="276" t="s">
        <v>42</v>
      </c>
      <c r="D4" s="276" t="s">
        <v>89</v>
      </c>
      <c r="E4" s="646" t="s">
        <v>148</v>
      </c>
      <c r="F4" s="636" t="s">
        <v>123</v>
      </c>
      <c r="G4" s="639" t="s">
        <v>124</v>
      </c>
      <c r="H4" s="666" t="s">
        <v>125</v>
      </c>
      <c r="I4" s="650" t="s">
        <v>126</v>
      </c>
      <c r="J4" s="650"/>
      <c r="K4" s="650"/>
      <c r="L4" s="654" t="s">
        <v>127</v>
      </c>
      <c r="M4" s="633" t="s">
        <v>133</v>
      </c>
      <c r="N4" s="633" t="s">
        <v>44</v>
      </c>
      <c r="O4" s="669" t="s">
        <v>128</v>
      </c>
      <c r="P4" s="669"/>
      <c r="Q4" s="636" t="s">
        <v>129</v>
      </c>
      <c r="R4" s="636" t="s">
        <v>130</v>
      </c>
    </row>
    <row r="5" spans="1:18" ht="21" customHeight="1">
      <c r="A5" s="661"/>
      <c r="B5" s="637"/>
      <c r="C5" s="663" t="s">
        <v>147</v>
      </c>
      <c r="D5" s="663" t="s">
        <v>147</v>
      </c>
      <c r="E5" s="647"/>
      <c r="F5" s="637"/>
      <c r="G5" s="640"/>
      <c r="H5" s="667"/>
      <c r="I5" s="655" t="s">
        <v>131</v>
      </c>
      <c r="J5" s="651" t="s">
        <v>132</v>
      </c>
      <c r="K5" s="651"/>
      <c r="L5" s="655"/>
      <c r="M5" s="634"/>
      <c r="N5" s="634"/>
      <c r="O5" s="637"/>
      <c r="P5" s="637"/>
      <c r="Q5" s="637"/>
      <c r="R5" s="637"/>
    </row>
    <row r="6" spans="1:18" ht="21" thickBot="1">
      <c r="A6" s="662"/>
      <c r="B6" s="638"/>
      <c r="C6" s="664"/>
      <c r="D6" s="664"/>
      <c r="E6" s="648"/>
      <c r="F6" s="638"/>
      <c r="G6" s="638"/>
      <c r="H6" s="668"/>
      <c r="I6" s="656"/>
      <c r="J6" s="277" t="s">
        <v>80</v>
      </c>
      <c r="K6" s="277" t="s">
        <v>134</v>
      </c>
      <c r="L6" s="656"/>
      <c r="M6" s="635"/>
      <c r="N6" s="635"/>
      <c r="O6" s="278" t="s">
        <v>135</v>
      </c>
      <c r="P6" s="278" t="s">
        <v>136</v>
      </c>
      <c r="Q6" s="277" t="s">
        <v>137</v>
      </c>
      <c r="R6" s="638"/>
    </row>
    <row r="7" spans="1:18" s="202" customFormat="1" ht="20.399999999999999" thickTop="1">
      <c r="A7" s="269" t="s">
        <v>143</v>
      </c>
      <c r="B7" s="270">
        <v>1</v>
      </c>
      <c r="C7" s="271">
        <f>'สาย 6'!D181</f>
        <v>1035</v>
      </c>
      <c r="D7" s="271">
        <f>'สาย 6'!E181</f>
        <v>120</v>
      </c>
      <c r="E7" s="272">
        <f>'สาย 6'!F181</f>
        <v>0.11594202898550725</v>
      </c>
      <c r="F7" s="271">
        <f>'สาย 6'!G181</f>
        <v>0</v>
      </c>
      <c r="G7" s="270"/>
      <c r="H7" s="273"/>
      <c r="I7" s="274">
        <v>2987.5</v>
      </c>
      <c r="J7" s="274">
        <v>5715.48</v>
      </c>
      <c r="K7" s="274">
        <f>J7*7%</f>
        <v>400.08359999999999</v>
      </c>
      <c r="L7" s="274">
        <f>I7+J7</f>
        <v>8702.98</v>
      </c>
      <c r="M7" s="275"/>
      <c r="N7" s="274">
        <f>L7-M7</f>
        <v>8702.98</v>
      </c>
      <c r="O7" s="270">
        <v>25</v>
      </c>
      <c r="P7" s="270">
        <v>25</v>
      </c>
      <c r="Q7" s="270">
        <v>31</v>
      </c>
      <c r="R7" s="249" t="s">
        <v>318</v>
      </c>
    </row>
    <row r="8" spans="1:18" ht="19.8">
      <c r="A8" s="255" t="s">
        <v>144</v>
      </c>
      <c r="B8" s="249">
        <v>2</v>
      </c>
      <c r="C8" s="257">
        <f>'สาย 6'!D182</f>
        <v>1030</v>
      </c>
      <c r="D8" s="257">
        <f>'สาย 6'!E182</f>
        <v>155</v>
      </c>
      <c r="E8" s="254">
        <f>'สาย 6'!F182</f>
        <v>0.15048543689320387</v>
      </c>
      <c r="F8" s="257">
        <f>'สาย 6'!G182</f>
        <v>0</v>
      </c>
      <c r="G8" s="249"/>
      <c r="H8" s="256"/>
      <c r="I8" s="250">
        <f>894+1345</f>
        <v>2239</v>
      </c>
      <c r="J8" s="250">
        <f>2177.1+3934.11</f>
        <v>6111.21</v>
      </c>
      <c r="K8" s="274">
        <f t="shared" ref="K8:K37" si="0">J8*7%</f>
        <v>427.78470000000004</v>
      </c>
      <c r="L8" s="274">
        <f>I8+J8</f>
        <v>8350.2099999999991</v>
      </c>
      <c r="M8" s="248"/>
      <c r="N8" s="274">
        <f t="shared" ref="N8:N37" si="1">L8-M8</f>
        <v>8350.2099999999991</v>
      </c>
      <c r="O8" s="249">
        <v>27</v>
      </c>
      <c r="P8" s="249">
        <v>27</v>
      </c>
      <c r="Q8" s="249">
        <v>33</v>
      </c>
      <c r="R8" s="249" t="s">
        <v>318</v>
      </c>
    </row>
    <row r="9" spans="1:18" ht="19.8">
      <c r="A9" s="255" t="s">
        <v>138</v>
      </c>
      <c r="B9" s="249">
        <v>3</v>
      </c>
      <c r="C9" s="257">
        <f>'สาย 6'!D183</f>
        <v>1045</v>
      </c>
      <c r="D9" s="257">
        <f>'สาย 6'!E183</f>
        <v>139</v>
      </c>
      <c r="E9" s="254">
        <f>'สาย 6'!F183</f>
        <v>0.13301435406698564</v>
      </c>
      <c r="F9" s="257">
        <f>'สาย 6'!G183</f>
        <v>0</v>
      </c>
      <c r="G9" s="249"/>
      <c r="H9" s="256"/>
      <c r="I9" s="250">
        <v>1907</v>
      </c>
      <c r="J9" s="250">
        <v>5531.48</v>
      </c>
      <c r="K9" s="274">
        <f t="shared" si="0"/>
        <v>387.20359999999999</v>
      </c>
      <c r="L9" s="274">
        <f t="shared" ref="L9:L37" si="2">I9+J9</f>
        <v>7438.48</v>
      </c>
      <c r="M9" s="248"/>
      <c r="N9" s="274">
        <f t="shared" si="1"/>
        <v>7438.48</v>
      </c>
      <c r="O9" s="249">
        <v>25</v>
      </c>
      <c r="P9" s="249">
        <v>28</v>
      </c>
      <c r="Q9" s="249">
        <v>32</v>
      </c>
      <c r="R9" s="249" t="s">
        <v>318</v>
      </c>
    </row>
    <row r="10" spans="1:18" ht="19.8">
      <c r="A10" s="269" t="s">
        <v>139</v>
      </c>
      <c r="B10" s="245">
        <v>4</v>
      </c>
      <c r="C10" s="257">
        <f>'สาย 6'!D184</f>
        <v>0</v>
      </c>
      <c r="D10" s="257">
        <f>'สาย 6'!E184</f>
        <v>0</v>
      </c>
      <c r="E10" s="254" t="e">
        <f>'สาย 6'!F184</f>
        <v>#DIV/0!</v>
      </c>
      <c r="F10" s="257">
        <f>'สาย 6'!G184</f>
        <v>0</v>
      </c>
      <c r="G10" s="251"/>
      <c r="H10" s="256"/>
      <c r="I10" s="248"/>
      <c r="J10" s="250"/>
      <c r="K10" s="274">
        <f t="shared" si="0"/>
        <v>0</v>
      </c>
      <c r="L10" s="274">
        <f t="shared" si="2"/>
        <v>0</v>
      </c>
      <c r="M10" s="248"/>
      <c r="N10" s="274">
        <f t="shared" si="1"/>
        <v>0</v>
      </c>
      <c r="O10" s="245"/>
      <c r="P10" s="245"/>
      <c r="Q10" s="245"/>
      <c r="R10" s="249"/>
    </row>
    <row r="11" spans="1:18" ht="19.8">
      <c r="A11" s="255" t="s">
        <v>140</v>
      </c>
      <c r="B11" s="245">
        <v>5</v>
      </c>
      <c r="C11" s="257">
        <f>'สาย 6'!D185</f>
        <v>0</v>
      </c>
      <c r="D11" s="257">
        <f>'สาย 6'!E185</f>
        <v>0</v>
      </c>
      <c r="E11" s="254" t="e">
        <f>'สาย 6'!F185</f>
        <v>#DIV/0!</v>
      </c>
      <c r="F11" s="257">
        <f>'สาย 6'!G185</f>
        <v>0</v>
      </c>
      <c r="G11" s="251"/>
      <c r="H11" s="256"/>
      <c r="I11" s="248"/>
      <c r="J11" s="250"/>
      <c r="K11" s="274">
        <f t="shared" si="0"/>
        <v>0</v>
      </c>
      <c r="L11" s="274">
        <f t="shared" si="2"/>
        <v>0</v>
      </c>
      <c r="M11" s="248"/>
      <c r="N11" s="274">
        <f t="shared" si="1"/>
        <v>0</v>
      </c>
      <c r="O11" s="245"/>
      <c r="P11" s="245"/>
      <c r="Q11" s="245"/>
      <c r="R11" s="249"/>
    </row>
    <row r="12" spans="1:18" ht="19.8">
      <c r="A12" s="255" t="s">
        <v>141</v>
      </c>
      <c r="B12" s="245">
        <v>6</v>
      </c>
      <c r="C12" s="257">
        <f>'สาย 6'!D186</f>
        <v>0</v>
      </c>
      <c r="D12" s="257">
        <f>'สาย 6'!E186</f>
        <v>0</v>
      </c>
      <c r="E12" s="254" t="e">
        <f>'สาย 6'!F186</f>
        <v>#DIV/0!</v>
      </c>
      <c r="F12" s="257">
        <f>'สาย 6'!G186</f>
        <v>0</v>
      </c>
      <c r="G12" s="251"/>
      <c r="H12" s="256"/>
      <c r="I12" s="248"/>
      <c r="J12" s="250"/>
      <c r="K12" s="274">
        <f t="shared" si="0"/>
        <v>0</v>
      </c>
      <c r="L12" s="274">
        <f t="shared" si="2"/>
        <v>0</v>
      </c>
      <c r="M12" s="248"/>
      <c r="N12" s="274">
        <f t="shared" si="1"/>
        <v>0</v>
      </c>
      <c r="O12" s="245"/>
      <c r="P12" s="245"/>
      <c r="Q12" s="245"/>
      <c r="R12" s="249"/>
    </row>
    <row r="13" spans="1:18" ht="19.8">
      <c r="A13" s="269" t="s">
        <v>142</v>
      </c>
      <c r="B13" s="245">
        <v>7</v>
      </c>
      <c r="C13" s="257">
        <f>'สาย 6'!D187</f>
        <v>0</v>
      </c>
      <c r="D13" s="257">
        <f>'สาย 6'!E187</f>
        <v>0</v>
      </c>
      <c r="E13" s="254" t="e">
        <f>'สาย 6'!F187</f>
        <v>#DIV/0!</v>
      </c>
      <c r="F13" s="257">
        <f>'สาย 6'!G187</f>
        <v>0</v>
      </c>
      <c r="G13" s="251"/>
      <c r="H13" s="256"/>
      <c r="I13" s="248"/>
      <c r="J13" s="250"/>
      <c r="K13" s="274">
        <f t="shared" si="0"/>
        <v>0</v>
      </c>
      <c r="L13" s="274">
        <f t="shared" si="2"/>
        <v>0</v>
      </c>
      <c r="M13" s="248"/>
      <c r="N13" s="274">
        <f t="shared" si="1"/>
        <v>0</v>
      </c>
      <c r="O13" s="245"/>
      <c r="P13" s="245"/>
      <c r="Q13" s="245"/>
      <c r="R13" s="249"/>
    </row>
    <row r="14" spans="1:18" ht="19.8">
      <c r="A14" s="255" t="s">
        <v>143</v>
      </c>
      <c r="B14" s="245">
        <v>8</v>
      </c>
      <c r="C14" s="257">
        <f>'สาย 6'!D188</f>
        <v>0</v>
      </c>
      <c r="D14" s="257">
        <f>'สาย 6'!E188</f>
        <v>0</v>
      </c>
      <c r="E14" s="254" t="e">
        <f>'สาย 6'!F188</f>
        <v>#DIV/0!</v>
      </c>
      <c r="F14" s="257">
        <f>'สาย 6'!G188</f>
        <v>0</v>
      </c>
      <c r="G14" s="251"/>
      <c r="H14" s="256"/>
      <c r="I14" s="248"/>
      <c r="J14" s="250"/>
      <c r="K14" s="274">
        <f t="shared" si="0"/>
        <v>0</v>
      </c>
      <c r="L14" s="274">
        <f t="shared" si="2"/>
        <v>0</v>
      </c>
      <c r="M14" s="248"/>
      <c r="N14" s="274">
        <f t="shared" si="1"/>
        <v>0</v>
      </c>
      <c r="O14" s="245"/>
      <c r="P14" s="245"/>
      <c r="Q14" s="245"/>
      <c r="R14" s="249"/>
    </row>
    <row r="15" spans="1:18" ht="19.8">
      <c r="A15" s="255" t="s">
        <v>144</v>
      </c>
      <c r="B15" s="245">
        <v>9</v>
      </c>
      <c r="C15" s="257">
        <f>'สาย 6'!D189</f>
        <v>0</v>
      </c>
      <c r="D15" s="257">
        <f>'สาย 6'!E189</f>
        <v>0</v>
      </c>
      <c r="E15" s="254" t="e">
        <f>'สาย 6'!F189</f>
        <v>#DIV/0!</v>
      </c>
      <c r="F15" s="257">
        <f>'สาย 6'!G189</f>
        <v>0</v>
      </c>
      <c r="G15" s="251"/>
      <c r="H15" s="256"/>
      <c r="I15" s="248"/>
      <c r="J15" s="250"/>
      <c r="K15" s="274">
        <f t="shared" si="0"/>
        <v>0</v>
      </c>
      <c r="L15" s="274">
        <f t="shared" si="2"/>
        <v>0</v>
      </c>
      <c r="M15" s="248"/>
      <c r="N15" s="274">
        <f t="shared" si="1"/>
        <v>0</v>
      </c>
      <c r="O15" s="245"/>
      <c r="P15" s="245"/>
      <c r="Q15" s="245"/>
      <c r="R15" s="249"/>
    </row>
    <row r="16" spans="1:18" ht="19.8">
      <c r="A16" s="269" t="s">
        <v>138</v>
      </c>
      <c r="B16" s="249">
        <v>10</v>
      </c>
      <c r="C16" s="257">
        <f>'สาย 6'!D190</f>
        <v>0</v>
      </c>
      <c r="D16" s="257">
        <f>'สาย 6'!E190</f>
        <v>0</v>
      </c>
      <c r="E16" s="254" t="e">
        <f>'สาย 6'!F190</f>
        <v>#DIV/0!</v>
      </c>
      <c r="F16" s="257">
        <f>'สาย 6'!G190</f>
        <v>0</v>
      </c>
      <c r="G16" s="251"/>
      <c r="H16" s="256"/>
      <c r="I16" s="248"/>
      <c r="J16" s="250"/>
      <c r="K16" s="274">
        <f t="shared" si="0"/>
        <v>0</v>
      </c>
      <c r="L16" s="274">
        <f t="shared" si="2"/>
        <v>0</v>
      </c>
      <c r="M16" s="248"/>
      <c r="N16" s="274">
        <f t="shared" si="1"/>
        <v>0</v>
      </c>
      <c r="O16" s="245"/>
      <c r="P16" s="245"/>
      <c r="Q16" s="245"/>
      <c r="R16" s="249"/>
    </row>
    <row r="17" spans="1:18" ht="19.8">
      <c r="A17" s="255" t="s">
        <v>139</v>
      </c>
      <c r="B17" s="245">
        <v>11</v>
      </c>
      <c r="C17" s="257">
        <f>'สาย 6'!D191</f>
        <v>0</v>
      </c>
      <c r="D17" s="257">
        <f>'สาย 6'!E191</f>
        <v>0</v>
      </c>
      <c r="E17" s="254" t="e">
        <f>'สาย 6'!F191</f>
        <v>#DIV/0!</v>
      </c>
      <c r="F17" s="257">
        <f>'สาย 6'!G191</f>
        <v>0</v>
      </c>
      <c r="G17" s="251"/>
      <c r="H17" s="256"/>
      <c r="I17" s="248"/>
      <c r="J17" s="250"/>
      <c r="K17" s="274">
        <f t="shared" si="0"/>
        <v>0</v>
      </c>
      <c r="L17" s="274">
        <f t="shared" si="2"/>
        <v>0</v>
      </c>
      <c r="M17" s="248"/>
      <c r="N17" s="274">
        <f t="shared" si="1"/>
        <v>0</v>
      </c>
      <c r="O17" s="245"/>
      <c r="P17" s="245"/>
      <c r="Q17" s="245"/>
      <c r="R17" s="249"/>
    </row>
    <row r="18" spans="1:18" ht="19.8">
      <c r="A18" s="255" t="s">
        <v>140</v>
      </c>
      <c r="B18" s="249">
        <v>12</v>
      </c>
      <c r="C18" s="257">
        <f>'สาย 6'!D192</f>
        <v>0</v>
      </c>
      <c r="D18" s="257">
        <f>'สาย 6'!E192</f>
        <v>0</v>
      </c>
      <c r="E18" s="254" t="e">
        <f>'สาย 6'!F192</f>
        <v>#DIV/0!</v>
      </c>
      <c r="F18" s="257">
        <f>'สาย 6'!G192</f>
        <v>0</v>
      </c>
      <c r="G18" s="249"/>
      <c r="H18" s="256"/>
      <c r="I18" s="250"/>
      <c r="J18" s="250"/>
      <c r="K18" s="274">
        <f t="shared" si="0"/>
        <v>0</v>
      </c>
      <c r="L18" s="274">
        <f t="shared" si="2"/>
        <v>0</v>
      </c>
      <c r="M18" s="248"/>
      <c r="N18" s="274">
        <f t="shared" si="1"/>
        <v>0</v>
      </c>
      <c r="O18" s="249"/>
      <c r="P18" s="249"/>
      <c r="Q18" s="249"/>
      <c r="R18" s="249"/>
    </row>
    <row r="19" spans="1:18" ht="19.8">
      <c r="A19" s="269" t="s">
        <v>141</v>
      </c>
      <c r="B19" s="249">
        <v>13</v>
      </c>
      <c r="C19" s="257">
        <f>'สาย 6'!D193</f>
        <v>0</v>
      </c>
      <c r="D19" s="257">
        <f>'สาย 6'!E193</f>
        <v>0</v>
      </c>
      <c r="E19" s="254" t="e">
        <f>'สาย 6'!F193</f>
        <v>#DIV/0!</v>
      </c>
      <c r="F19" s="257">
        <f>'สาย 6'!G193</f>
        <v>0</v>
      </c>
      <c r="G19" s="249"/>
      <c r="H19" s="256"/>
      <c r="I19" s="250"/>
      <c r="J19" s="250"/>
      <c r="K19" s="274">
        <f t="shared" si="0"/>
        <v>0</v>
      </c>
      <c r="L19" s="274">
        <f t="shared" si="2"/>
        <v>0</v>
      </c>
      <c r="M19" s="248"/>
      <c r="N19" s="274">
        <f t="shared" si="1"/>
        <v>0</v>
      </c>
      <c r="O19" s="249"/>
      <c r="P19" s="249"/>
      <c r="Q19" s="249"/>
      <c r="R19" s="249"/>
    </row>
    <row r="20" spans="1:18" ht="19.8">
      <c r="A20" s="255" t="s">
        <v>142</v>
      </c>
      <c r="B20" s="245">
        <v>14</v>
      </c>
      <c r="C20" s="257">
        <f>'สาย 6'!D194</f>
        <v>0</v>
      </c>
      <c r="D20" s="257">
        <f>'สาย 6'!E194</f>
        <v>0</v>
      </c>
      <c r="E20" s="254" t="e">
        <f>'สาย 6'!F194</f>
        <v>#DIV/0!</v>
      </c>
      <c r="F20" s="257">
        <f>'สาย 6'!G194</f>
        <v>0</v>
      </c>
      <c r="G20" s="251"/>
      <c r="H20" s="256"/>
      <c r="I20" s="248"/>
      <c r="J20" s="250"/>
      <c r="K20" s="274">
        <f t="shared" si="0"/>
        <v>0</v>
      </c>
      <c r="L20" s="274">
        <f t="shared" si="2"/>
        <v>0</v>
      </c>
      <c r="M20" s="248"/>
      <c r="N20" s="274">
        <f t="shared" si="1"/>
        <v>0</v>
      </c>
      <c r="O20" s="245"/>
      <c r="P20" s="245"/>
      <c r="Q20" s="245"/>
      <c r="R20" s="249"/>
    </row>
    <row r="21" spans="1:18" ht="19.8">
      <c r="A21" s="255" t="s">
        <v>143</v>
      </c>
      <c r="B21" s="245">
        <v>15</v>
      </c>
      <c r="C21" s="257">
        <f>'สาย 6'!D195</f>
        <v>0</v>
      </c>
      <c r="D21" s="257">
        <f>'สาย 6'!E195</f>
        <v>0</v>
      </c>
      <c r="E21" s="254" t="e">
        <f>'สาย 6'!F195</f>
        <v>#DIV/0!</v>
      </c>
      <c r="F21" s="257">
        <f>'สาย 6'!G195</f>
        <v>0</v>
      </c>
      <c r="G21" s="251"/>
      <c r="H21" s="256"/>
      <c r="I21" s="248"/>
      <c r="J21" s="250"/>
      <c r="K21" s="274">
        <f t="shared" si="0"/>
        <v>0</v>
      </c>
      <c r="L21" s="274">
        <f t="shared" si="2"/>
        <v>0</v>
      </c>
      <c r="M21" s="248"/>
      <c r="N21" s="274">
        <f t="shared" si="1"/>
        <v>0</v>
      </c>
      <c r="O21" s="245"/>
      <c r="P21" s="245"/>
      <c r="Q21" s="245"/>
      <c r="R21" s="249"/>
    </row>
    <row r="22" spans="1:18" ht="19.8">
      <c r="A22" s="269" t="s">
        <v>144</v>
      </c>
      <c r="B22" s="245">
        <v>16</v>
      </c>
      <c r="C22" s="257">
        <f>'สาย 6'!D196</f>
        <v>0</v>
      </c>
      <c r="D22" s="257">
        <f>'สาย 6'!E196</f>
        <v>0</v>
      </c>
      <c r="E22" s="254" t="e">
        <f>'สาย 6'!F196</f>
        <v>#DIV/0!</v>
      </c>
      <c r="F22" s="257">
        <f>'สาย 6'!G196</f>
        <v>0</v>
      </c>
      <c r="G22" s="251"/>
      <c r="H22" s="256"/>
      <c r="I22" s="248"/>
      <c r="J22" s="250"/>
      <c r="K22" s="274">
        <f t="shared" si="0"/>
        <v>0</v>
      </c>
      <c r="L22" s="274">
        <f t="shared" si="2"/>
        <v>0</v>
      </c>
      <c r="M22" s="248"/>
      <c r="N22" s="274">
        <f t="shared" si="1"/>
        <v>0</v>
      </c>
      <c r="O22" s="245"/>
      <c r="P22" s="245"/>
      <c r="Q22" s="245"/>
      <c r="R22" s="249"/>
    </row>
    <row r="23" spans="1:18" ht="19.8">
      <c r="A23" s="255" t="s">
        <v>138</v>
      </c>
      <c r="B23" s="249">
        <v>17</v>
      </c>
      <c r="C23" s="257">
        <f>'สาย 6'!D197</f>
        <v>0</v>
      </c>
      <c r="D23" s="257">
        <f>'สาย 6'!E197</f>
        <v>0</v>
      </c>
      <c r="E23" s="254" t="e">
        <f>'สาย 6'!F197</f>
        <v>#DIV/0!</v>
      </c>
      <c r="F23" s="257">
        <f>'สาย 6'!G197</f>
        <v>0</v>
      </c>
      <c r="G23" s="251"/>
      <c r="H23" s="256"/>
      <c r="I23" s="248"/>
      <c r="J23" s="250"/>
      <c r="K23" s="274">
        <f t="shared" si="0"/>
        <v>0</v>
      </c>
      <c r="L23" s="274">
        <f t="shared" si="2"/>
        <v>0</v>
      </c>
      <c r="M23" s="248"/>
      <c r="N23" s="274">
        <f t="shared" si="1"/>
        <v>0</v>
      </c>
      <c r="O23" s="245"/>
      <c r="P23" s="245"/>
      <c r="Q23" s="245"/>
      <c r="R23" s="249"/>
    </row>
    <row r="24" spans="1:18" ht="19.8">
      <c r="A24" s="255" t="s">
        <v>139</v>
      </c>
      <c r="B24" s="245">
        <v>18</v>
      </c>
      <c r="C24" s="257">
        <f>'สาย 6'!D198</f>
        <v>0</v>
      </c>
      <c r="D24" s="257">
        <f>'สาย 6'!E198</f>
        <v>0</v>
      </c>
      <c r="E24" s="254" t="e">
        <f>'สาย 6'!F198</f>
        <v>#DIV/0!</v>
      </c>
      <c r="F24" s="257">
        <f>'สาย 6'!G198</f>
        <v>0</v>
      </c>
      <c r="G24" s="251"/>
      <c r="H24" s="256"/>
      <c r="I24" s="248"/>
      <c r="J24" s="250"/>
      <c r="K24" s="274">
        <f t="shared" si="0"/>
        <v>0</v>
      </c>
      <c r="L24" s="274">
        <f t="shared" si="2"/>
        <v>0</v>
      </c>
      <c r="M24" s="248"/>
      <c r="N24" s="274">
        <f t="shared" si="1"/>
        <v>0</v>
      </c>
      <c r="O24" s="245"/>
      <c r="P24" s="245"/>
      <c r="Q24" s="245"/>
      <c r="R24" s="249"/>
    </row>
    <row r="25" spans="1:18" ht="19.8">
      <c r="A25" s="269" t="s">
        <v>140</v>
      </c>
      <c r="B25" s="245">
        <v>19</v>
      </c>
      <c r="C25" s="257">
        <f>'สาย 6'!D199</f>
        <v>0</v>
      </c>
      <c r="D25" s="257">
        <f>'สาย 6'!E199</f>
        <v>0</v>
      </c>
      <c r="E25" s="254" t="e">
        <f>'สาย 6'!F199</f>
        <v>#DIV/0!</v>
      </c>
      <c r="F25" s="257">
        <f>'สาย 6'!G199</f>
        <v>0</v>
      </c>
      <c r="G25" s="251"/>
      <c r="H25" s="256"/>
      <c r="I25" s="248"/>
      <c r="J25" s="250"/>
      <c r="K25" s="274">
        <f t="shared" si="0"/>
        <v>0</v>
      </c>
      <c r="L25" s="274">
        <f t="shared" si="2"/>
        <v>0</v>
      </c>
      <c r="M25" s="248"/>
      <c r="N25" s="274">
        <f t="shared" si="1"/>
        <v>0</v>
      </c>
      <c r="O25" s="245"/>
      <c r="P25" s="245"/>
      <c r="Q25" s="245"/>
      <c r="R25" s="249"/>
    </row>
    <row r="26" spans="1:18" ht="19.8">
      <c r="A26" s="255" t="s">
        <v>141</v>
      </c>
      <c r="B26" s="245">
        <v>20</v>
      </c>
      <c r="C26" s="257">
        <f>'สาย 6'!D200</f>
        <v>0</v>
      </c>
      <c r="D26" s="257">
        <f>'สาย 6'!E200</f>
        <v>0</v>
      </c>
      <c r="E26" s="254" t="e">
        <f>'สาย 6'!F200</f>
        <v>#DIV/0!</v>
      </c>
      <c r="F26" s="257">
        <f>'สาย 6'!G200</f>
        <v>0</v>
      </c>
      <c r="G26" s="251"/>
      <c r="H26" s="256"/>
      <c r="I26" s="248"/>
      <c r="J26" s="250"/>
      <c r="K26" s="274">
        <f t="shared" si="0"/>
        <v>0</v>
      </c>
      <c r="L26" s="274">
        <f t="shared" si="2"/>
        <v>0</v>
      </c>
      <c r="M26" s="248"/>
      <c r="N26" s="274">
        <f t="shared" si="1"/>
        <v>0</v>
      </c>
      <c r="O26" s="245"/>
      <c r="P26" s="245"/>
      <c r="Q26" s="245"/>
      <c r="R26" s="249"/>
    </row>
    <row r="27" spans="1:18" ht="19.8">
      <c r="A27" s="255" t="s">
        <v>142</v>
      </c>
      <c r="B27" s="245">
        <v>21</v>
      </c>
      <c r="C27" s="257">
        <f>'สาย 6'!D201</f>
        <v>0</v>
      </c>
      <c r="D27" s="257">
        <f>'สาย 6'!E201</f>
        <v>0</v>
      </c>
      <c r="E27" s="254" t="e">
        <f>'สาย 6'!F201</f>
        <v>#DIV/0!</v>
      </c>
      <c r="F27" s="257">
        <f>'สาย 6'!G201</f>
        <v>0</v>
      </c>
      <c r="G27" s="251"/>
      <c r="H27" s="256"/>
      <c r="I27" s="248"/>
      <c r="J27" s="250"/>
      <c r="K27" s="274">
        <f t="shared" si="0"/>
        <v>0</v>
      </c>
      <c r="L27" s="274">
        <f t="shared" si="2"/>
        <v>0</v>
      </c>
      <c r="M27" s="248"/>
      <c r="N27" s="274">
        <f t="shared" si="1"/>
        <v>0</v>
      </c>
      <c r="O27" s="245"/>
      <c r="P27" s="245"/>
      <c r="Q27" s="245"/>
      <c r="R27" s="249"/>
    </row>
    <row r="28" spans="1:18" ht="19.8">
      <c r="A28" s="269" t="s">
        <v>143</v>
      </c>
      <c r="B28" s="245">
        <v>22</v>
      </c>
      <c r="C28" s="257">
        <f>'สาย 6'!D202</f>
        <v>0</v>
      </c>
      <c r="D28" s="257">
        <f>'สาย 6'!E202</f>
        <v>0</v>
      </c>
      <c r="E28" s="254" t="e">
        <f>'สาย 6'!F202</f>
        <v>#DIV/0!</v>
      </c>
      <c r="F28" s="257">
        <f>'สาย 6'!G202</f>
        <v>0</v>
      </c>
      <c r="G28" s="251"/>
      <c r="H28" s="256"/>
      <c r="I28" s="248"/>
      <c r="J28" s="250"/>
      <c r="K28" s="274">
        <f t="shared" si="0"/>
        <v>0</v>
      </c>
      <c r="L28" s="274">
        <f t="shared" si="2"/>
        <v>0</v>
      </c>
      <c r="M28" s="248"/>
      <c r="N28" s="274">
        <f t="shared" si="1"/>
        <v>0</v>
      </c>
      <c r="O28" s="245"/>
      <c r="P28" s="245"/>
      <c r="Q28" s="245"/>
      <c r="R28" s="249"/>
    </row>
    <row r="29" spans="1:18" ht="19.8">
      <c r="A29" s="255" t="s">
        <v>144</v>
      </c>
      <c r="B29" s="245">
        <v>23</v>
      </c>
      <c r="C29" s="257">
        <f>'สาย 6'!D203</f>
        <v>0</v>
      </c>
      <c r="D29" s="257">
        <f>'สาย 6'!E203</f>
        <v>0</v>
      </c>
      <c r="E29" s="254" t="e">
        <f>'สาย 6'!F203</f>
        <v>#DIV/0!</v>
      </c>
      <c r="F29" s="257">
        <f>'สาย 6'!G203</f>
        <v>0</v>
      </c>
      <c r="G29" s="251"/>
      <c r="H29" s="256"/>
      <c r="I29" s="248"/>
      <c r="J29" s="250"/>
      <c r="K29" s="274">
        <f t="shared" si="0"/>
        <v>0</v>
      </c>
      <c r="L29" s="274">
        <f t="shared" si="2"/>
        <v>0</v>
      </c>
      <c r="M29" s="248"/>
      <c r="N29" s="274">
        <f t="shared" si="1"/>
        <v>0</v>
      </c>
      <c r="O29" s="245"/>
      <c r="P29" s="245"/>
      <c r="Q29" s="245"/>
      <c r="R29" s="249"/>
    </row>
    <row r="30" spans="1:18" ht="19.8">
      <c r="A30" s="255" t="s">
        <v>138</v>
      </c>
      <c r="B30" s="249">
        <v>24</v>
      </c>
      <c r="C30" s="257">
        <f>'สาย 6'!D204</f>
        <v>0</v>
      </c>
      <c r="D30" s="257">
        <f>'สาย 6'!E204</f>
        <v>0</v>
      </c>
      <c r="E30" s="254" t="e">
        <f>'สาย 6'!F204</f>
        <v>#DIV/0!</v>
      </c>
      <c r="F30" s="257">
        <f>'สาย 6'!G204</f>
        <v>0</v>
      </c>
      <c r="G30" s="251"/>
      <c r="H30" s="256"/>
      <c r="I30" s="248"/>
      <c r="J30" s="250"/>
      <c r="K30" s="274">
        <f t="shared" si="0"/>
        <v>0</v>
      </c>
      <c r="L30" s="274">
        <f t="shared" si="2"/>
        <v>0</v>
      </c>
      <c r="M30" s="248"/>
      <c r="N30" s="274">
        <f t="shared" si="1"/>
        <v>0</v>
      </c>
      <c r="O30" s="245"/>
      <c r="P30" s="245"/>
      <c r="Q30" s="245"/>
      <c r="R30" s="249"/>
    </row>
    <row r="31" spans="1:18" ht="19.8">
      <c r="A31" s="269" t="s">
        <v>139</v>
      </c>
      <c r="B31" s="245">
        <v>25</v>
      </c>
      <c r="C31" s="257">
        <f>'สาย 6'!D205</f>
        <v>0</v>
      </c>
      <c r="D31" s="257">
        <f>'สาย 6'!E205</f>
        <v>0</v>
      </c>
      <c r="E31" s="254" t="e">
        <f>'สาย 6'!F205</f>
        <v>#DIV/0!</v>
      </c>
      <c r="F31" s="257">
        <f>'สาย 6'!G205</f>
        <v>0</v>
      </c>
      <c r="G31" s="251"/>
      <c r="H31" s="256"/>
      <c r="I31" s="248"/>
      <c r="J31" s="250"/>
      <c r="K31" s="274">
        <f t="shared" si="0"/>
        <v>0</v>
      </c>
      <c r="L31" s="274">
        <f t="shared" si="2"/>
        <v>0</v>
      </c>
      <c r="M31" s="248"/>
      <c r="N31" s="274">
        <f t="shared" si="1"/>
        <v>0</v>
      </c>
      <c r="O31" s="245"/>
      <c r="P31" s="245"/>
      <c r="Q31" s="245"/>
      <c r="R31" s="249"/>
    </row>
    <row r="32" spans="1:18" ht="19.8">
      <c r="A32" s="255" t="s">
        <v>140</v>
      </c>
      <c r="B32" s="245">
        <v>26</v>
      </c>
      <c r="C32" s="257">
        <f>'สาย 6'!D206</f>
        <v>0</v>
      </c>
      <c r="D32" s="257">
        <f>'สาย 6'!E206</f>
        <v>0</v>
      </c>
      <c r="E32" s="254" t="e">
        <f>'สาย 6'!F206</f>
        <v>#DIV/0!</v>
      </c>
      <c r="F32" s="257">
        <f>'สาย 6'!G206</f>
        <v>0</v>
      </c>
      <c r="G32" s="251"/>
      <c r="H32" s="256"/>
      <c r="I32" s="248"/>
      <c r="J32" s="250"/>
      <c r="K32" s="274">
        <f t="shared" si="0"/>
        <v>0</v>
      </c>
      <c r="L32" s="274">
        <f t="shared" si="2"/>
        <v>0</v>
      </c>
      <c r="M32" s="248"/>
      <c r="N32" s="274">
        <f t="shared" si="1"/>
        <v>0</v>
      </c>
      <c r="O32" s="245"/>
      <c r="P32" s="245"/>
      <c r="Q32" s="245"/>
      <c r="R32" s="249"/>
    </row>
    <row r="33" spans="1:18" ht="19.8">
      <c r="A33" s="255" t="s">
        <v>141</v>
      </c>
      <c r="B33" s="245">
        <v>27</v>
      </c>
      <c r="C33" s="257">
        <f>'สาย 6'!D207</f>
        <v>0</v>
      </c>
      <c r="D33" s="257">
        <f>'สาย 6'!E207</f>
        <v>0</v>
      </c>
      <c r="E33" s="254" t="e">
        <f>'สาย 6'!F207</f>
        <v>#DIV/0!</v>
      </c>
      <c r="F33" s="257">
        <f>'สาย 6'!G207</f>
        <v>0</v>
      </c>
      <c r="G33" s="251"/>
      <c r="H33" s="256"/>
      <c r="I33" s="248"/>
      <c r="J33" s="250"/>
      <c r="K33" s="274">
        <f t="shared" si="0"/>
        <v>0</v>
      </c>
      <c r="L33" s="274">
        <f t="shared" si="2"/>
        <v>0</v>
      </c>
      <c r="M33" s="248"/>
      <c r="N33" s="274">
        <f t="shared" si="1"/>
        <v>0</v>
      </c>
      <c r="O33" s="245"/>
      <c r="P33" s="245"/>
      <c r="Q33" s="245"/>
      <c r="R33" s="249"/>
    </row>
    <row r="34" spans="1:18" ht="19.8">
      <c r="A34" s="269" t="s">
        <v>142</v>
      </c>
      <c r="B34" s="245">
        <v>28</v>
      </c>
      <c r="C34" s="257">
        <f>'สาย 6'!D208</f>
        <v>0</v>
      </c>
      <c r="D34" s="257">
        <f>'สาย 6'!E208</f>
        <v>0</v>
      </c>
      <c r="E34" s="254" t="e">
        <f>'สาย 6'!F208</f>
        <v>#DIV/0!</v>
      </c>
      <c r="F34" s="257">
        <f>'สาย 6'!G208</f>
        <v>0</v>
      </c>
      <c r="G34" s="251"/>
      <c r="H34" s="256"/>
      <c r="I34" s="248"/>
      <c r="J34" s="250"/>
      <c r="K34" s="274">
        <f t="shared" si="0"/>
        <v>0</v>
      </c>
      <c r="L34" s="274">
        <f t="shared" si="2"/>
        <v>0</v>
      </c>
      <c r="M34" s="248"/>
      <c r="N34" s="274">
        <f t="shared" si="1"/>
        <v>0</v>
      </c>
      <c r="O34" s="245"/>
      <c r="P34" s="245"/>
      <c r="Q34" s="245"/>
      <c r="R34" s="249"/>
    </row>
    <row r="35" spans="1:18" ht="19.8">
      <c r="A35" s="255" t="s">
        <v>143</v>
      </c>
      <c r="B35" s="245">
        <v>29</v>
      </c>
      <c r="C35" s="257">
        <f>'สาย 6'!D209</f>
        <v>0</v>
      </c>
      <c r="D35" s="257">
        <f>'สาย 6'!E209</f>
        <v>0</v>
      </c>
      <c r="E35" s="254" t="e">
        <f>'สาย 6'!F209</f>
        <v>#DIV/0!</v>
      </c>
      <c r="F35" s="257">
        <f>'สาย 6'!G209</f>
        <v>0</v>
      </c>
      <c r="G35" s="251"/>
      <c r="H35" s="256"/>
      <c r="I35" s="248"/>
      <c r="J35" s="250"/>
      <c r="K35" s="274">
        <f t="shared" si="0"/>
        <v>0</v>
      </c>
      <c r="L35" s="274">
        <f t="shared" si="2"/>
        <v>0</v>
      </c>
      <c r="M35" s="248"/>
      <c r="N35" s="274">
        <f t="shared" si="1"/>
        <v>0</v>
      </c>
      <c r="O35" s="245"/>
      <c r="P35" s="245"/>
      <c r="Q35" s="245"/>
      <c r="R35" s="249"/>
    </row>
    <row r="36" spans="1:18" ht="19.8">
      <c r="A36" s="255" t="s">
        <v>144</v>
      </c>
      <c r="B36" s="245">
        <v>30</v>
      </c>
      <c r="C36" s="257">
        <f>'สาย 6'!D210</f>
        <v>0</v>
      </c>
      <c r="D36" s="257">
        <f>'สาย 6'!E210</f>
        <v>0</v>
      </c>
      <c r="E36" s="254" t="e">
        <f>'สาย 6'!F210</f>
        <v>#DIV/0!</v>
      </c>
      <c r="F36" s="257">
        <f>'สาย 6'!G210</f>
        <v>0</v>
      </c>
      <c r="G36" s="251"/>
      <c r="H36" s="256"/>
      <c r="I36" s="248"/>
      <c r="J36" s="250"/>
      <c r="K36" s="274">
        <f t="shared" si="0"/>
        <v>0</v>
      </c>
      <c r="L36" s="274">
        <f t="shared" si="2"/>
        <v>0</v>
      </c>
      <c r="M36" s="248"/>
      <c r="N36" s="274">
        <f t="shared" si="1"/>
        <v>0</v>
      </c>
      <c r="O36" s="245"/>
      <c r="P36" s="245"/>
      <c r="Q36" s="245"/>
      <c r="R36" s="249"/>
    </row>
    <row r="37" spans="1:18" ht="20.399999999999999" thickBot="1">
      <c r="A37" s="279"/>
      <c r="B37" s="280">
        <v>31</v>
      </c>
      <c r="C37" s="257">
        <f>'สาย 6'!D211</f>
        <v>0</v>
      </c>
      <c r="D37" s="257">
        <f>'สาย 6'!E211</f>
        <v>0</v>
      </c>
      <c r="E37" s="254" t="e">
        <f>'สาย 6'!F211</f>
        <v>#DIV/0!</v>
      </c>
      <c r="F37" s="257">
        <f>'สาย 6'!G211</f>
        <v>0</v>
      </c>
      <c r="G37" s="283"/>
      <c r="H37" s="284"/>
      <c r="I37" s="285"/>
      <c r="J37" s="285"/>
      <c r="K37" s="274">
        <f t="shared" si="0"/>
        <v>0</v>
      </c>
      <c r="L37" s="274">
        <f t="shared" si="2"/>
        <v>0</v>
      </c>
      <c r="M37" s="286"/>
      <c r="N37" s="274">
        <f t="shared" si="1"/>
        <v>0</v>
      </c>
      <c r="O37" s="283"/>
      <c r="P37" s="283"/>
      <c r="Q37" s="283"/>
      <c r="R37" s="283"/>
    </row>
    <row r="38" spans="1:18" ht="31.5" customHeight="1" thickTop="1" thickBot="1">
      <c r="A38" s="658" t="s">
        <v>41</v>
      </c>
      <c r="B38" s="659"/>
      <c r="C38" s="287">
        <f>SUM(C7:C37)</f>
        <v>3110</v>
      </c>
      <c r="D38" s="287">
        <f t="shared" ref="D38" si="3">SUM(D7:D37)</f>
        <v>414</v>
      </c>
      <c r="E38" s="288">
        <f>D38/C38</f>
        <v>0.13311897106109324</v>
      </c>
      <c r="F38" s="287">
        <f t="shared" ref="F38:Q38" si="4">SUM(F7:F37)</f>
        <v>0</v>
      </c>
      <c r="G38" s="287">
        <f t="shared" si="4"/>
        <v>0</v>
      </c>
      <c r="H38" s="287">
        <f t="shared" si="4"/>
        <v>0</v>
      </c>
      <c r="I38" s="287">
        <f t="shared" si="4"/>
        <v>7133.5</v>
      </c>
      <c r="J38" s="287">
        <f t="shared" si="4"/>
        <v>17358.169999999998</v>
      </c>
      <c r="K38" s="287">
        <f t="shared" si="4"/>
        <v>1215.0719000000001</v>
      </c>
      <c r="L38" s="287">
        <f t="shared" si="4"/>
        <v>24491.67</v>
      </c>
      <c r="M38" s="287">
        <f t="shared" si="4"/>
        <v>0</v>
      </c>
      <c r="N38" s="287">
        <f t="shared" si="4"/>
        <v>24491.67</v>
      </c>
      <c r="O38" s="287">
        <f t="shared" si="4"/>
        <v>77</v>
      </c>
      <c r="P38" s="287">
        <f t="shared" si="4"/>
        <v>80</v>
      </c>
      <c r="Q38" s="287">
        <f t="shared" si="4"/>
        <v>96</v>
      </c>
      <c r="R38" s="289"/>
    </row>
    <row r="39" spans="1:18" ht="21" thickTop="1">
      <c r="A39" s="244"/>
      <c r="B39" s="244"/>
      <c r="C39" s="244"/>
      <c r="D39" s="244"/>
      <c r="E39" s="244"/>
      <c r="F39" s="290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</row>
    <row r="40" spans="1:18" ht="20.399999999999999">
      <c r="A40" s="244"/>
      <c r="B40" s="244"/>
      <c r="C40" s="246"/>
      <c r="D40" s="252"/>
      <c r="E40" s="247"/>
      <c r="F40" s="291"/>
      <c r="G40" s="247"/>
      <c r="H40" s="244"/>
      <c r="I40" s="244"/>
      <c r="J40" s="244"/>
      <c r="K40" s="244"/>
      <c r="L40" s="244"/>
      <c r="M40" s="244"/>
      <c r="N40" s="253"/>
      <c r="O40" s="244"/>
      <c r="P40" s="244"/>
      <c r="Q40" s="244"/>
      <c r="R40" s="244"/>
    </row>
  </sheetData>
  <mergeCells count="21">
    <mergeCell ref="C5:C6"/>
    <mergeCell ref="D5:D6"/>
    <mergeCell ref="I5:I6"/>
    <mergeCell ref="J5:K5"/>
    <mergeCell ref="A38:B38"/>
    <mergeCell ref="R4:R6"/>
    <mergeCell ref="A1:R1"/>
    <mergeCell ref="A2:R2"/>
    <mergeCell ref="A3:R3"/>
    <mergeCell ref="A4:A6"/>
    <mergeCell ref="B4:B6"/>
    <mergeCell ref="E4:E6"/>
    <mergeCell ref="F4:F6"/>
    <mergeCell ref="G4:G6"/>
    <mergeCell ref="H4:H6"/>
    <mergeCell ref="I4:K4"/>
    <mergeCell ref="L4:L6"/>
    <mergeCell ref="M4:M6"/>
    <mergeCell ref="N4:N6"/>
    <mergeCell ref="O4:P5"/>
    <mergeCell ref="Q4:Q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"/>
  <sheetViews>
    <sheetView topLeftCell="C1" workbookViewId="0">
      <selection activeCell="R9" sqref="R9"/>
    </sheetView>
  </sheetViews>
  <sheetFormatPr defaultColWidth="9" defaultRowHeight="14.4"/>
  <cols>
    <col min="1" max="13" width="9" style="79"/>
    <col min="14" max="14" width="8.6640625" style="79" bestFit="1" customWidth="1"/>
    <col min="15" max="17" width="9" style="79"/>
    <col min="18" max="18" width="18.88671875" style="79" customWidth="1"/>
    <col min="19" max="16384" width="9" style="79"/>
  </cols>
  <sheetData>
    <row r="1" spans="1:18" ht="25.8">
      <c r="A1" s="628" t="s">
        <v>122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8"/>
      <c r="R1" s="628"/>
    </row>
    <row r="2" spans="1:18" ht="21" customHeight="1">
      <c r="A2" s="665" t="s">
        <v>310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</row>
    <row r="3" spans="1:18" ht="24.75" customHeight="1" thickBot="1">
      <c r="A3" s="629" t="s">
        <v>320</v>
      </c>
      <c r="B3" s="629"/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</row>
    <row r="4" spans="1:18" ht="21.75" customHeight="1" thickTop="1">
      <c r="A4" s="660" t="s">
        <v>146</v>
      </c>
      <c r="B4" s="636" t="s">
        <v>1</v>
      </c>
      <c r="C4" s="276" t="s">
        <v>42</v>
      </c>
      <c r="D4" s="276" t="s">
        <v>89</v>
      </c>
      <c r="E4" s="646" t="s">
        <v>148</v>
      </c>
      <c r="F4" s="636" t="s">
        <v>123</v>
      </c>
      <c r="G4" s="639" t="s">
        <v>124</v>
      </c>
      <c r="H4" s="666" t="s">
        <v>125</v>
      </c>
      <c r="I4" s="650" t="s">
        <v>126</v>
      </c>
      <c r="J4" s="650"/>
      <c r="K4" s="650"/>
      <c r="L4" s="654" t="s">
        <v>127</v>
      </c>
      <c r="M4" s="633" t="s">
        <v>133</v>
      </c>
      <c r="N4" s="633" t="s">
        <v>44</v>
      </c>
      <c r="O4" s="669" t="s">
        <v>128</v>
      </c>
      <c r="P4" s="669"/>
      <c r="Q4" s="636" t="s">
        <v>129</v>
      </c>
      <c r="R4" s="636" t="s">
        <v>130</v>
      </c>
    </row>
    <row r="5" spans="1:18" ht="21" customHeight="1">
      <c r="A5" s="661"/>
      <c r="B5" s="637"/>
      <c r="C5" s="663" t="s">
        <v>147</v>
      </c>
      <c r="D5" s="663" t="s">
        <v>147</v>
      </c>
      <c r="E5" s="647"/>
      <c r="F5" s="637"/>
      <c r="G5" s="640"/>
      <c r="H5" s="667"/>
      <c r="I5" s="655" t="s">
        <v>131</v>
      </c>
      <c r="J5" s="651" t="s">
        <v>132</v>
      </c>
      <c r="K5" s="651"/>
      <c r="L5" s="655"/>
      <c r="M5" s="634"/>
      <c r="N5" s="634"/>
      <c r="O5" s="637"/>
      <c r="P5" s="637"/>
      <c r="Q5" s="637"/>
      <c r="R5" s="637"/>
    </row>
    <row r="6" spans="1:18" ht="21" thickBot="1">
      <c r="A6" s="662"/>
      <c r="B6" s="638"/>
      <c r="C6" s="664"/>
      <c r="D6" s="664"/>
      <c r="E6" s="648"/>
      <c r="F6" s="638"/>
      <c r="G6" s="638"/>
      <c r="H6" s="668"/>
      <c r="I6" s="656"/>
      <c r="J6" s="277" t="s">
        <v>80</v>
      </c>
      <c r="K6" s="277" t="s">
        <v>134</v>
      </c>
      <c r="L6" s="656"/>
      <c r="M6" s="635"/>
      <c r="N6" s="635"/>
      <c r="O6" s="278" t="s">
        <v>135</v>
      </c>
      <c r="P6" s="278" t="s">
        <v>136</v>
      </c>
      <c r="Q6" s="277" t="s">
        <v>137</v>
      </c>
      <c r="R6" s="638"/>
    </row>
    <row r="7" spans="1:18" s="202" customFormat="1" ht="20.399999999999999" thickTop="1">
      <c r="A7" s="269" t="s">
        <v>143</v>
      </c>
      <c r="B7" s="270">
        <v>1</v>
      </c>
      <c r="C7" s="271">
        <f>'สาย 7'!D181</f>
        <v>1450</v>
      </c>
      <c r="D7" s="271">
        <f>'สาย 7'!E181</f>
        <v>140</v>
      </c>
      <c r="E7" s="272">
        <f>'สาย 7'!F181</f>
        <v>9.6551724137931033E-2</v>
      </c>
      <c r="F7" s="271">
        <f>'สาย 7'!G181</f>
        <v>0</v>
      </c>
      <c r="G7" s="270"/>
      <c r="H7" s="273"/>
      <c r="I7" s="274">
        <v>10474.25</v>
      </c>
      <c r="J7" s="274">
        <v>3926.57</v>
      </c>
      <c r="K7" s="274">
        <f>J7*7%</f>
        <v>274.85990000000004</v>
      </c>
      <c r="L7" s="274">
        <f>I7+J7</f>
        <v>14400.82</v>
      </c>
      <c r="M7" s="275"/>
      <c r="N7" s="274">
        <f>L7-M7</f>
        <v>14400.82</v>
      </c>
      <c r="O7" s="270">
        <v>36</v>
      </c>
      <c r="P7" s="270">
        <v>36</v>
      </c>
      <c r="Q7" s="270">
        <v>33</v>
      </c>
      <c r="R7" s="249" t="s">
        <v>297</v>
      </c>
    </row>
    <row r="8" spans="1:18" ht="19.8">
      <c r="A8" s="255" t="s">
        <v>144</v>
      </c>
      <c r="B8" s="249">
        <v>2</v>
      </c>
      <c r="C8" s="271">
        <f>'สาย 7'!D182</f>
        <v>1210</v>
      </c>
      <c r="D8" s="271">
        <f>'สาย 7'!E182</f>
        <v>184</v>
      </c>
      <c r="E8" s="272">
        <f>'สาย 7'!F182</f>
        <v>0.15206611570247933</v>
      </c>
      <c r="F8" s="271">
        <f>'สาย 7'!G182</f>
        <v>0</v>
      </c>
      <c r="G8" s="249"/>
      <c r="H8" s="256"/>
      <c r="I8" s="250">
        <v>4528.75</v>
      </c>
      <c r="J8" s="250">
        <v>6013.81</v>
      </c>
      <c r="K8" s="274">
        <f t="shared" ref="K8:K37" si="0">J8*7%</f>
        <v>420.96670000000006</v>
      </c>
      <c r="L8" s="274">
        <f>I8+J8</f>
        <v>10542.560000000001</v>
      </c>
      <c r="M8" s="248"/>
      <c r="N8" s="274">
        <f t="shared" ref="N8:N37" si="1">L8-M8</f>
        <v>10542.560000000001</v>
      </c>
      <c r="O8" s="249">
        <v>29</v>
      </c>
      <c r="P8" s="249">
        <v>29</v>
      </c>
      <c r="Q8" s="249">
        <v>32</v>
      </c>
      <c r="R8" s="249" t="s">
        <v>297</v>
      </c>
    </row>
    <row r="9" spans="1:18" ht="19.8">
      <c r="A9" s="255" t="s">
        <v>138</v>
      </c>
      <c r="B9" s="249">
        <v>3</v>
      </c>
      <c r="C9" s="271">
        <f>'สาย 7'!D183</f>
        <v>1815</v>
      </c>
      <c r="D9" s="271">
        <f>'สาย 7'!E183</f>
        <v>63</v>
      </c>
      <c r="E9" s="272">
        <f>'สาย 7'!F183</f>
        <v>3.4710743801652892E-2</v>
      </c>
      <c r="F9" s="271">
        <f>'สาย 7'!G183</f>
        <v>0</v>
      </c>
      <c r="G9" s="249"/>
      <c r="H9" s="256"/>
      <c r="I9" s="250">
        <v>16671</v>
      </c>
      <c r="J9" s="250">
        <v>1845.9</v>
      </c>
      <c r="K9" s="274">
        <f t="shared" si="0"/>
        <v>129.21300000000002</v>
      </c>
      <c r="L9" s="274">
        <f t="shared" ref="L9:L37" si="2">I9+J9</f>
        <v>18516.900000000001</v>
      </c>
      <c r="M9" s="248"/>
      <c r="N9" s="274">
        <f t="shared" si="1"/>
        <v>18516.900000000001</v>
      </c>
      <c r="O9" s="249">
        <v>56</v>
      </c>
      <c r="P9" s="249">
        <v>56</v>
      </c>
      <c r="Q9" s="249">
        <v>23</v>
      </c>
      <c r="R9" s="249" t="s">
        <v>297</v>
      </c>
    </row>
    <row r="10" spans="1:18" ht="19.8">
      <c r="A10" s="269" t="s">
        <v>139</v>
      </c>
      <c r="B10" s="245">
        <v>4</v>
      </c>
      <c r="C10" s="271">
        <f>'สาย 7'!D184</f>
        <v>0</v>
      </c>
      <c r="D10" s="271">
        <f>'สาย 7'!E184</f>
        <v>0</v>
      </c>
      <c r="E10" s="272" t="e">
        <f>'สาย 7'!F184</f>
        <v>#DIV/0!</v>
      </c>
      <c r="F10" s="271">
        <f>'สาย 7'!G184</f>
        <v>0</v>
      </c>
      <c r="G10" s="251"/>
      <c r="H10" s="256"/>
      <c r="I10" s="248"/>
      <c r="J10" s="250"/>
      <c r="K10" s="274">
        <f t="shared" si="0"/>
        <v>0</v>
      </c>
      <c r="L10" s="274">
        <f t="shared" si="2"/>
        <v>0</v>
      </c>
      <c r="M10" s="248"/>
      <c r="N10" s="274">
        <f t="shared" si="1"/>
        <v>0</v>
      </c>
      <c r="O10" s="245"/>
      <c r="P10" s="245"/>
      <c r="Q10" s="245"/>
      <c r="R10" s="249"/>
    </row>
    <row r="11" spans="1:18" ht="19.8">
      <c r="A11" s="255" t="s">
        <v>140</v>
      </c>
      <c r="B11" s="245">
        <v>5</v>
      </c>
      <c r="C11" s="271">
        <f>'สาย 7'!D185</f>
        <v>0</v>
      </c>
      <c r="D11" s="271">
        <f>'สาย 7'!E185</f>
        <v>0</v>
      </c>
      <c r="E11" s="272" t="e">
        <f>'สาย 7'!F185</f>
        <v>#DIV/0!</v>
      </c>
      <c r="F11" s="271">
        <f>'สาย 7'!G185</f>
        <v>0</v>
      </c>
      <c r="G11" s="251"/>
      <c r="H11" s="256"/>
      <c r="I11" s="248"/>
      <c r="J11" s="250"/>
      <c r="K11" s="274">
        <f t="shared" si="0"/>
        <v>0</v>
      </c>
      <c r="L11" s="274">
        <f t="shared" si="2"/>
        <v>0</v>
      </c>
      <c r="M11" s="248"/>
      <c r="N11" s="274">
        <f t="shared" si="1"/>
        <v>0</v>
      </c>
      <c r="O11" s="245"/>
      <c r="P11" s="245"/>
      <c r="Q11" s="245"/>
      <c r="R11" s="249"/>
    </row>
    <row r="12" spans="1:18" ht="19.8">
      <c r="A12" s="255" t="s">
        <v>141</v>
      </c>
      <c r="B12" s="245">
        <v>6</v>
      </c>
      <c r="C12" s="271">
        <f>'สาย 7'!D186</f>
        <v>0</v>
      </c>
      <c r="D12" s="271">
        <f>'สาย 7'!E186</f>
        <v>0</v>
      </c>
      <c r="E12" s="272" t="e">
        <f>'สาย 7'!F186</f>
        <v>#DIV/0!</v>
      </c>
      <c r="F12" s="271">
        <f>'สาย 7'!G186</f>
        <v>0</v>
      </c>
      <c r="G12" s="251"/>
      <c r="H12" s="256"/>
      <c r="I12" s="248"/>
      <c r="J12" s="250"/>
      <c r="K12" s="274">
        <f t="shared" si="0"/>
        <v>0</v>
      </c>
      <c r="L12" s="274">
        <f t="shared" si="2"/>
        <v>0</v>
      </c>
      <c r="M12" s="248"/>
      <c r="N12" s="274">
        <f t="shared" si="1"/>
        <v>0</v>
      </c>
      <c r="O12" s="245"/>
      <c r="P12" s="245"/>
      <c r="Q12" s="245"/>
      <c r="R12" s="249"/>
    </row>
    <row r="13" spans="1:18" ht="19.8">
      <c r="A13" s="269" t="s">
        <v>142</v>
      </c>
      <c r="B13" s="245">
        <v>7</v>
      </c>
      <c r="C13" s="271">
        <f>'สาย 7'!D187</f>
        <v>0</v>
      </c>
      <c r="D13" s="271">
        <f>'สาย 7'!E187</f>
        <v>0</v>
      </c>
      <c r="E13" s="272" t="e">
        <f>'สาย 7'!F187</f>
        <v>#DIV/0!</v>
      </c>
      <c r="F13" s="271">
        <f>'สาย 7'!G187</f>
        <v>0</v>
      </c>
      <c r="G13" s="251"/>
      <c r="H13" s="256"/>
      <c r="I13" s="248"/>
      <c r="J13" s="250"/>
      <c r="K13" s="274">
        <f t="shared" si="0"/>
        <v>0</v>
      </c>
      <c r="L13" s="274">
        <f t="shared" si="2"/>
        <v>0</v>
      </c>
      <c r="M13" s="248"/>
      <c r="N13" s="274">
        <f t="shared" si="1"/>
        <v>0</v>
      </c>
      <c r="O13" s="245"/>
      <c r="P13" s="245"/>
      <c r="Q13" s="245"/>
      <c r="R13" s="249"/>
    </row>
    <row r="14" spans="1:18" ht="19.8">
      <c r="A14" s="255" t="s">
        <v>143</v>
      </c>
      <c r="B14" s="245">
        <v>8</v>
      </c>
      <c r="C14" s="271">
        <f>'สาย 7'!D188</f>
        <v>0</v>
      </c>
      <c r="D14" s="271">
        <f>'สาย 7'!E188</f>
        <v>0</v>
      </c>
      <c r="E14" s="272" t="e">
        <f>'สาย 7'!F188</f>
        <v>#DIV/0!</v>
      </c>
      <c r="F14" s="271">
        <f>'สาย 7'!G188</f>
        <v>0</v>
      </c>
      <c r="G14" s="251"/>
      <c r="H14" s="256"/>
      <c r="I14" s="248"/>
      <c r="J14" s="250"/>
      <c r="K14" s="274">
        <f t="shared" si="0"/>
        <v>0</v>
      </c>
      <c r="L14" s="274">
        <f t="shared" si="2"/>
        <v>0</v>
      </c>
      <c r="M14" s="248"/>
      <c r="N14" s="274">
        <f t="shared" si="1"/>
        <v>0</v>
      </c>
      <c r="O14" s="245"/>
      <c r="P14" s="245"/>
      <c r="Q14" s="245"/>
      <c r="R14" s="249"/>
    </row>
    <row r="15" spans="1:18" ht="19.8">
      <c r="A15" s="255" t="s">
        <v>144</v>
      </c>
      <c r="B15" s="245">
        <v>9</v>
      </c>
      <c r="C15" s="271">
        <f>'สาย 7'!D189</f>
        <v>0</v>
      </c>
      <c r="D15" s="271">
        <f>'สาย 7'!E189</f>
        <v>0</v>
      </c>
      <c r="E15" s="272" t="e">
        <f>'สาย 7'!F189</f>
        <v>#DIV/0!</v>
      </c>
      <c r="F15" s="271">
        <f>'สาย 7'!G189</f>
        <v>0</v>
      </c>
      <c r="G15" s="251"/>
      <c r="H15" s="256"/>
      <c r="I15" s="248"/>
      <c r="J15" s="250"/>
      <c r="K15" s="274">
        <f t="shared" si="0"/>
        <v>0</v>
      </c>
      <c r="L15" s="274">
        <f t="shared" si="2"/>
        <v>0</v>
      </c>
      <c r="M15" s="248"/>
      <c r="N15" s="274">
        <f t="shared" si="1"/>
        <v>0</v>
      </c>
      <c r="O15" s="245"/>
      <c r="P15" s="245"/>
      <c r="Q15" s="245"/>
      <c r="R15" s="249"/>
    </row>
    <row r="16" spans="1:18" ht="19.8">
      <c r="A16" s="269" t="s">
        <v>138</v>
      </c>
      <c r="B16" s="249">
        <v>10</v>
      </c>
      <c r="C16" s="271">
        <f>'สาย 7'!D190</f>
        <v>0</v>
      </c>
      <c r="D16" s="271">
        <f>'สาย 7'!E190</f>
        <v>0</v>
      </c>
      <c r="E16" s="272" t="e">
        <f>'สาย 7'!F190</f>
        <v>#DIV/0!</v>
      </c>
      <c r="F16" s="271">
        <f>'สาย 7'!G190</f>
        <v>0</v>
      </c>
      <c r="G16" s="251"/>
      <c r="H16" s="256"/>
      <c r="I16" s="248"/>
      <c r="J16" s="250"/>
      <c r="K16" s="274">
        <f t="shared" si="0"/>
        <v>0</v>
      </c>
      <c r="L16" s="274">
        <f t="shared" si="2"/>
        <v>0</v>
      </c>
      <c r="M16" s="248"/>
      <c r="N16" s="274">
        <f t="shared" si="1"/>
        <v>0</v>
      </c>
      <c r="O16" s="245"/>
      <c r="P16" s="245"/>
      <c r="Q16" s="245"/>
      <c r="R16" s="249"/>
    </row>
    <row r="17" spans="1:18" ht="19.8">
      <c r="A17" s="255" t="s">
        <v>139</v>
      </c>
      <c r="B17" s="245">
        <v>11</v>
      </c>
      <c r="C17" s="271">
        <f>'สาย 7'!D191</f>
        <v>0</v>
      </c>
      <c r="D17" s="271">
        <f>'สาย 7'!E191</f>
        <v>0</v>
      </c>
      <c r="E17" s="272" t="e">
        <f>'สาย 7'!F191</f>
        <v>#DIV/0!</v>
      </c>
      <c r="F17" s="271">
        <f>'สาย 7'!G191</f>
        <v>0</v>
      </c>
      <c r="G17" s="251"/>
      <c r="H17" s="256"/>
      <c r="I17" s="248"/>
      <c r="J17" s="250"/>
      <c r="K17" s="274">
        <f t="shared" si="0"/>
        <v>0</v>
      </c>
      <c r="L17" s="274">
        <f t="shared" si="2"/>
        <v>0</v>
      </c>
      <c r="M17" s="248"/>
      <c r="N17" s="274">
        <f t="shared" si="1"/>
        <v>0</v>
      </c>
      <c r="O17" s="245"/>
      <c r="P17" s="245"/>
      <c r="Q17" s="245"/>
      <c r="R17" s="249"/>
    </row>
    <row r="18" spans="1:18" ht="19.8">
      <c r="A18" s="255" t="s">
        <v>140</v>
      </c>
      <c r="B18" s="249">
        <v>12</v>
      </c>
      <c r="C18" s="271">
        <f>'สาย 7'!D192</f>
        <v>0</v>
      </c>
      <c r="D18" s="271">
        <f>'สาย 7'!E192</f>
        <v>0</v>
      </c>
      <c r="E18" s="272" t="e">
        <f>'สาย 7'!F192</f>
        <v>#DIV/0!</v>
      </c>
      <c r="F18" s="271">
        <f>'สาย 7'!G192</f>
        <v>0</v>
      </c>
      <c r="G18" s="249"/>
      <c r="H18" s="256"/>
      <c r="I18" s="250"/>
      <c r="J18" s="250"/>
      <c r="K18" s="274">
        <f t="shared" si="0"/>
        <v>0</v>
      </c>
      <c r="L18" s="274">
        <f t="shared" si="2"/>
        <v>0</v>
      </c>
      <c r="M18" s="248"/>
      <c r="N18" s="274">
        <f t="shared" si="1"/>
        <v>0</v>
      </c>
      <c r="O18" s="249"/>
      <c r="P18" s="249"/>
      <c r="Q18" s="249"/>
      <c r="R18" s="249"/>
    </row>
    <row r="19" spans="1:18" ht="19.8">
      <c r="A19" s="269" t="s">
        <v>141</v>
      </c>
      <c r="B19" s="249">
        <v>13</v>
      </c>
      <c r="C19" s="271">
        <f>'สาย 7'!D193</f>
        <v>0</v>
      </c>
      <c r="D19" s="271">
        <f>'สาย 7'!E193</f>
        <v>0</v>
      </c>
      <c r="E19" s="272" t="e">
        <f>'สาย 7'!F193</f>
        <v>#DIV/0!</v>
      </c>
      <c r="F19" s="271">
        <f>'สาย 7'!G193</f>
        <v>0</v>
      </c>
      <c r="G19" s="249"/>
      <c r="H19" s="256"/>
      <c r="I19" s="250"/>
      <c r="J19" s="250"/>
      <c r="K19" s="274">
        <f t="shared" si="0"/>
        <v>0</v>
      </c>
      <c r="L19" s="274">
        <f t="shared" si="2"/>
        <v>0</v>
      </c>
      <c r="M19" s="248"/>
      <c r="N19" s="274">
        <f t="shared" si="1"/>
        <v>0</v>
      </c>
      <c r="O19" s="249"/>
      <c r="P19" s="249"/>
      <c r="Q19" s="249"/>
      <c r="R19" s="249"/>
    </row>
    <row r="20" spans="1:18" ht="19.8">
      <c r="A20" s="255" t="s">
        <v>142</v>
      </c>
      <c r="B20" s="245">
        <v>14</v>
      </c>
      <c r="C20" s="271">
        <f>'สาย 7'!D194</f>
        <v>0</v>
      </c>
      <c r="D20" s="271">
        <f>'สาย 7'!E194</f>
        <v>0</v>
      </c>
      <c r="E20" s="272" t="e">
        <f>'สาย 7'!F194</f>
        <v>#DIV/0!</v>
      </c>
      <c r="F20" s="271">
        <f>'สาย 7'!G194</f>
        <v>0</v>
      </c>
      <c r="G20" s="251"/>
      <c r="H20" s="256"/>
      <c r="I20" s="248"/>
      <c r="J20" s="250"/>
      <c r="K20" s="274">
        <f t="shared" si="0"/>
        <v>0</v>
      </c>
      <c r="L20" s="274">
        <f t="shared" si="2"/>
        <v>0</v>
      </c>
      <c r="M20" s="248"/>
      <c r="N20" s="274">
        <f t="shared" si="1"/>
        <v>0</v>
      </c>
      <c r="O20" s="245"/>
      <c r="P20" s="245"/>
      <c r="Q20" s="245"/>
      <c r="R20" s="249"/>
    </row>
    <row r="21" spans="1:18" ht="19.8">
      <c r="A21" s="255" t="s">
        <v>143</v>
      </c>
      <c r="B21" s="245">
        <v>15</v>
      </c>
      <c r="C21" s="271">
        <f>'สาย 7'!D195</f>
        <v>0</v>
      </c>
      <c r="D21" s="271">
        <f>'สาย 7'!E195</f>
        <v>0</v>
      </c>
      <c r="E21" s="272" t="e">
        <f>'สาย 7'!F195</f>
        <v>#DIV/0!</v>
      </c>
      <c r="F21" s="271">
        <f>'สาย 7'!G195</f>
        <v>0</v>
      </c>
      <c r="G21" s="251"/>
      <c r="H21" s="256"/>
      <c r="I21" s="248"/>
      <c r="J21" s="250"/>
      <c r="K21" s="274">
        <f t="shared" si="0"/>
        <v>0</v>
      </c>
      <c r="L21" s="274">
        <f t="shared" si="2"/>
        <v>0</v>
      </c>
      <c r="M21" s="248"/>
      <c r="N21" s="274">
        <f t="shared" si="1"/>
        <v>0</v>
      </c>
      <c r="O21" s="245"/>
      <c r="P21" s="245"/>
      <c r="Q21" s="245"/>
      <c r="R21" s="249"/>
    </row>
    <row r="22" spans="1:18" ht="19.8">
      <c r="A22" s="269" t="s">
        <v>144</v>
      </c>
      <c r="B22" s="245">
        <v>16</v>
      </c>
      <c r="C22" s="271">
        <f>'สาย 7'!D196</f>
        <v>0</v>
      </c>
      <c r="D22" s="271">
        <f>'สาย 7'!E196</f>
        <v>0</v>
      </c>
      <c r="E22" s="272" t="e">
        <f>'สาย 7'!F196</f>
        <v>#DIV/0!</v>
      </c>
      <c r="F22" s="271">
        <f>'สาย 7'!G196</f>
        <v>0</v>
      </c>
      <c r="G22" s="251"/>
      <c r="H22" s="256"/>
      <c r="I22" s="248"/>
      <c r="J22" s="250"/>
      <c r="K22" s="274">
        <f t="shared" si="0"/>
        <v>0</v>
      </c>
      <c r="L22" s="274">
        <f t="shared" si="2"/>
        <v>0</v>
      </c>
      <c r="M22" s="248"/>
      <c r="N22" s="274">
        <f t="shared" si="1"/>
        <v>0</v>
      </c>
      <c r="O22" s="245"/>
      <c r="P22" s="245"/>
      <c r="Q22" s="245"/>
      <c r="R22" s="249"/>
    </row>
    <row r="23" spans="1:18" ht="19.8">
      <c r="A23" s="255" t="s">
        <v>138</v>
      </c>
      <c r="B23" s="249">
        <v>17</v>
      </c>
      <c r="C23" s="271">
        <f>'สาย 7'!D197</f>
        <v>0</v>
      </c>
      <c r="D23" s="271">
        <f>'สาย 7'!E197</f>
        <v>0</v>
      </c>
      <c r="E23" s="272" t="e">
        <f>'สาย 7'!F197</f>
        <v>#DIV/0!</v>
      </c>
      <c r="F23" s="271">
        <f>'สาย 7'!G197</f>
        <v>0</v>
      </c>
      <c r="G23" s="251"/>
      <c r="H23" s="256"/>
      <c r="I23" s="248"/>
      <c r="J23" s="250"/>
      <c r="K23" s="274">
        <f t="shared" si="0"/>
        <v>0</v>
      </c>
      <c r="L23" s="274">
        <f t="shared" si="2"/>
        <v>0</v>
      </c>
      <c r="M23" s="248"/>
      <c r="N23" s="274">
        <f t="shared" si="1"/>
        <v>0</v>
      </c>
      <c r="O23" s="245"/>
      <c r="P23" s="245"/>
      <c r="Q23" s="245"/>
      <c r="R23" s="249"/>
    </row>
    <row r="24" spans="1:18" ht="19.8">
      <c r="A24" s="255" t="s">
        <v>139</v>
      </c>
      <c r="B24" s="245">
        <v>18</v>
      </c>
      <c r="C24" s="271">
        <f>'สาย 7'!D198</f>
        <v>0</v>
      </c>
      <c r="D24" s="271">
        <f>'สาย 7'!E198</f>
        <v>0</v>
      </c>
      <c r="E24" s="272" t="e">
        <f>'สาย 7'!F198</f>
        <v>#DIV/0!</v>
      </c>
      <c r="F24" s="271">
        <f>'สาย 7'!G198</f>
        <v>0</v>
      </c>
      <c r="G24" s="251"/>
      <c r="H24" s="256"/>
      <c r="I24" s="248"/>
      <c r="J24" s="250"/>
      <c r="K24" s="274">
        <f t="shared" si="0"/>
        <v>0</v>
      </c>
      <c r="L24" s="274">
        <f t="shared" si="2"/>
        <v>0</v>
      </c>
      <c r="M24" s="248"/>
      <c r="N24" s="274">
        <f t="shared" si="1"/>
        <v>0</v>
      </c>
      <c r="O24" s="245"/>
      <c r="P24" s="245"/>
      <c r="Q24" s="245"/>
      <c r="R24" s="249"/>
    </row>
    <row r="25" spans="1:18" ht="19.8">
      <c r="A25" s="269" t="s">
        <v>140</v>
      </c>
      <c r="B25" s="245">
        <v>19</v>
      </c>
      <c r="C25" s="271">
        <f>'สาย 7'!D199</f>
        <v>0</v>
      </c>
      <c r="D25" s="271">
        <f>'สาย 7'!E199</f>
        <v>0</v>
      </c>
      <c r="E25" s="272" t="e">
        <f>'สาย 7'!F199</f>
        <v>#DIV/0!</v>
      </c>
      <c r="F25" s="271">
        <f>'สาย 7'!G199</f>
        <v>0</v>
      </c>
      <c r="G25" s="251"/>
      <c r="H25" s="256"/>
      <c r="I25" s="248"/>
      <c r="J25" s="250"/>
      <c r="K25" s="274">
        <f t="shared" si="0"/>
        <v>0</v>
      </c>
      <c r="L25" s="274">
        <f t="shared" si="2"/>
        <v>0</v>
      </c>
      <c r="M25" s="248"/>
      <c r="N25" s="274">
        <f t="shared" si="1"/>
        <v>0</v>
      </c>
      <c r="O25" s="245"/>
      <c r="P25" s="245"/>
      <c r="Q25" s="245"/>
      <c r="R25" s="249"/>
    </row>
    <row r="26" spans="1:18" ht="19.8">
      <c r="A26" s="255" t="s">
        <v>141</v>
      </c>
      <c r="B26" s="245">
        <v>20</v>
      </c>
      <c r="C26" s="271">
        <f>'สาย 7'!D200</f>
        <v>0</v>
      </c>
      <c r="D26" s="271">
        <f>'สาย 7'!E200</f>
        <v>0</v>
      </c>
      <c r="E26" s="272" t="e">
        <f>'สาย 7'!F200</f>
        <v>#DIV/0!</v>
      </c>
      <c r="F26" s="271">
        <f>'สาย 7'!G200</f>
        <v>0</v>
      </c>
      <c r="G26" s="251"/>
      <c r="H26" s="256"/>
      <c r="I26" s="248"/>
      <c r="J26" s="250"/>
      <c r="K26" s="274">
        <f t="shared" si="0"/>
        <v>0</v>
      </c>
      <c r="L26" s="274">
        <f t="shared" si="2"/>
        <v>0</v>
      </c>
      <c r="M26" s="248"/>
      <c r="N26" s="274">
        <f t="shared" si="1"/>
        <v>0</v>
      </c>
      <c r="O26" s="245"/>
      <c r="P26" s="245"/>
      <c r="Q26" s="245"/>
      <c r="R26" s="249"/>
    </row>
    <row r="27" spans="1:18" ht="19.8">
      <c r="A27" s="255" t="s">
        <v>142</v>
      </c>
      <c r="B27" s="245">
        <v>21</v>
      </c>
      <c r="C27" s="271">
        <f>'สาย 7'!D201</f>
        <v>0</v>
      </c>
      <c r="D27" s="271">
        <f>'สาย 7'!E201</f>
        <v>0</v>
      </c>
      <c r="E27" s="272" t="e">
        <f>'สาย 7'!F201</f>
        <v>#DIV/0!</v>
      </c>
      <c r="F27" s="271">
        <f>'สาย 7'!G201</f>
        <v>0</v>
      </c>
      <c r="G27" s="251"/>
      <c r="H27" s="256"/>
      <c r="I27" s="248"/>
      <c r="J27" s="250"/>
      <c r="K27" s="274">
        <f t="shared" si="0"/>
        <v>0</v>
      </c>
      <c r="L27" s="274">
        <f t="shared" si="2"/>
        <v>0</v>
      </c>
      <c r="M27" s="248"/>
      <c r="N27" s="274">
        <f t="shared" si="1"/>
        <v>0</v>
      </c>
      <c r="O27" s="245"/>
      <c r="P27" s="245"/>
      <c r="Q27" s="245"/>
      <c r="R27" s="249"/>
    </row>
    <row r="28" spans="1:18" ht="19.8">
      <c r="A28" s="269" t="s">
        <v>143</v>
      </c>
      <c r="B28" s="245">
        <v>22</v>
      </c>
      <c r="C28" s="271">
        <f>'สาย 7'!D202</f>
        <v>0</v>
      </c>
      <c r="D28" s="271">
        <f>'สาย 7'!E202</f>
        <v>0</v>
      </c>
      <c r="E28" s="272" t="e">
        <f>'สาย 7'!F202</f>
        <v>#DIV/0!</v>
      </c>
      <c r="F28" s="271">
        <f>'สาย 7'!G202</f>
        <v>0</v>
      </c>
      <c r="G28" s="251"/>
      <c r="H28" s="256"/>
      <c r="I28" s="248"/>
      <c r="J28" s="250"/>
      <c r="K28" s="274">
        <f t="shared" si="0"/>
        <v>0</v>
      </c>
      <c r="L28" s="274">
        <f t="shared" si="2"/>
        <v>0</v>
      </c>
      <c r="M28" s="248"/>
      <c r="N28" s="274">
        <f t="shared" si="1"/>
        <v>0</v>
      </c>
      <c r="O28" s="245"/>
      <c r="P28" s="245"/>
      <c r="Q28" s="245"/>
      <c r="R28" s="249"/>
    </row>
    <row r="29" spans="1:18" ht="19.8">
      <c r="A29" s="255" t="s">
        <v>144</v>
      </c>
      <c r="B29" s="245">
        <v>23</v>
      </c>
      <c r="C29" s="271">
        <f>'สาย 7'!D203</f>
        <v>0</v>
      </c>
      <c r="D29" s="271">
        <f>'สาย 7'!E203</f>
        <v>0</v>
      </c>
      <c r="E29" s="272" t="e">
        <f>'สาย 7'!F203</f>
        <v>#DIV/0!</v>
      </c>
      <c r="F29" s="271">
        <f>'สาย 7'!G203</f>
        <v>0</v>
      </c>
      <c r="G29" s="251"/>
      <c r="H29" s="256"/>
      <c r="I29" s="248"/>
      <c r="J29" s="250"/>
      <c r="K29" s="274">
        <f t="shared" si="0"/>
        <v>0</v>
      </c>
      <c r="L29" s="274">
        <f t="shared" si="2"/>
        <v>0</v>
      </c>
      <c r="M29" s="248"/>
      <c r="N29" s="274">
        <f t="shared" si="1"/>
        <v>0</v>
      </c>
      <c r="O29" s="245"/>
      <c r="P29" s="245"/>
      <c r="Q29" s="245"/>
      <c r="R29" s="249"/>
    </row>
    <row r="30" spans="1:18" ht="19.8">
      <c r="A30" s="255" t="s">
        <v>138</v>
      </c>
      <c r="B30" s="249">
        <v>24</v>
      </c>
      <c r="C30" s="271">
        <f>'สาย 7'!D204</f>
        <v>0</v>
      </c>
      <c r="D30" s="271">
        <f>'สาย 7'!E204</f>
        <v>0</v>
      </c>
      <c r="E30" s="272" t="e">
        <f>'สาย 7'!F204</f>
        <v>#DIV/0!</v>
      </c>
      <c r="F30" s="271">
        <f>'สาย 7'!G204</f>
        <v>0</v>
      </c>
      <c r="G30" s="251"/>
      <c r="H30" s="256"/>
      <c r="I30" s="248"/>
      <c r="J30" s="250"/>
      <c r="K30" s="274">
        <f t="shared" si="0"/>
        <v>0</v>
      </c>
      <c r="L30" s="274">
        <f t="shared" si="2"/>
        <v>0</v>
      </c>
      <c r="M30" s="248"/>
      <c r="N30" s="274">
        <f t="shared" si="1"/>
        <v>0</v>
      </c>
      <c r="O30" s="245"/>
      <c r="P30" s="245"/>
      <c r="Q30" s="245"/>
      <c r="R30" s="249"/>
    </row>
    <row r="31" spans="1:18" ht="19.8">
      <c r="A31" s="269" t="s">
        <v>139</v>
      </c>
      <c r="B31" s="245">
        <v>25</v>
      </c>
      <c r="C31" s="271">
        <f>'สาย 7'!D205</f>
        <v>0</v>
      </c>
      <c r="D31" s="271">
        <f>'สาย 7'!E205</f>
        <v>0</v>
      </c>
      <c r="E31" s="272" t="e">
        <f>'สาย 7'!F205</f>
        <v>#DIV/0!</v>
      </c>
      <c r="F31" s="271">
        <f>'สาย 7'!G205</f>
        <v>0</v>
      </c>
      <c r="G31" s="251"/>
      <c r="H31" s="256"/>
      <c r="I31" s="248"/>
      <c r="J31" s="250"/>
      <c r="K31" s="274">
        <f t="shared" si="0"/>
        <v>0</v>
      </c>
      <c r="L31" s="274">
        <f t="shared" si="2"/>
        <v>0</v>
      </c>
      <c r="M31" s="248"/>
      <c r="N31" s="274">
        <f t="shared" si="1"/>
        <v>0</v>
      </c>
      <c r="O31" s="245"/>
      <c r="P31" s="245"/>
      <c r="Q31" s="245"/>
      <c r="R31" s="249"/>
    </row>
    <row r="32" spans="1:18" ht="19.8">
      <c r="A32" s="255" t="s">
        <v>140</v>
      </c>
      <c r="B32" s="245">
        <v>26</v>
      </c>
      <c r="C32" s="271">
        <f>'สาย 7'!D206</f>
        <v>0</v>
      </c>
      <c r="D32" s="271">
        <f>'สาย 7'!E206</f>
        <v>0</v>
      </c>
      <c r="E32" s="272" t="e">
        <f>'สาย 7'!F206</f>
        <v>#DIV/0!</v>
      </c>
      <c r="F32" s="271">
        <f>'สาย 7'!G206</f>
        <v>0</v>
      </c>
      <c r="G32" s="251"/>
      <c r="H32" s="256"/>
      <c r="I32" s="248"/>
      <c r="J32" s="250"/>
      <c r="K32" s="274">
        <f t="shared" si="0"/>
        <v>0</v>
      </c>
      <c r="L32" s="274">
        <f t="shared" si="2"/>
        <v>0</v>
      </c>
      <c r="M32" s="248"/>
      <c r="N32" s="274">
        <f t="shared" si="1"/>
        <v>0</v>
      </c>
      <c r="O32" s="245"/>
      <c r="P32" s="245"/>
      <c r="Q32" s="245"/>
      <c r="R32" s="249"/>
    </row>
    <row r="33" spans="1:18" ht="19.8">
      <c r="A33" s="255" t="s">
        <v>141</v>
      </c>
      <c r="B33" s="245">
        <v>27</v>
      </c>
      <c r="C33" s="271">
        <f>'สาย 7'!D207</f>
        <v>0</v>
      </c>
      <c r="D33" s="271">
        <f>'สาย 7'!E207</f>
        <v>0</v>
      </c>
      <c r="E33" s="272" t="e">
        <f>'สาย 7'!F207</f>
        <v>#DIV/0!</v>
      </c>
      <c r="F33" s="271">
        <f>'สาย 7'!G207</f>
        <v>0</v>
      </c>
      <c r="G33" s="251"/>
      <c r="H33" s="256"/>
      <c r="I33" s="248"/>
      <c r="J33" s="250"/>
      <c r="K33" s="274">
        <f t="shared" si="0"/>
        <v>0</v>
      </c>
      <c r="L33" s="274">
        <f t="shared" si="2"/>
        <v>0</v>
      </c>
      <c r="M33" s="248"/>
      <c r="N33" s="274">
        <f t="shared" si="1"/>
        <v>0</v>
      </c>
      <c r="O33" s="245"/>
      <c r="P33" s="245"/>
      <c r="Q33" s="245"/>
      <c r="R33" s="249"/>
    </row>
    <row r="34" spans="1:18" ht="19.8">
      <c r="A34" s="269" t="s">
        <v>142</v>
      </c>
      <c r="B34" s="245">
        <v>28</v>
      </c>
      <c r="C34" s="271">
        <f>'สาย 7'!D208</f>
        <v>0</v>
      </c>
      <c r="D34" s="271">
        <f>'สาย 7'!E208</f>
        <v>0</v>
      </c>
      <c r="E34" s="272" t="e">
        <f>'สาย 7'!F208</f>
        <v>#DIV/0!</v>
      </c>
      <c r="F34" s="271">
        <f>'สาย 7'!G208</f>
        <v>0</v>
      </c>
      <c r="G34" s="251"/>
      <c r="H34" s="256"/>
      <c r="I34" s="248"/>
      <c r="J34" s="250"/>
      <c r="K34" s="274">
        <f t="shared" si="0"/>
        <v>0</v>
      </c>
      <c r="L34" s="274">
        <f t="shared" si="2"/>
        <v>0</v>
      </c>
      <c r="M34" s="248"/>
      <c r="N34" s="274">
        <f t="shared" si="1"/>
        <v>0</v>
      </c>
      <c r="O34" s="245"/>
      <c r="P34" s="245"/>
      <c r="Q34" s="245"/>
      <c r="R34" s="249"/>
    </row>
    <row r="35" spans="1:18" ht="19.8">
      <c r="A35" s="255" t="s">
        <v>143</v>
      </c>
      <c r="B35" s="245">
        <v>29</v>
      </c>
      <c r="C35" s="271">
        <f>'สาย 7'!D209</f>
        <v>0</v>
      </c>
      <c r="D35" s="271">
        <f>'สาย 7'!E209</f>
        <v>0</v>
      </c>
      <c r="E35" s="272" t="e">
        <f>'สาย 7'!F209</f>
        <v>#DIV/0!</v>
      </c>
      <c r="F35" s="271">
        <f>'สาย 7'!G209</f>
        <v>0</v>
      </c>
      <c r="G35" s="251"/>
      <c r="H35" s="256"/>
      <c r="I35" s="248"/>
      <c r="J35" s="250"/>
      <c r="K35" s="274">
        <f t="shared" si="0"/>
        <v>0</v>
      </c>
      <c r="L35" s="274">
        <f t="shared" si="2"/>
        <v>0</v>
      </c>
      <c r="M35" s="248"/>
      <c r="N35" s="274">
        <f t="shared" si="1"/>
        <v>0</v>
      </c>
      <c r="O35" s="245"/>
      <c r="P35" s="245"/>
      <c r="Q35" s="245"/>
      <c r="R35" s="249"/>
    </row>
    <row r="36" spans="1:18" ht="19.8">
      <c r="A36" s="255" t="s">
        <v>144</v>
      </c>
      <c r="B36" s="245">
        <v>30</v>
      </c>
      <c r="C36" s="271">
        <f>'สาย 7'!D210</f>
        <v>0</v>
      </c>
      <c r="D36" s="271">
        <f>'สาย 7'!E210</f>
        <v>0</v>
      </c>
      <c r="E36" s="272" t="e">
        <f>'สาย 7'!F210</f>
        <v>#DIV/0!</v>
      </c>
      <c r="F36" s="271">
        <f>'สาย 7'!G210</f>
        <v>0</v>
      </c>
      <c r="G36" s="251"/>
      <c r="H36" s="256"/>
      <c r="I36" s="248"/>
      <c r="J36" s="250"/>
      <c r="K36" s="274">
        <f t="shared" si="0"/>
        <v>0</v>
      </c>
      <c r="L36" s="274">
        <f t="shared" si="2"/>
        <v>0</v>
      </c>
      <c r="M36" s="248"/>
      <c r="N36" s="274">
        <f t="shared" si="1"/>
        <v>0</v>
      </c>
      <c r="O36" s="245"/>
      <c r="P36" s="245"/>
      <c r="Q36" s="245"/>
      <c r="R36" s="249"/>
    </row>
    <row r="37" spans="1:18" ht="20.399999999999999" thickBot="1">
      <c r="A37" s="279"/>
      <c r="B37" s="280">
        <v>31</v>
      </c>
      <c r="C37" s="271">
        <f>'สาย 7'!D211</f>
        <v>0</v>
      </c>
      <c r="D37" s="271">
        <f>'สาย 7'!E211</f>
        <v>0</v>
      </c>
      <c r="E37" s="272" t="e">
        <f>'สาย 7'!F211</f>
        <v>#DIV/0!</v>
      </c>
      <c r="F37" s="271">
        <f>'สาย 7'!G211</f>
        <v>0</v>
      </c>
      <c r="G37" s="283"/>
      <c r="H37" s="284"/>
      <c r="I37" s="285"/>
      <c r="J37" s="285"/>
      <c r="K37" s="274">
        <f t="shared" si="0"/>
        <v>0</v>
      </c>
      <c r="L37" s="274">
        <f t="shared" si="2"/>
        <v>0</v>
      </c>
      <c r="M37" s="286"/>
      <c r="N37" s="274">
        <f t="shared" si="1"/>
        <v>0</v>
      </c>
      <c r="O37" s="283"/>
      <c r="P37" s="283"/>
      <c r="Q37" s="283"/>
      <c r="R37" s="283"/>
    </row>
    <row r="38" spans="1:18" ht="31.5" customHeight="1" thickTop="1" thickBot="1">
      <c r="A38" s="658" t="s">
        <v>41</v>
      </c>
      <c r="B38" s="659"/>
      <c r="C38" s="287">
        <f>SUM(C7:C37)</f>
        <v>4475</v>
      </c>
      <c r="D38" s="287">
        <f t="shared" ref="D38" si="3">SUM(D7:D37)</f>
        <v>387</v>
      </c>
      <c r="E38" s="288">
        <f>D38/C38</f>
        <v>8.6480446927374305E-2</v>
      </c>
      <c r="F38" s="287">
        <f t="shared" ref="F38:Q38" si="4">SUM(F7:F37)</f>
        <v>0</v>
      </c>
      <c r="G38" s="287">
        <f t="shared" si="4"/>
        <v>0</v>
      </c>
      <c r="H38" s="287">
        <f t="shared" si="4"/>
        <v>0</v>
      </c>
      <c r="I38" s="287">
        <f t="shared" si="4"/>
        <v>31674</v>
      </c>
      <c r="J38" s="287">
        <f t="shared" si="4"/>
        <v>11786.28</v>
      </c>
      <c r="K38" s="287">
        <f t="shared" si="4"/>
        <v>825.03960000000006</v>
      </c>
      <c r="L38" s="287">
        <f t="shared" si="4"/>
        <v>43460.28</v>
      </c>
      <c r="M38" s="287">
        <f t="shared" si="4"/>
        <v>0</v>
      </c>
      <c r="N38" s="287">
        <f t="shared" si="4"/>
        <v>43460.28</v>
      </c>
      <c r="O38" s="287">
        <f t="shared" si="4"/>
        <v>121</v>
      </c>
      <c r="P38" s="287">
        <f t="shared" si="4"/>
        <v>121</v>
      </c>
      <c r="Q38" s="287">
        <f t="shared" si="4"/>
        <v>88</v>
      </c>
      <c r="R38" s="289"/>
    </row>
    <row r="39" spans="1:18" ht="21" thickTop="1">
      <c r="A39" s="244"/>
      <c r="B39" s="244"/>
      <c r="C39" s="244"/>
      <c r="D39" s="244"/>
      <c r="E39" s="244"/>
      <c r="F39" s="290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</row>
    <row r="40" spans="1:18" ht="20.399999999999999">
      <c r="A40" s="244"/>
      <c r="B40" s="244"/>
      <c r="C40" s="246"/>
      <c r="D40" s="252"/>
      <c r="E40" s="247"/>
      <c r="F40" s="291"/>
      <c r="G40" s="247"/>
      <c r="H40" s="244"/>
      <c r="I40" s="244"/>
      <c r="J40" s="244"/>
      <c r="K40" s="244"/>
      <c r="L40" s="244"/>
      <c r="M40" s="244"/>
      <c r="N40" s="253"/>
      <c r="O40" s="244"/>
      <c r="P40" s="244"/>
      <c r="Q40" s="244"/>
      <c r="R40" s="244"/>
    </row>
  </sheetData>
  <mergeCells count="21">
    <mergeCell ref="C5:C6"/>
    <mergeCell ref="D5:D6"/>
    <mergeCell ref="I5:I6"/>
    <mergeCell ref="J5:K5"/>
    <mergeCell ref="A38:B38"/>
    <mergeCell ref="R4:R6"/>
    <mergeCell ref="A1:R1"/>
    <mergeCell ref="A2:R2"/>
    <mergeCell ref="A3:R3"/>
    <mergeCell ref="A4:A6"/>
    <mergeCell ref="B4:B6"/>
    <mergeCell ref="E4:E6"/>
    <mergeCell ref="F4:F6"/>
    <mergeCell ref="G4:G6"/>
    <mergeCell ref="H4:H6"/>
    <mergeCell ref="I4:K4"/>
    <mergeCell ref="L4:L6"/>
    <mergeCell ref="M4:M6"/>
    <mergeCell ref="N4:N6"/>
    <mergeCell ref="O4:P5"/>
    <mergeCell ref="Q4:Q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"/>
  <sheetViews>
    <sheetView topLeftCell="C1" workbookViewId="0">
      <selection activeCell="G12" sqref="G12"/>
    </sheetView>
  </sheetViews>
  <sheetFormatPr defaultColWidth="9" defaultRowHeight="14.4"/>
  <cols>
    <col min="1" max="13" width="9" style="79"/>
    <col min="14" max="14" width="8.6640625" style="79" bestFit="1" customWidth="1"/>
    <col min="15" max="17" width="9" style="79"/>
    <col min="18" max="18" width="18.88671875" style="79" customWidth="1"/>
    <col min="19" max="16384" width="9" style="79"/>
  </cols>
  <sheetData>
    <row r="1" spans="1:18" ht="25.8">
      <c r="A1" s="628" t="s">
        <v>122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8"/>
      <c r="R1" s="628"/>
    </row>
    <row r="2" spans="1:18" ht="21" customHeight="1">
      <c r="A2" s="665" t="s">
        <v>150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</row>
    <row r="3" spans="1:18" ht="24.75" customHeight="1" thickBot="1">
      <c r="A3" s="629" t="s">
        <v>320</v>
      </c>
      <c r="B3" s="629"/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</row>
    <row r="4" spans="1:18" ht="21.75" customHeight="1" thickTop="1">
      <c r="A4" s="660" t="s">
        <v>146</v>
      </c>
      <c r="B4" s="636" t="s">
        <v>1</v>
      </c>
      <c r="C4" s="276" t="s">
        <v>42</v>
      </c>
      <c r="D4" s="276" t="s">
        <v>89</v>
      </c>
      <c r="E4" s="646" t="s">
        <v>148</v>
      </c>
      <c r="F4" s="636" t="s">
        <v>123</v>
      </c>
      <c r="G4" s="639" t="s">
        <v>124</v>
      </c>
      <c r="H4" s="666" t="s">
        <v>125</v>
      </c>
      <c r="I4" s="650" t="s">
        <v>126</v>
      </c>
      <c r="J4" s="650"/>
      <c r="K4" s="650"/>
      <c r="L4" s="654" t="s">
        <v>127</v>
      </c>
      <c r="M4" s="633" t="s">
        <v>133</v>
      </c>
      <c r="N4" s="633" t="s">
        <v>44</v>
      </c>
      <c r="O4" s="669" t="s">
        <v>128</v>
      </c>
      <c r="P4" s="669"/>
      <c r="Q4" s="636" t="s">
        <v>129</v>
      </c>
      <c r="R4" s="636" t="s">
        <v>130</v>
      </c>
    </row>
    <row r="5" spans="1:18" ht="21" customHeight="1">
      <c r="A5" s="661"/>
      <c r="B5" s="637"/>
      <c r="C5" s="663" t="s">
        <v>147</v>
      </c>
      <c r="D5" s="663" t="s">
        <v>147</v>
      </c>
      <c r="E5" s="647"/>
      <c r="F5" s="637"/>
      <c r="G5" s="640"/>
      <c r="H5" s="667"/>
      <c r="I5" s="655" t="s">
        <v>131</v>
      </c>
      <c r="J5" s="651" t="s">
        <v>132</v>
      </c>
      <c r="K5" s="651"/>
      <c r="L5" s="655"/>
      <c r="M5" s="634"/>
      <c r="N5" s="634"/>
      <c r="O5" s="637"/>
      <c r="P5" s="637"/>
      <c r="Q5" s="637"/>
      <c r="R5" s="637"/>
    </row>
    <row r="6" spans="1:18" ht="21" thickBot="1">
      <c r="A6" s="662"/>
      <c r="B6" s="638"/>
      <c r="C6" s="664"/>
      <c r="D6" s="664"/>
      <c r="E6" s="648"/>
      <c r="F6" s="638"/>
      <c r="G6" s="638"/>
      <c r="H6" s="668"/>
      <c r="I6" s="656"/>
      <c r="J6" s="277" t="s">
        <v>80</v>
      </c>
      <c r="K6" s="277" t="s">
        <v>134</v>
      </c>
      <c r="L6" s="656"/>
      <c r="M6" s="635"/>
      <c r="N6" s="635"/>
      <c r="O6" s="278" t="s">
        <v>135</v>
      </c>
      <c r="P6" s="278" t="s">
        <v>136</v>
      </c>
      <c r="Q6" s="277" t="s">
        <v>137</v>
      </c>
      <c r="R6" s="638"/>
    </row>
    <row r="7" spans="1:18" ht="20.399999999999999" thickTop="1">
      <c r="A7" s="269" t="s">
        <v>143</v>
      </c>
      <c r="B7" s="270">
        <v>1</v>
      </c>
      <c r="C7" s="271">
        <f>'สาย 8'!D181</f>
        <v>965</v>
      </c>
      <c r="D7" s="271">
        <f>'สาย 8'!E181</f>
        <v>68</v>
      </c>
      <c r="E7" s="272">
        <f>'สาย 8'!F181</f>
        <v>7.0466321243523311E-2</v>
      </c>
      <c r="F7" s="271">
        <f>'สาย 8'!G181</f>
        <v>0</v>
      </c>
      <c r="G7" s="270"/>
      <c r="H7" s="273"/>
      <c r="I7" s="274">
        <v>4623</v>
      </c>
      <c r="J7" s="274">
        <v>3080.59</v>
      </c>
      <c r="K7" s="274">
        <f>J7*7%</f>
        <v>215.64130000000003</v>
      </c>
      <c r="L7" s="274">
        <f>I7+J7</f>
        <v>7703.59</v>
      </c>
      <c r="M7" s="275"/>
      <c r="N7" s="274">
        <f>L7-M7</f>
        <v>7703.59</v>
      </c>
      <c r="O7" s="270">
        <v>23</v>
      </c>
      <c r="P7" s="270">
        <v>23</v>
      </c>
      <c r="Q7" s="270">
        <v>29</v>
      </c>
      <c r="R7" s="270" t="s">
        <v>323</v>
      </c>
    </row>
    <row r="8" spans="1:18" ht="19.8">
      <c r="A8" s="255" t="s">
        <v>144</v>
      </c>
      <c r="B8" s="249">
        <v>2</v>
      </c>
      <c r="C8" s="271">
        <f>'สาย 8'!D182</f>
        <v>860</v>
      </c>
      <c r="D8" s="271">
        <f>'สาย 8'!E182</f>
        <v>118</v>
      </c>
      <c r="E8" s="272">
        <f>'สาย 8'!F182</f>
        <v>0.1372093023255814</v>
      </c>
      <c r="F8" s="271">
        <f>'สาย 8'!G182</f>
        <v>0</v>
      </c>
      <c r="G8" s="249"/>
      <c r="H8" s="256"/>
      <c r="I8" s="250">
        <v>890.5</v>
      </c>
      <c r="J8" s="250">
        <v>5756.57</v>
      </c>
      <c r="K8" s="274">
        <f t="shared" ref="K8:K37" si="0">J8*7%</f>
        <v>402.9599</v>
      </c>
      <c r="L8" s="274">
        <f>I8+J8</f>
        <v>6647.07</v>
      </c>
      <c r="M8" s="248"/>
      <c r="N8" s="274">
        <f t="shared" ref="N8:N37" si="1">L8-M8</f>
        <v>6647.07</v>
      </c>
      <c r="O8" s="249">
        <v>21</v>
      </c>
      <c r="P8" s="249">
        <v>21</v>
      </c>
      <c r="Q8" s="249">
        <v>23</v>
      </c>
      <c r="R8" s="270" t="s">
        <v>323</v>
      </c>
    </row>
    <row r="9" spans="1:18" ht="19.8">
      <c r="A9" s="255" t="s">
        <v>138</v>
      </c>
      <c r="B9" s="249">
        <v>3</v>
      </c>
      <c r="C9" s="271">
        <f>'สาย 8'!D183</f>
        <v>815</v>
      </c>
      <c r="D9" s="271">
        <f>'สาย 8'!E183</f>
        <v>170</v>
      </c>
      <c r="E9" s="272">
        <f>'สาย 8'!F183</f>
        <v>0.20858895705521471</v>
      </c>
      <c r="F9" s="271">
        <f>'สาย 8'!G183</f>
        <v>0</v>
      </c>
      <c r="G9" s="249"/>
      <c r="H9" s="256"/>
      <c r="I9" s="250">
        <v>1259.5</v>
      </c>
      <c r="J9" s="250">
        <v>4615.72</v>
      </c>
      <c r="K9" s="274">
        <f t="shared" si="0"/>
        <v>323.10040000000004</v>
      </c>
      <c r="L9" s="274">
        <f t="shared" ref="L9:L37" si="2">I9+J9</f>
        <v>5875.22</v>
      </c>
      <c r="M9" s="248"/>
      <c r="N9" s="274">
        <f t="shared" si="1"/>
        <v>5875.22</v>
      </c>
      <c r="O9" s="249">
        <v>18</v>
      </c>
      <c r="P9" s="249">
        <v>18</v>
      </c>
      <c r="Q9" s="249">
        <v>31</v>
      </c>
      <c r="R9" s="270" t="s">
        <v>323</v>
      </c>
    </row>
    <row r="10" spans="1:18" ht="19.8">
      <c r="A10" s="269" t="s">
        <v>139</v>
      </c>
      <c r="B10" s="245">
        <v>4</v>
      </c>
      <c r="C10" s="271">
        <f>'สาย 8'!D184</f>
        <v>0</v>
      </c>
      <c r="D10" s="271">
        <f>'สาย 8'!E184</f>
        <v>0</v>
      </c>
      <c r="E10" s="272" t="e">
        <f>'สาย 8'!F184</f>
        <v>#DIV/0!</v>
      </c>
      <c r="F10" s="271">
        <f>'สาย 8'!G184</f>
        <v>0</v>
      </c>
      <c r="G10" s="251"/>
      <c r="H10" s="256"/>
      <c r="I10" s="248"/>
      <c r="J10" s="250"/>
      <c r="K10" s="274">
        <f t="shared" si="0"/>
        <v>0</v>
      </c>
      <c r="L10" s="274">
        <f t="shared" si="2"/>
        <v>0</v>
      </c>
      <c r="M10" s="248"/>
      <c r="N10" s="274">
        <f t="shared" si="1"/>
        <v>0</v>
      </c>
      <c r="O10" s="245"/>
      <c r="P10" s="245"/>
      <c r="Q10" s="245"/>
      <c r="R10" s="249"/>
    </row>
    <row r="11" spans="1:18" ht="19.8">
      <c r="A11" s="255" t="s">
        <v>140</v>
      </c>
      <c r="B11" s="245">
        <v>5</v>
      </c>
      <c r="C11" s="271">
        <f>'สาย 8'!D185</f>
        <v>0</v>
      </c>
      <c r="D11" s="271">
        <f>'สาย 8'!E185</f>
        <v>0</v>
      </c>
      <c r="E11" s="272" t="e">
        <f>'สาย 8'!F185</f>
        <v>#DIV/0!</v>
      </c>
      <c r="F11" s="271">
        <f>'สาย 8'!G185</f>
        <v>0</v>
      </c>
      <c r="G11" s="251"/>
      <c r="H11" s="256"/>
      <c r="I11" s="248"/>
      <c r="J11" s="250"/>
      <c r="K11" s="274">
        <f t="shared" si="0"/>
        <v>0</v>
      </c>
      <c r="L11" s="274">
        <f t="shared" si="2"/>
        <v>0</v>
      </c>
      <c r="M11" s="248"/>
      <c r="N11" s="274">
        <f t="shared" si="1"/>
        <v>0</v>
      </c>
      <c r="O11" s="245"/>
      <c r="P11" s="245"/>
      <c r="Q11" s="245"/>
      <c r="R11" s="249"/>
    </row>
    <row r="12" spans="1:18" ht="19.8">
      <c r="A12" s="255" t="s">
        <v>141</v>
      </c>
      <c r="B12" s="245">
        <v>6</v>
      </c>
      <c r="C12" s="271">
        <f>'สาย 8'!D186</f>
        <v>0</v>
      </c>
      <c r="D12" s="271">
        <f>'สาย 8'!E186</f>
        <v>0</v>
      </c>
      <c r="E12" s="272" t="e">
        <f>'สาย 8'!F186</f>
        <v>#DIV/0!</v>
      </c>
      <c r="F12" s="271">
        <f>'สาย 8'!G186</f>
        <v>0</v>
      </c>
      <c r="G12" s="251"/>
      <c r="H12" s="256"/>
      <c r="I12" s="248"/>
      <c r="J12" s="250"/>
      <c r="K12" s="274">
        <f t="shared" si="0"/>
        <v>0</v>
      </c>
      <c r="L12" s="274">
        <f t="shared" si="2"/>
        <v>0</v>
      </c>
      <c r="M12" s="248"/>
      <c r="N12" s="274">
        <f t="shared" si="1"/>
        <v>0</v>
      </c>
      <c r="O12" s="245"/>
      <c r="P12" s="245"/>
      <c r="Q12" s="245"/>
      <c r="R12" s="249"/>
    </row>
    <row r="13" spans="1:18" ht="19.8">
      <c r="A13" s="269" t="s">
        <v>142</v>
      </c>
      <c r="B13" s="245">
        <v>7</v>
      </c>
      <c r="C13" s="271">
        <f>'สาย 8'!D187</f>
        <v>0</v>
      </c>
      <c r="D13" s="271">
        <f>'สาย 8'!E187</f>
        <v>0</v>
      </c>
      <c r="E13" s="272" t="e">
        <f>'สาย 8'!F187</f>
        <v>#DIV/0!</v>
      </c>
      <c r="F13" s="271">
        <f>'สาย 8'!G187</f>
        <v>0</v>
      </c>
      <c r="G13" s="251"/>
      <c r="H13" s="256"/>
      <c r="I13" s="248"/>
      <c r="J13" s="250"/>
      <c r="K13" s="274">
        <f t="shared" si="0"/>
        <v>0</v>
      </c>
      <c r="L13" s="274">
        <f t="shared" si="2"/>
        <v>0</v>
      </c>
      <c r="M13" s="248"/>
      <c r="N13" s="274">
        <f t="shared" si="1"/>
        <v>0</v>
      </c>
      <c r="O13" s="245"/>
      <c r="P13" s="245"/>
      <c r="Q13" s="245"/>
      <c r="R13" s="249"/>
    </row>
    <row r="14" spans="1:18" ht="19.8">
      <c r="A14" s="255" t="s">
        <v>143</v>
      </c>
      <c r="B14" s="245">
        <v>8</v>
      </c>
      <c r="C14" s="271">
        <f>'สาย 8'!D188</f>
        <v>0</v>
      </c>
      <c r="D14" s="271">
        <f>'สาย 8'!E188</f>
        <v>0</v>
      </c>
      <c r="E14" s="272" t="e">
        <f>'สาย 8'!F188</f>
        <v>#DIV/0!</v>
      </c>
      <c r="F14" s="271">
        <f>'สาย 8'!G188</f>
        <v>0</v>
      </c>
      <c r="G14" s="251"/>
      <c r="H14" s="256"/>
      <c r="I14" s="248"/>
      <c r="J14" s="250"/>
      <c r="K14" s="274">
        <f t="shared" si="0"/>
        <v>0</v>
      </c>
      <c r="L14" s="274">
        <f t="shared" si="2"/>
        <v>0</v>
      </c>
      <c r="M14" s="248"/>
      <c r="N14" s="274">
        <f t="shared" si="1"/>
        <v>0</v>
      </c>
      <c r="O14" s="245"/>
      <c r="P14" s="245"/>
      <c r="Q14" s="245"/>
      <c r="R14" s="249"/>
    </row>
    <row r="15" spans="1:18" ht="19.8">
      <c r="A15" s="255" t="s">
        <v>144</v>
      </c>
      <c r="B15" s="245">
        <v>9</v>
      </c>
      <c r="C15" s="271">
        <f>'สาย 8'!D189</f>
        <v>0</v>
      </c>
      <c r="D15" s="271">
        <f>'สาย 8'!E189</f>
        <v>0</v>
      </c>
      <c r="E15" s="272" t="e">
        <f>'สาย 8'!F189</f>
        <v>#DIV/0!</v>
      </c>
      <c r="F15" s="271">
        <f>'สาย 8'!G189</f>
        <v>0</v>
      </c>
      <c r="G15" s="251"/>
      <c r="H15" s="256"/>
      <c r="I15" s="248"/>
      <c r="J15" s="250"/>
      <c r="K15" s="274">
        <f t="shared" si="0"/>
        <v>0</v>
      </c>
      <c r="L15" s="274">
        <f t="shared" si="2"/>
        <v>0</v>
      </c>
      <c r="M15" s="248"/>
      <c r="N15" s="274">
        <f t="shared" si="1"/>
        <v>0</v>
      </c>
      <c r="O15" s="245"/>
      <c r="P15" s="245"/>
      <c r="Q15" s="245"/>
      <c r="R15" s="249"/>
    </row>
    <row r="16" spans="1:18" ht="19.8">
      <c r="A16" s="269" t="s">
        <v>138</v>
      </c>
      <c r="B16" s="249">
        <v>10</v>
      </c>
      <c r="C16" s="271">
        <f>'สาย 8'!D190</f>
        <v>0</v>
      </c>
      <c r="D16" s="271">
        <f>'สาย 8'!E190</f>
        <v>0</v>
      </c>
      <c r="E16" s="272" t="e">
        <f>'สาย 8'!F190</f>
        <v>#DIV/0!</v>
      </c>
      <c r="F16" s="271">
        <f>'สาย 8'!G190</f>
        <v>0</v>
      </c>
      <c r="G16" s="251"/>
      <c r="H16" s="256"/>
      <c r="I16" s="248"/>
      <c r="J16" s="250"/>
      <c r="K16" s="274">
        <f t="shared" si="0"/>
        <v>0</v>
      </c>
      <c r="L16" s="274">
        <f t="shared" si="2"/>
        <v>0</v>
      </c>
      <c r="M16" s="248"/>
      <c r="N16" s="274">
        <f t="shared" si="1"/>
        <v>0</v>
      </c>
      <c r="O16" s="245"/>
      <c r="P16" s="245"/>
      <c r="Q16" s="245"/>
      <c r="R16" s="249"/>
    </row>
    <row r="17" spans="1:18" ht="19.8">
      <c r="A17" s="255" t="s">
        <v>139</v>
      </c>
      <c r="B17" s="245">
        <v>11</v>
      </c>
      <c r="C17" s="271">
        <f>'สาย 8'!D191</f>
        <v>0</v>
      </c>
      <c r="D17" s="271">
        <f>'สาย 8'!E191</f>
        <v>0</v>
      </c>
      <c r="E17" s="272" t="e">
        <f>'สาย 8'!F191</f>
        <v>#DIV/0!</v>
      </c>
      <c r="F17" s="271">
        <f>'สาย 8'!G191</f>
        <v>0</v>
      </c>
      <c r="G17" s="251"/>
      <c r="H17" s="256"/>
      <c r="I17" s="248"/>
      <c r="J17" s="250"/>
      <c r="K17" s="274">
        <f t="shared" si="0"/>
        <v>0</v>
      </c>
      <c r="L17" s="274">
        <f t="shared" si="2"/>
        <v>0</v>
      </c>
      <c r="M17" s="248"/>
      <c r="N17" s="274">
        <f t="shared" si="1"/>
        <v>0</v>
      </c>
      <c r="O17" s="245"/>
      <c r="P17" s="245"/>
      <c r="Q17" s="245"/>
      <c r="R17" s="249"/>
    </row>
    <row r="18" spans="1:18" ht="19.8">
      <c r="A18" s="255" t="s">
        <v>140</v>
      </c>
      <c r="B18" s="249">
        <v>12</v>
      </c>
      <c r="C18" s="271">
        <f>'สาย 8'!D192</f>
        <v>0</v>
      </c>
      <c r="D18" s="271">
        <f>'สาย 8'!E192</f>
        <v>0</v>
      </c>
      <c r="E18" s="272" t="e">
        <f>'สาย 8'!F192</f>
        <v>#DIV/0!</v>
      </c>
      <c r="F18" s="271">
        <f>'สาย 8'!G192</f>
        <v>0</v>
      </c>
      <c r="G18" s="249"/>
      <c r="H18" s="256"/>
      <c r="I18" s="250"/>
      <c r="J18" s="250"/>
      <c r="K18" s="274">
        <f t="shared" si="0"/>
        <v>0</v>
      </c>
      <c r="L18" s="274">
        <f t="shared" si="2"/>
        <v>0</v>
      </c>
      <c r="M18" s="248"/>
      <c r="N18" s="274">
        <f t="shared" si="1"/>
        <v>0</v>
      </c>
      <c r="O18" s="249"/>
      <c r="P18" s="249"/>
      <c r="Q18" s="249"/>
      <c r="R18" s="249"/>
    </row>
    <row r="19" spans="1:18" ht="19.8">
      <c r="A19" s="269" t="s">
        <v>141</v>
      </c>
      <c r="B19" s="249">
        <v>13</v>
      </c>
      <c r="C19" s="271">
        <f>'สาย 8'!D193</f>
        <v>0</v>
      </c>
      <c r="D19" s="271">
        <f>'สาย 8'!E193</f>
        <v>0</v>
      </c>
      <c r="E19" s="272" t="e">
        <f>'สาย 8'!F193</f>
        <v>#DIV/0!</v>
      </c>
      <c r="F19" s="271">
        <f>'สาย 8'!G193</f>
        <v>0</v>
      </c>
      <c r="G19" s="249"/>
      <c r="H19" s="256"/>
      <c r="I19" s="250"/>
      <c r="J19" s="250"/>
      <c r="K19" s="274">
        <f t="shared" si="0"/>
        <v>0</v>
      </c>
      <c r="L19" s="274">
        <f t="shared" si="2"/>
        <v>0</v>
      </c>
      <c r="M19" s="248"/>
      <c r="N19" s="274">
        <f t="shared" si="1"/>
        <v>0</v>
      </c>
      <c r="O19" s="249"/>
      <c r="P19" s="249"/>
      <c r="Q19" s="249"/>
      <c r="R19" s="249"/>
    </row>
    <row r="20" spans="1:18" ht="19.8">
      <c r="A20" s="255" t="s">
        <v>142</v>
      </c>
      <c r="B20" s="245">
        <v>14</v>
      </c>
      <c r="C20" s="271">
        <f>'สาย 8'!D194</f>
        <v>0</v>
      </c>
      <c r="D20" s="271">
        <f>'สาย 8'!E194</f>
        <v>0</v>
      </c>
      <c r="E20" s="272" t="e">
        <f>'สาย 8'!F194</f>
        <v>#DIV/0!</v>
      </c>
      <c r="F20" s="271">
        <f>'สาย 8'!G194</f>
        <v>0</v>
      </c>
      <c r="G20" s="251"/>
      <c r="H20" s="256"/>
      <c r="I20" s="248"/>
      <c r="J20" s="250"/>
      <c r="K20" s="274">
        <f t="shared" si="0"/>
        <v>0</v>
      </c>
      <c r="L20" s="274">
        <f t="shared" si="2"/>
        <v>0</v>
      </c>
      <c r="M20" s="248"/>
      <c r="N20" s="274">
        <f t="shared" si="1"/>
        <v>0</v>
      </c>
      <c r="O20" s="245"/>
      <c r="P20" s="245"/>
      <c r="Q20" s="245"/>
      <c r="R20" s="249"/>
    </row>
    <row r="21" spans="1:18" ht="19.8">
      <c r="A21" s="255" t="s">
        <v>143</v>
      </c>
      <c r="B21" s="245">
        <v>15</v>
      </c>
      <c r="C21" s="271">
        <f>'สาย 8'!D195</f>
        <v>0</v>
      </c>
      <c r="D21" s="271">
        <f>'สาย 8'!E195</f>
        <v>0</v>
      </c>
      <c r="E21" s="272" t="e">
        <f>'สาย 8'!F195</f>
        <v>#DIV/0!</v>
      </c>
      <c r="F21" s="271">
        <f>'สาย 8'!G195</f>
        <v>0</v>
      </c>
      <c r="G21" s="251"/>
      <c r="H21" s="256"/>
      <c r="I21" s="248"/>
      <c r="J21" s="250"/>
      <c r="K21" s="274">
        <f t="shared" si="0"/>
        <v>0</v>
      </c>
      <c r="L21" s="274">
        <f t="shared" si="2"/>
        <v>0</v>
      </c>
      <c r="M21" s="248"/>
      <c r="N21" s="274">
        <f t="shared" si="1"/>
        <v>0</v>
      </c>
      <c r="O21" s="245"/>
      <c r="P21" s="245"/>
      <c r="Q21" s="245"/>
      <c r="R21" s="249"/>
    </row>
    <row r="22" spans="1:18" ht="19.8">
      <c r="A22" s="269" t="s">
        <v>144</v>
      </c>
      <c r="B22" s="245">
        <v>16</v>
      </c>
      <c r="C22" s="271">
        <f>'สาย 8'!D196</f>
        <v>0</v>
      </c>
      <c r="D22" s="271">
        <f>'สาย 8'!E196</f>
        <v>0</v>
      </c>
      <c r="E22" s="272" t="e">
        <f>'สาย 8'!F196</f>
        <v>#DIV/0!</v>
      </c>
      <c r="F22" s="271">
        <f>'สาย 8'!G196</f>
        <v>0</v>
      </c>
      <c r="G22" s="251"/>
      <c r="H22" s="256"/>
      <c r="I22" s="248"/>
      <c r="J22" s="250"/>
      <c r="K22" s="274">
        <f t="shared" si="0"/>
        <v>0</v>
      </c>
      <c r="L22" s="274">
        <f t="shared" si="2"/>
        <v>0</v>
      </c>
      <c r="M22" s="248"/>
      <c r="N22" s="274">
        <f t="shared" si="1"/>
        <v>0</v>
      </c>
      <c r="O22" s="245"/>
      <c r="P22" s="245"/>
      <c r="Q22" s="245"/>
      <c r="R22" s="249"/>
    </row>
    <row r="23" spans="1:18" ht="19.8">
      <c r="A23" s="255" t="s">
        <v>138</v>
      </c>
      <c r="B23" s="249">
        <v>17</v>
      </c>
      <c r="C23" s="271">
        <f>'สาย 8'!D197</f>
        <v>0</v>
      </c>
      <c r="D23" s="271">
        <f>'สาย 8'!E197</f>
        <v>0</v>
      </c>
      <c r="E23" s="272" t="e">
        <f>'สาย 8'!F197</f>
        <v>#DIV/0!</v>
      </c>
      <c r="F23" s="271">
        <f>'สาย 8'!G197</f>
        <v>0</v>
      </c>
      <c r="G23" s="251"/>
      <c r="H23" s="256"/>
      <c r="I23" s="248"/>
      <c r="J23" s="250"/>
      <c r="K23" s="274">
        <f t="shared" si="0"/>
        <v>0</v>
      </c>
      <c r="L23" s="274">
        <f t="shared" si="2"/>
        <v>0</v>
      </c>
      <c r="M23" s="248"/>
      <c r="N23" s="274">
        <f t="shared" si="1"/>
        <v>0</v>
      </c>
      <c r="O23" s="245"/>
      <c r="P23" s="245"/>
      <c r="Q23" s="245"/>
      <c r="R23" s="249"/>
    </row>
    <row r="24" spans="1:18" ht="19.8">
      <c r="A24" s="255" t="s">
        <v>139</v>
      </c>
      <c r="B24" s="245">
        <v>18</v>
      </c>
      <c r="C24" s="271">
        <f>'สาย 8'!D198</f>
        <v>0</v>
      </c>
      <c r="D24" s="271">
        <f>'สาย 8'!E198</f>
        <v>0</v>
      </c>
      <c r="E24" s="272" t="e">
        <f>'สาย 8'!F198</f>
        <v>#DIV/0!</v>
      </c>
      <c r="F24" s="271">
        <f>'สาย 8'!G198</f>
        <v>0</v>
      </c>
      <c r="G24" s="251"/>
      <c r="H24" s="256"/>
      <c r="I24" s="248"/>
      <c r="J24" s="250"/>
      <c r="K24" s="274">
        <f t="shared" si="0"/>
        <v>0</v>
      </c>
      <c r="L24" s="274">
        <f t="shared" si="2"/>
        <v>0</v>
      </c>
      <c r="M24" s="248"/>
      <c r="N24" s="274">
        <f t="shared" si="1"/>
        <v>0</v>
      </c>
      <c r="O24" s="245"/>
      <c r="P24" s="245"/>
      <c r="Q24" s="245"/>
      <c r="R24" s="249"/>
    </row>
    <row r="25" spans="1:18" ht="19.8">
      <c r="A25" s="269" t="s">
        <v>140</v>
      </c>
      <c r="B25" s="245">
        <v>19</v>
      </c>
      <c r="C25" s="271">
        <f>'สาย 8'!D199</f>
        <v>0</v>
      </c>
      <c r="D25" s="271">
        <f>'สาย 8'!E199</f>
        <v>0</v>
      </c>
      <c r="E25" s="272" t="e">
        <f>'สาย 8'!F199</f>
        <v>#DIV/0!</v>
      </c>
      <c r="F25" s="271">
        <f>'สาย 8'!G199</f>
        <v>0</v>
      </c>
      <c r="G25" s="251"/>
      <c r="H25" s="256"/>
      <c r="I25" s="248"/>
      <c r="J25" s="250"/>
      <c r="K25" s="274">
        <f t="shared" si="0"/>
        <v>0</v>
      </c>
      <c r="L25" s="274">
        <f t="shared" si="2"/>
        <v>0</v>
      </c>
      <c r="M25" s="248"/>
      <c r="N25" s="274">
        <f t="shared" si="1"/>
        <v>0</v>
      </c>
      <c r="O25" s="245"/>
      <c r="P25" s="245"/>
      <c r="Q25" s="245"/>
      <c r="R25" s="249"/>
    </row>
    <row r="26" spans="1:18" ht="19.8">
      <c r="A26" s="255" t="s">
        <v>141</v>
      </c>
      <c r="B26" s="245">
        <v>20</v>
      </c>
      <c r="C26" s="271">
        <f>'สาย 8'!D200</f>
        <v>0</v>
      </c>
      <c r="D26" s="271">
        <f>'สาย 8'!E200</f>
        <v>0</v>
      </c>
      <c r="E26" s="272" t="e">
        <f>'สาย 8'!F200</f>
        <v>#DIV/0!</v>
      </c>
      <c r="F26" s="271">
        <f>'สาย 8'!G200</f>
        <v>0</v>
      </c>
      <c r="G26" s="251"/>
      <c r="H26" s="256"/>
      <c r="I26" s="248"/>
      <c r="J26" s="250"/>
      <c r="K26" s="274">
        <f t="shared" si="0"/>
        <v>0</v>
      </c>
      <c r="L26" s="274">
        <f t="shared" si="2"/>
        <v>0</v>
      </c>
      <c r="M26" s="248"/>
      <c r="N26" s="274">
        <f t="shared" si="1"/>
        <v>0</v>
      </c>
      <c r="O26" s="245"/>
      <c r="P26" s="245"/>
      <c r="Q26" s="245"/>
      <c r="R26" s="249"/>
    </row>
    <row r="27" spans="1:18" ht="19.8">
      <c r="A27" s="255" t="s">
        <v>142</v>
      </c>
      <c r="B27" s="245">
        <v>21</v>
      </c>
      <c r="C27" s="271">
        <f>'สาย 8'!D201</f>
        <v>0</v>
      </c>
      <c r="D27" s="271">
        <f>'สาย 8'!E201</f>
        <v>0</v>
      </c>
      <c r="E27" s="272" t="e">
        <f>'สาย 8'!F201</f>
        <v>#DIV/0!</v>
      </c>
      <c r="F27" s="271">
        <f>'สาย 8'!G201</f>
        <v>0</v>
      </c>
      <c r="G27" s="251"/>
      <c r="H27" s="256"/>
      <c r="I27" s="248"/>
      <c r="J27" s="250"/>
      <c r="K27" s="274">
        <f t="shared" si="0"/>
        <v>0</v>
      </c>
      <c r="L27" s="274">
        <f t="shared" si="2"/>
        <v>0</v>
      </c>
      <c r="M27" s="248"/>
      <c r="N27" s="274">
        <f t="shared" si="1"/>
        <v>0</v>
      </c>
      <c r="O27" s="245"/>
      <c r="P27" s="245"/>
      <c r="Q27" s="245"/>
      <c r="R27" s="249"/>
    </row>
    <row r="28" spans="1:18" ht="19.8">
      <c r="A28" s="269" t="s">
        <v>143</v>
      </c>
      <c r="B28" s="245">
        <v>22</v>
      </c>
      <c r="C28" s="271">
        <f>'สาย 8'!D202</f>
        <v>0</v>
      </c>
      <c r="D28" s="271">
        <f>'สาย 8'!E202</f>
        <v>0</v>
      </c>
      <c r="E28" s="272" t="e">
        <f>'สาย 8'!F202</f>
        <v>#DIV/0!</v>
      </c>
      <c r="F28" s="271">
        <f>'สาย 8'!G202</f>
        <v>0</v>
      </c>
      <c r="G28" s="251"/>
      <c r="H28" s="256"/>
      <c r="I28" s="248"/>
      <c r="J28" s="250"/>
      <c r="K28" s="274">
        <f t="shared" si="0"/>
        <v>0</v>
      </c>
      <c r="L28" s="274">
        <f t="shared" si="2"/>
        <v>0</v>
      </c>
      <c r="M28" s="248"/>
      <c r="N28" s="274">
        <f t="shared" si="1"/>
        <v>0</v>
      </c>
      <c r="O28" s="245"/>
      <c r="P28" s="245"/>
      <c r="Q28" s="245"/>
      <c r="R28" s="249"/>
    </row>
    <row r="29" spans="1:18" ht="19.8">
      <c r="A29" s="255" t="s">
        <v>144</v>
      </c>
      <c r="B29" s="245">
        <v>23</v>
      </c>
      <c r="C29" s="271">
        <f>'สาย 8'!D203</f>
        <v>0</v>
      </c>
      <c r="D29" s="271">
        <f>'สาย 8'!E203</f>
        <v>0</v>
      </c>
      <c r="E29" s="272" t="e">
        <f>'สาย 8'!F203</f>
        <v>#DIV/0!</v>
      </c>
      <c r="F29" s="271">
        <f>'สาย 8'!G203</f>
        <v>0</v>
      </c>
      <c r="G29" s="251"/>
      <c r="H29" s="256"/>
      <c r="I29" s="248"/>
      <c r="J29" s="250"/>
      <c r="K29" s="274">
        <f t="shared" si="0"/>
        <v>0</v>
      </c>
      <c r="L29" s="274">
        <f t="shared" si="2"/>
        <v>0</v>
      </c>
      <c r="M29" s="248"/>
      <c r="N29" s="274">
        <f t="shared" si="1"/>
        <v>0</v>
      </c>
      <c r="O29" s="245"/>
      <c r="P29" s="245"/>
      <c r="Q29" s="245"/>
      <c r="R29" s="249"/>
    </row>
    <row r="30" spans="1:18" ht="19.8">
      <c r="A30" s="255" t="s">
        <v>138</v>
      </c>
      <c r="B30" s="249">
        <v>24</v>
      </c>
      <c r="C30" s="271">
        <f>'สาย 8'!D204</f>
        <v>0</v>
      </c>
      <c r="D30" s="271">
        <f>'สาย 8'!E204</f>
        <v>0</v>
      </c>
      <c r="E30" s="272" t="e">
        <f>'สาย 8'!F204</f>
        <v>#DIV/0!</v>
      </c>
      <c r="F30" s="271">
        <f>'สาย 8'!G204</f>
        <v>0</v>
      </c>
      <c r="G30" s="251"/>
      <c r="H30" s="256"/>
      <c r="I30" s="248"/>
      <c r="J30" s="250"/>
      <c r="K30" s="274">
        <f t="shared" si="0"/>
        <v>0</v>
      </c>
      <c r="L30" s="274">
        <f t="shared" si="2"/>
        <v>0</v>
      </c>
      <c r="M30" s="248"/>
      <c r="N30" s="274">
        <f t="shared" si="1"/>
        <v>0</v>
      </c>
      <c r="O30" s="245"/>
      <c r="P30" s="245"/>
      <c r="Q30" s="245"/>
      <c r="R30" s="249"/>
    </row>
    <row r="31" spans="1:18" ht="19.8">
      <c r="A31" s="269" t="s">
        <v>139</v>
      </c>
      <c r="B31" s="245">
        <v>25</v>
      </c>
      <c r="C31" s="271">
        <f>'สาย 8'!D205</f>
        <v>0</v>
      </c>
      <c r="D31" s="271">
        <f>'สาย 8'!E205</f>
        <v>0</v>
      </c>
      <c r="E31" s="272" t="e">
        <f>'สาย 8'!F205</f>
        <v>#DIV/0!</v>
      </c>
      <c r="F31" s="271">
        <f>'สาย 8'!G205</f>
        <v>0</v>
      </c>
      <c r="G31" s="251"/>
      <c r="H31" s="256"/>
      <c r="I31" s="248"/>
      <c r="J31" s="250"/>
      <c r="K31" s="274">
        <f t="shared" si="0"/>
        <v>0</v>
      </c>
      <c r="L31" s="274">
        <f t="shared" si="2"/>
        <v>0</v>
      </c>
      <c r="M31" s="248"/>
      <c r="N31" s="274">
        <f t="shared" si="1"/>
        <v>0</v>
      </c>
      <c r="O31" s="245"/>
      <c r="P31" s="245"/>
      <c r="Q31" s="245"/>
      <c r="R31" s="249"/>
    </row>
    <row r="32" spans="1:18" ht="19.8">
      <c r="A32" s="255" t="s">
        <v>140</v>
      </c>
      <c r="B32" s="245">
        <v>26</v>
      </c>
      <c r="C32" s="271">
        <f>'สาย 8'!D206</f>
        <v>0</v>
      </c>
      <c r="D32" s="271">
        <f>'สาย 8'!E206</f>
        <v>0</v>
      </c>
      <c r="E32" s="272" t="e">
        <f>'สาย 8'!F206</f>
        <v>#DIV/0!</v>
      </c>
      <c r="F32" s="271">
        <f>'สาย 8'!G206</f>
        <v>0</v>
      </c>
      <c r="G32" s="251"/>
      <c r="H32" s="256"/>
      <c r="I32" s="248"/>
      <c r="J32" s="250"/>
      <c r="K32" s="274">
        <f t="shared" si="0"/>
        <v>0</v>
      </c>
      <c r="L32" s="274">
        <f t="shared" si="2"/>
        <v>0</v>
      </c>
      <c r="M32" s="248"/>
      <c r="N32" s="274">
        <f t="shared" si="1"/>
        <v>0</v>
      </c>
      <c r="O32" s="245"/>
      <c r="P32" s="245"/>
      <c r="Q32" s="245"/>
      <c r="R32" s="249"/>
    </row>
    <row r="33" spans="1:18" ht="19.8">
      <c r="A33" s="255" t="s">
        <v>141</v>
      </c>
      <c r="B33" s="245">
        <v>27</v>
      </c>
      <c r="C33" s="271">
        <f>'สาย 8'!D207</f>
        <v>0</v>
      </c>
      <c r="D33" s="271">
        <f>'สาย 8'!E207</f>
        <v>0</v>
      </c>
      <c r="E33" s="272" t="e">
        <f>'สาย 8'!F207</f>
        <v>#DIV/0!</v>
      </c>
      <c r="F33" s="271">
        <f>'สาย 8'!G207</f>
        <v>0</v>
      </c>
      <c r="G33" s="251"/>
      <c r="H33" s="256"/>
      <c r="I33" s="248"/>
      <c r="J33" s="250"/>
      <c r="K33" s="274">
        <f t="shared" si="0"/>
        <v>0</v>
      </c>
      <c r="L33" s="274">
        <f t="shared" si="2"/>
        <v>0</v>
      </c>
      <c r="M33" s="248"/>
      <c r="N33" s="274">
        <f t="shared" si="1"/>
        <v>0</v>
      </c>
      <c r="O33" s="245"/>
      <c r="P33" s="245"/>
      <c r="Q33" s="245"/>
      <c r="R33" s="249"/>
    </row>
    <row r="34" spans="1:18" ht="19.8">
      <c r="A34" s="269" t="s">
        <v>142</v>
      </c>
      <c r="B34" s="245">
        <v>28</v>
      </c>
      <c r="C34" s="271">
        <f>'สาย 8'!D208</f>
        <v>0</v>
      </c>
      <c r="D34" s="271">
        <f>'สาย 8'!E208</f>
        <v>0</v>
      </c>
      <c r="E34" s="272" t="e">
        <f>'สาย 8'!F208</f>
        <v>#DIV/0!</v>
      </c>
      <c r="F34" s="271">
        <f>'สาย 8'!G208</f>
        <v>0</v>
      </c>
      <c r="G34" s="251"/>
      <c r="H34" s="256"/>
      <c r="I34" s="248"/>
      <c r="J34" s="250"/>
      <c r="K34" s="274">
        <f t="shared" si="0"/>
        <v>0</v>
      </c>
      <c r="L34" s="274">
        <f t="shared" si="2"/>
        <v>0</v>
      </c>
      <c r="M34" s="248"/>
      <c r="N34" s="274">
        <f t="shared" si="1"/>
        <v>0</v>
      </c>
      <c r="O34" s="245"/>
      <c r="P34" s="245"/>
      <c r="Q34" s="245"/>
      <c r="R34" s="249"/>
    </row>
    <row r="35" spans="1:18" ht="19.8">
      <c r="A35" s="255" t="s">
        <v>143</v>
      </c>
      <c r="B35" s="245">
        <v>29</v>
      </c>
      <c r="C35" s="271">
        <f>'สาย 8'!D209</f>
        <v>0</v>
      </c>
      <c r="D35" s="271">
        <f>'สาย 8'!E209</f>
        <v>0</v>
      </c>
      <c r="E35" s="272" t="e">
        <f>'สาย 8'!F209</f>
        <v>#DIV/0!</v>
      </c>
      <c r="F35" s="271">
        <f>'สาย 8'!G209</f>
        <v>0</v>
      </c>
      <c r="G35" s="251"/>
      <c r="H35" s="256"/>
      <c r="I35" s="248"/>
      <c r="J35" s="250"/>
      <c r="K35" s="274">
        <f t="shared" si="0"/>
        <v>0</v>
      </c>
      <c r="L35" s="274">
        <f t="shared" si="2"/>
        <v>0</v>
      </c>
      <c r="M35" s="248"/>
      <c r="N35" s="274">
        <f t="shared" si="1"/>
        <v>0</v>
      </c>
      <c r="O35" s="245"/>
      <c r="P35" s="245"/>
      <c r="Q35" s="245"/>
      <c r="R35" s="249"/>
    </row>
    <row r="36" spans="1:18" ht="19.8">
      <c r="A36" s="255" t="s">
        <v>144</v>
      </c>
      <c r="B36" s="245">
        <v>30</v>
      </c>
      <c r="C36" s="271">
        <f>'สาย 8'!D210</f>
        <v>0</v>
      </c>
      <c r="D36" s="271">
        <f>'สาย 8'!E210</f>
        <v>0</v>
      </c>
      <c r="E36" s="272" t="e">
        <f>'สาย 8'!F210</f>
        <v>#DIV/0!</v>
      </c>
      <c r="F36" s="271">
        <f>'สาย 8'!G210</f>
        <v>0</v>
      </c>
      <c r="G36" s="251"/>
      <c r="H36" s="256"/>
      <c r="I36" s="248"/>
      <c r="J36" s="250"/>
      <c r="K36" s="274">
        <f t="shared" si="0"/>
        <v>0</v>
      </c>
      <c r="L36" s="274">
        <f t="shared" si="2"/>
        <v>0</v>
      </c>
      <c r="M36" s="248"/>
      <c r="N36" s="274">
        <f t="shared" si="1"/>
        <v>0</v>
      </c>
      <c r="O36" s="245"/>
      <c r="P36" s="245"/>
      <c r="Q36" s="245"/>
      <c r="R36" s="249"/>
    </row>
    <row r="37" spans="1:18" ht="20.399999999999999" thickBot="1">
      <c r="A37" s="279"/>
      <c r="B37" s="280">
        <v>31</v>
      </c>
      <c r="C37" s="271">
        <f>'สาย 8'!D211</f>
        <v>0</v>
      </c>
      <c r="D37" s="271">
        <f>'สาย 8'!E211</f>
        <v>0</v>
      </c>
      <c r="E37" s="272" t="e">
        <f>'สาย 8'!F211</f>
        <v>#DIV/0!</v>
      </c>
      <c r="F37" s="271">
        <f>'สาย 8'!G211</f>
        <v>0</v>
      </c>
      <c r="G37" s="283"/>
      <c r="H37" s="284"/>
      <c r="I37" s="285"/>
      <c r="J37" s="285"/>
      <c r="K37" s="274">
        <f t="shared" si="0"/>
        <v>0</v>
      </c>
      <c r="L37" s="274">
        <f t="shared" si="2"/>
        <v>0</v>
      </c>
      <c r="M37" s="286"/>
      <c r="N37" s="274">
        <f t="shared" si="1"/>
        <v>0</v>
      </c>
      <c r="O37" s="283"/>
      <c r="P37" s="283"/>
      <c r="Q37" s="283"/>
      <c r="R37" s="283"/>
    </row>
    <row r="38" spans="1:18" ht="31.5" customHeight="1" thickTop="1" thickBot="1">
      <c r="A38" s="658" t="s">
        <v>41</v>
      </c>
      <c r="B38" s="659"/>
      <c r="C38" s="287">
        <f>SUM(C7:C37)</f>
        <v>2640</v>
      </c>
      <c r="D38" s="287">
        <f t="shared" ref="D38" si="3">SUM(D7:D37)</f>
        <v>356</v>
      </c>
      <c r="E38" s="288">
        <f>D38/C38</f>
        <v>0.13484848484848486</v>
      </c>
      <c r="F38" s="287">
        <f t="shared" ref="F38:Q38" si="4">SUM(F7:F37)</f>
        <v>0</v>
      </c>
      <c r="G38" s="287">
        <f t="shared" si="4"/>
        <v>0</v>
      </c>
      <c r="H38" s="287">
        <f t="shared" si="4"/>
        <v>0</v>
      </c>
      <c r="I38" s="287">
        <f t="shared" si="4"/>
        <v>6773</v>
      </c>
      <c r="J38" s="287">
        <f t="shared" si="4"/>
        <v>13452.880000000001</v>
      </c>
      <c r="K38" s="287">
        <f t="shared" si="4"/>
        <v>941.7016000000001</v>
      </c>
      <c r="L38" s="287">
        <f t="shared" si="4"/>
        <v>20225.88</v>
      </c>
      <c r="M38" s="287">
        <f t="shared" si="4"/>
        <v>0</v>
      </c>
      <c r="N38" s="287">
        <f t="shared" si="4"/>
        <v>20225.88</v>
      </c>
      <c r="O38" s="287">
        <f t="shared" si="4"/>
        <v>62</v>
      </c>
      <c r="P38" s="287">
        <f t="shared" si="4"/>
        <v>62</v>
      </c>
      <c r="Q38" s="287">
        <f t="shared" si="4"/>
        <v>83</v>
      </c>
      <c r="R38" s="289"/>
    </row>
    <row r="39" spans="1:18" ht="21" thickTop="1">
      <c r="A39" s="244"/>
      <c r="B39" s="244"/>
      <c r="C39" s="244"/>
      <c r="D39" s="244"/>
      <c r="E39" s="244"/>
      <c r="F39" s="290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</row>
    <row r="40" spans="1:18" ht="20.399999999999999">
      <c r="A40" s="244"/>
      <c r="B40" s="244"/>
      <c r="C40" s="246"/>
      <c r="D40" s="252"/>
      <c r="E40" s="247"/>
      <c r="F40" s="291"/>
      <c r="G40" s="247"/>
      <c r="H40" s="244"/>
      <c r="I40" s="244"/>
      <c r="J40" s="244"/>
      <c r="K40" s="244"/>
      <c r="L40" s="244"/>
      <c r="M40" s="244"/>
      <c r="N40" s="253"/>
      <c r="O40" s="244"/>
      <c r="P40" s="244"/>
      <c r="Q40" s="244"/>
      <c r="R40" s="244"/>
    </row>
  </sheetData>
  <mergeCells count="21">
    <mergeCell ref="C5:C6"/>
    <mergeCell ref="D5:D6"/>
    <mergeCell ref="I5:I6"/>
    <mergeCell ref="J5:K5"/>
    <mergeCell ref="A38:B38"/>
    <mergeCell ref="R4:R6"/>
    <mergeCell ref="A1:R1"/>
    <mergeCell ref="A2:R2"/>
    <mergeCell ref="A3:R3"/>
    <mergeCell ref="A4:A6"/>
    <mergeCell ref="B4:B6"/>
    <mergeCell ref="E4:E6"/>
    <mergeCell ref="F4:F6"/>
    <mergeCell ref="G4:G6"/>
    <mergeCell ref="H4:H6"/>
    <mergeCell ref="I4:K4"/>
    <mergeCell ref="L4:L6"/>
    <mergeCell ref="M4:M6"/>
    <mergeCell ref="N4:N6"/>
    <mergeCell ref="O4:P5"/>
    <mergeCell ref="Q4:Q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"/>
  <sheetViews>
    <sheetView workbookViewId="0">
      <selection activeCell="H10" sqref="H10"/>
    </sheetView>
  </sheetViews>
  <sheetFormatPr defaultColWidth="9" defaultRowHeight="14.4"/>
  <cols>
    <col min="1" max="13" width="9" style="79"/>
    <col min="14" max="14" width="8.6640625" style="79" bestFit="1" customWidth="1"/>
    <col min="15" max="17" width="9" style="79"/>
    <col min="18" max="18" width="18.88671875" style="79" customWidth="1"/>
    <col min="19" max="16384" width="9" style="79"/>
  </cols>
  <sheetData>
    <row r="1" spans="1:18" ht="25.8">
      <c r="A1" s="628" t="s">
        <v>122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8"/>
      <c r="R1" s="628"/>
    </row>
    <row r="2" spans="1:18" ht="21" customHeight="1">
      <c r="A2" s="665" t="s">
        <v>151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</row>
    <row r="3" spans="1:18" ht="24.75" customHeight="1" thickBot="1">
      <c r="A3" s="629" t="s">
        <v>320</v>
      </c>
      <c r="B3" s="629"/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</row>
    <row r="4" spans="1:18" ht="21.75" customHeight="1" thickTop="1">
      <c r="A4" s="660" t="s">
        <v>146</v>
      </c>
      <c r="B4" s="636" t="s">
        <v>1</v>
      </c>
      <c r="C4" s="276" t="s">
        <v>42</v>
      </c>
      <c r="D4" s="276" t="s">
        <v>89</v>
      </c>
      <c r="E4" s="646" t="s">
        <v>148</v>
      </c>
      <c r="F4" s="636" t="s">
        <v>123</v>
      </c>
      <c r="G4" s="639" t="s">
        <v>124</v>
      </c>
      <c r="H4" s="666" t="s">
        <v>125</v>
      </c>
      <c r="I4" s="650" t="s">
        <v>126</v>
      </c>
      <c r="J4" s="650"/>
      <c r="K4" s="650"/>
      <c r="L4" s="654" t="s">
        <v>127</v>
      </c>
      <c r="M4" s="633" t="s">
        <v>133</v>
      </c>
      <c r="N4" s="633" t="s">
        <v>44</v>
      </c>
      <c r="O4" s="669" t="s">
        <v>128</v>
      </c>
      <c r="P4" s="669"/>
      <c r="Q4" s="636" t="s">
        <v>129</v>
      </c>
      <c r="R4" s="636" t="s">
        <v>130</v>
      </c>
    </row>
    <row r="5" spans="1:18" ht="21" customHeight="1">
      <c r="A5" s="661"/>
      <c r="B5" s="637"/>
      <c r="C5" s="663" t="s">
        <v>147</v>
      </c>
      <c r="D5" s="663" t="s">
        <v>147</v>
      </c>
      <c r="E5" s="647"/>
      <c r="F5" s="637"/>
      <c r="G5" s="640"/>
      <c r="H5" s="667"/>
      <c r="I5" s="655" t="s">
        <v>131</v>
      </c>
      <c r="J5" s="651" t="s">
        <v>132</v>
      </c>
      <c r="K5" s="651"/>
      <c r="L5" s="655"/>
      <c r="M5" s="634"/>
      <c r="N5" s="634"/>
      <c r="O5" s="637"/>
      <c r="P5" s="637"/>
      <c r="Q5" s="637"/>
      <c r="R5" s="637"/>
    </row>
    <row r="6" spans="1:18" ht="21" thickBot="1">
      <c r="A6" s="662"/>
      <c r="B6" s="638"/>
      <c r="C6" s="664"/>
      <c r="D6" s="664"/>
      <c r="E6" s="648"/>
      <c r="F6" s="638"/>
      <c r="G6" s="638"/>
      <c r="H6" s="668"/>
      <c r="I6" s="656"/>
      <c r="J6" s="277" t="s">
        <v>80</v>
      </c>
      <c r="K6" s="277" t="s">
        <v>134</v>
      </c>
      <c r="L6" s="656"/>
      <c r="M6" s="635"/>
      <c r="N6" s="635"/>
      <c r="O6" s="278" t="s">
        <v>135</v>
      </c>
      <c r="P6" s="278" t="s">
        <v>136</v>
      </c>
      <c r="Q6" s="277" t="s">
        <v>137</v>
      </c>
      <c r="R6" s="638"/>
    </row>
    <row r="7" spans="1:18" ht="20.399999999999999" thickTop="1">
      <c r="A7" s="269" t="s">
        <v>143</v>
      </c>
      <c r="B7" s="270">
        <v>1</v>
      </c>
      <c r="C7" s="271">
        <f>'สาย 9'!D181</f>
        <v>1065</v>
      </c>
      <c r="D7" s="271">
        <f>'สาย 9'!E181</f>
        <v>92</v>
      </c>
      <c r="E7" s="272">
        <f>'สาย 9'!F181</f>
        <v>8.6384976525821597E-2</v>
      </c>
      <c r="F7" s="271">
        <f>'สาย 9'!G181</f>
        <v>0</v>
      </c>
      <c r="G7" s="270"/>
      <c r="H7" s="273"/>
      <c r="I7" s="274">
        <v>3135.2</v>
      </c>
      <c r="J7" s="274">
        <v>5660.34</v>
      </c>
      <c r="K7" s="274">
        <f>J7*7%</f>
        <v>396.22380000000004</v>
      </c>
      <c r="L7" s="274">
        <f>I7+J7</f>
        <v>8795.5400000000009</v>
      </c>
      <c r="M7" s="275"/>
      <c r="N7" s="274">
        <f>L7-M7</f>
        <v>8795.5400000000009</v>
      </c>
      <c r="O7" s="270">
        <v>26</v>
      </c>
      <c r="P7" s="270">
        <v>26</v>
      </c>
      <c r="Q7" s="270">
        <v>35</v>
      </c>
      <c r="R7" s="270" t="s">
        <v>324</v>
      </c>
    </row>
    <row r="8" spans="1:18" ht="19.8">
      <c r="A8" s="255" t="s">
        <v>144</v>
      </c>
      <c r="B8" s="249">
        <v>2</v>
      </c>
      <c r="C8" s="271">
        <f>'สาย 9'!D182</f>
        <v>1140</v>
      </c>
      <c r="D8" s="271">
        <f>'สาย 9'!E182</f>
        <v>161</v>
      </c>
      <c r="E8" s="272">
        <f>'สาย 9'!F182</f>
        <v>0.14122807017543859</v>
      </c>
      <c r="F8" s="271">
        <f>'สาย 9'!G182</f>
        <v>0</v>
      </c>
      <c r="G8" s="249"/>
      <c r="H8" s="256"/>
      <c r="I8" s="250">
        <v>982</v>
      </c>
      <c r="J8" s="250">
        <f>1130.7+7277.36</f>
        <v>8408.06</v>
      </c>
      <c r="K8" s="274">
        <f t="shared" ref="K8:K37" si="0">J8*7%</f>
        <v>588.56420000000003</v>
      </c>
      <c r="L8" s="274">
        <f>I8+J8</f>
        <v>9390.06</v>
      </c>
      <c r="M8" s="248"/>
      <c r="N8" s="274">
        <f t="shared" ref="N8:N37" si="1">L8-M8</f>
        <v>9390.06</v>
      </c>
      <c r="O8" s="249">
        <v>25</v>
      </c>
      <c r="P8" s="249">
        <v>25</v>
      </c>
      <c r="Q8" s="249">
        <v>36</v>
      </c>
      <c r="R8" s="270" t="s">
        <v>324</v>
      </c>
    </row>
    <row r="9" spans="1:18" ht="19.8">
      <c r="A9" s="255" t="s">
        <v>138</v>
      </c>
      <c r="B9" s="249">
        <v>3</v>
      </c>
      <c r="C9" s="271">
        <f>'สาย 9'!D183</f>
        <v>1175</v>
      </c>
      <c r="D9" s="271">
        <f>'สาย 9'!E183</f>
        <v>70</v>
      </c>
      <c r="E9" s="272">
        <f>'สาย 9'!F183</f>
        <v>5.9574468085106386E-2</v>
      </c>
      <c r="F9" s="271">
        <f>'สาย 9'!G183</f>
        <v>0</v>
      </c>
      <c r="G9" s="249"/>
      <c r="H9" s="256"/>
      <c r="I9" s="250">
        <v>3434.2</v>
      </c>
      <c r="J9" s="250">
        <v>6794.6</v>
      </c>
      <c r="K9" s="274">
        <f t="shared" si="0"/>
        <v>475.62200000000007</v>
      </c>
      <c r="L9" s="274">
        <f t="shared" ref="L9:L37" si="2">I9+J9</f>
        <v>10228.799999999999</v>
      </c>
      <c r="M9" s="248"/>
      <c r="N9" s="274">
        <f t="shared" si="1"/>
        <v>10228.799999999999</v>
      </c>
      <c r="O9" s="249">
        <v>30</v>
      </c>
      <c r="P9" s="249">
        <v>30</v>
      </c>
      <c r="Q9" s="249">
        <v>35</v>
      </c>
      <c r="R9" s="270" t="s">
        <v>324</v>
      </c>
    </row>
    <row r="10" spans="1:18" ht="19.8">
      <c r="A10" s="269" t="s">
        <v>139</v>
      </c>
      <c r="B10" s="245">
        <v>4</v>
      </c>
      <c r="C10" s="271">
        <f>'สาย 9'!D184</f>
        <v>0</v>
      </c>
      <c r="D10" s="271">
        <f>'สาย 9'!E184</f>
        <v>0</v>
      </c>
      <c r="E10" s="272" t="e">
        <f>'สาย 9'!F184</f>
        <v>#DIV/0!</v>
      </c>
      <c r="F10" s="271">
        <f>'สาย 9'!G184</f>
        <v>0</v>
      </c>
      <c r="G10" s="251"/>
      <c r="H10" s="256"/>
      <c r="I10" s="248"/>
      <c r="J10" s="250"/>
      <c r="K10" s="274">
        <f t="shared" si="0"/>
        <v>0</v>
      </c>
      <c r="L10" s="274">
        <f t="shared" si="2"/>
        <v>0</v>
      </c>
      <c r="M10" s="248"/>
      <c r="N10" s="274">
        <f t="shared" si="1"/>
        <v>0</v>
      </c>
      <c r="O10" s="245"/>
      <c r="P10" s="245"/>
      <c r="Q10" s="245"/>
      <c r="R10" s="249"/>
    </row>
    <row r="11" spans="1:18" ht="19.8">
      <c r="A11" s="255" t="s">
        <v>140</v>
      </c>
      <c r="B11" s="245">
        <v>5</v>
      </c>
      <c r="C11" s="271">
        <f>'สาย 9'!D185</f>
        <v>0</v>
      </c>
      <c r="D11" s="271">
        <f>'สาย 9'!E185</f>
        <v>0</v>
      </c>
      <c r="E11" s="272" t="e">
        <f>'สาย 9'!F185</f>
        <v>#DIV/0!</v>
      </c>
      <c r="F11" s="271">
        <f>'สาย 9'!G185</f>
        <v>0</v>
      </c>
      <c r="G11" s="251"/>
      <c r="H11" s="256"/>
      <c r="I11" s="248"/>
      <c r="J11" s="250"/>
      <c r="K11" s="274">
        <f t="shared" si="0"/>
        <v>0</v>
      </c>
      <c r="L11" s="274">
        <f t="shared" si="2"/>
        <v>0</v>
      </c>
      <c r="M11" s="248"/>
      <c r="N11" s="274">
        <f t="shared" si="1"/>
        <v>0</v>
      </c>
      <c r="O11" s="245"/>
      <c r="P11" s="245"/>
      <c r="Q11" s="245"/>
      <c r="R11" s="249"/>
    </row>
    <row r="12" spans="1:18" ht="19.8">
      <c r="A12" s="255" t="s">
        <v>141</v>
      </c>
      <c r="B12" s="245">
        <v>6</v>
      </c>
      <c r="C12" s="271">
        <f>'สาย 9'!D186</f>
        <v>0</v>
      </c>
      <c r="D12" s="271">
        <f>'สาย 9'!E186</f>
        <v>0</v>
      </c>
      <c r="E12" s="272" t="e">
        <f>'สาย 9'!F186</f>
        <v>#DIV/0!</v>
      </c>
      <c r="F12" s="271">
        <f>'สาย 9'!G186</f>
        <v>0</v>
      </c>
      <c r="G12" s="251"/>
      <c r="H12" s="256"/>
      <c r="I12" s="248"/>
      <c r="J12" s="250"/>
      <c r="K12" s="274">
        <f t="shared" si="0"/>
        <v>0</v>
      </c>
      <c r="L12" s="274">
        <f t="shared" si="2"/>
        <v>0</v>
      </c>
      <c r="M12" s="248"/>
      <c r="N12" s="274">
        <f t="shared" si="1"/>
        <v>0</v>
      </c>
      <c r="O12" s="245"/>
      <c r="P12" s="245"/>
      <c r="Q12" s="245"/>
      <c r="R12" s="249"/>
    </row>
    <row r="13" spans="1:18" ht="19.8">
      <c r="A13" s="269" t="s">
        <v>142</v>
      </c>
      <c r="B13" s="245">
        <v>7</v>
      </c>
      <c r="C13" s="271">
        <f>'สาย 9'!D187</f>
        <v>0</v>
      </c>
      <c r="D13" s="271">
        <f>'สาย 9'!E187</f>
        <v>0</v>
      </c>
      <c r="E13" s="272" t="e">
        <f>'สาย 9'!F187</f>
        <v>#DIV/0!</v>
      </c>
      <c r="F13" s="271">
        <f>'สาย 9'!G187</f>
        <v>0</v>
      </c>
      <c r="G13" s="251"/>
      <c r="H13" s="256"/>
      <c r="I13" s="248"/>
      <c r="J13" s="250"/>
      <c r="K13" s="274">
        <f t="shared" si="0"/>
        <v>0</v>
      </c>
      <c r="L13" s="274">
        <f t="shared" si="2"/>
        <v>0</v>
      </c>
      <c r="M13" s="248"/>
      <c r="N13" s="274">
        <f t="shared" si="1"/>
        <v>0</v>
      </c>
      <c r="O13" s="245"/>
      <c r="P13" s="245"/>
      <c r="Q13" s="245"/>
      <c r="R13" s="249"/>
    </row>
    <row r="14" spans="1:18" ht="19.8">
      <c r="A14" s="255" t="s">
        <v>143</v>
      </c>
      <c r="B14" s="245">
        <v>8</v>
      </c>
      <c r="C14" s="271">
        <f>'สาย 9'!D188</f>
        <v>0</v>
      </c>
      <c r="D14" s="271">
        <f>'สาย 9'!E188</f>
        <v>0</v>
      </c>
      <c r="E14" s="272" t="e">
        <f>'สาย 9'!F188</f>
        <v>#DIV/0!</v>
      </c>
      <c r="F14" s="271">
        <f>'สาย 9'!G188</f>
        <v>0</v>
      </c>
      <c r="G14" s="251"/>
      <c r="H14" s="256"/>
      <c r="I14" s="248"/>
      <c r="J14" s="250"/>
      <c r="K14" s="274">
        <f t="shared" si="0"/>
        <v>0</v>
      </c>
      <c r="L14" s="274">
        <f t="shared" si="2"/>
        <v>0</v>
      </c>
      <c r="M14" s="248"/>
      <c r="N14" s="274">
        <f t="shared" si="1"/>
        <v>0</v>
      </c>
      <c r="O14" s="245"/>
      <c r="P14" s="245"/>
      <c r="Q14" s="245"/>
      <c r="R14" s="249"/>
    </row>
    <row r="15" spans="1:18" ht="19.8">
      <c r="A15" s="255" t="s">
        <v>144</v>
      </c>
      <c r="B15" s="245">
        <v>9</v>
      </c>
      <c r="C15" s="271">
        <f>'สาย 9'!D189</f>
        <v>0</v>
      </c>
      <c r="D15" s="271">
        <f>'สาย 9'!E189</f>
        <v>0</v>
      </c>
      <c r="E15" s="272" t="e">
        <f>'สาย 9'!F189</f>
        <v>#DIV/0!</v>
      </c>
      <c r="F15" s="271">
        <f>'สาย 9'!G189</f>
        <v>0</v>
      </c>
      <c r="G15" s="251"/>
      <c r="H15" s="256"/>
      <c r="I15" s="248"/>
      <c r="J15" s="250"/>
      <c r="K15" s="274">
        <f t="shared" si="0"/>
        <v>0</v>
      </c>
      <c r="L15" s="274">
        <f t="shared" si="2"/>
        <v>0</v>
      </c>
      <c r="M15" s="248"/>
      <c r="N15" s="274">
        <f t="shared" si="1"/>
        <v>0</v>
      </c>
      <c r="O15" s="245"/>
      <c r="P15" s="245"/>
      <c r="Q15" s="245"/>
      <c r="R15" s="249"/>
    </row>
    <row r="16" spans="1:18" ht="19.8">
      <c r="A16" s="269" t="s">
        <v>138</v>
      </c>
      <c r="B16" s="249">
        <v>10</v>
      </c>
      <c r="C16" s="271">
        <f>'สาย 9'!D190</f>
        <v>0</v>
      </c>
      <c r="D16" s="271">
        <f>'สาย 9'!E190</f>
        <v>0</v>
      </c>
      <c r="E16" s="272" t="e">
        <f>'สาย 9'!F190</f>
        <v>#DIV/0!</v>
      </c>
      <c r="F16" s="271">
        <f>'สาย 9'!G190</f>
        <v>0</v>
      </c>
      <c r="G16" s="251"/>
      <c r="H16" s="256"/>
      <c r="I16" s="248"/>
      <c r="J16" s="250"/>
      <c r="K16" s="274">
        <f t="shared" si="0"/>
        <v>0</v>
      </c>
      <c r="L16" s="274">
        <f t="shared" si="2"/>
        <v>0</v>
      </c>
      <c r="M16" s="248"/>
      <c r="N16" s="274">
        <f t="shared" si="1"/>
        <v>0</v>
      </c>
      <c r="O16" s="245"/>
      <c r="P16" s="245"/>
      <c r="Q16" s="245"/>
      <c r="R16" s="249"/>
    </row>
    <row r="17" spans="1:18" ht="19.8">
      <c r="A17" s="255" t="s">
        <v>139</v>
      </c>
      <c r="B17" s="245">
        <v>11</v>
      </c>
      <c r="C17" s="271">
        <f>'สาย 9'!D191</f>
        <v>0</v>
      </c>
      <c r="D17" s="271">
        <f>'สาย 9'!E191</f>
        <v>0</v>
      </c>
      <c r="E17" s="272" t="e">
        <f>'สาย 9'!F191</f>
        <v>#DIV/0!</v>
      </c>
      <c r="F17" s="271">
        <f>'สาย 9'!G191</f>
        <v>0</v>
      </c>
      <c r="G17" s="251"/>
      <c r="H17" s="256"/>
      <c r="I17" s="248"/>
      <c r="J17" s="250"/>
      <c r="K17" s="274">
        <f t="shared" si="0"/>
        <v>0</v>
      </c>
      <c r="L17" s="274">
        <f t="shared" si="2"/>
        <v>0</v>
      </c>
      <c r="M17" s="248"/>
      <c r="N17" s="274">
        <f t="shared" si="1"/>
        <v>0</v>
      </c>
      <c r="O17" s="245"/>
      <c r="P17" s="245"/>
      <c r="Q17" s="245"/>
      <c r="R17" s="249"/>
    </row>
    <row r="18" spans="1:18" ht="19.8">
      <c r="A18" s="255" t="s">
        <v>140</v>
      </c>
      <c r="B18" s="249">
        <v>12</v>
      </c>
      <c r="C18" s="271">
        <f>'สาย 9'!D192</f>
        <v>0</v>
      </c>
      <c r="D18" s="271">
        <f>'สาย 9'!E192</f>
        <v>0</v>
      </c>
      <c r="E18" s="272" t="e">
        <f>'สาย 9'!F192</f>
        <v>#DIV/0!</v>
      </c>
      <c r="F18" s="271">
        <f>'สาย 9'!G192</f>
        <v>0</v>
      </c>
      <c r="G18" s="249"/>
      <c r="H18" s="256"/>
      <c r="I18" s="250"/>
      <c r="J18" s="250"/>
      <c r="K18" s="274">
        <f t="shared" si="0"/>
        <v>0</v>
      </c>
      <c r="L18" s="274">
        <f t="shared" si="2"/>
        <v>0</v>
      </c>
      <c r="M18" s="248"/>
      <c r="N18" s="274">
        <f t="shared" si="1"/>
        <v>0</v>
      </c>
      <c r="O18" s="249"/>
      <c r="P18" s="249"/>
      <c r="Q18" s="249"/>
      <c r="R18" s="249"/>
    </row>
    <row r="19" spans="1:18" ht="19.8">
      <c r="A19" s="269" t="s">
        <v>141</v>
      </c>
      <c r="B19" s="249">
        <v>13</v>
      </c>
      <c r="C19" s="271">
        <f>'สาย 9'!D193</f>
        <v>0</v>
      </c>
      <c r="D19" s="271">
        <f>'สาย 9'!E193</f>
        <v>0</v>
      </c>
      <c r="E19" s="272" t="e">
        <f>'สาย 9'!F193</f>
        <v>#DIV/0!</v>
      </c>
      <c r="F19" s="271">
        <f>'สาย 9'!G193</f>
        <v>0</v>
      </c>
      <c r="G19" s="249"/>
      <c r="H19" s="256"/>
      <c r="I19" s="250"/>
      <c r="J19" s="250"/>
      <c r="K19" s="274">
        <f t="shared" si="0"/>
        <v>0</v>
      </c>
      <c r="L19" s="274">
        <f t="shared" si="2"/>
        <v>0</v>
      </c>
      <c r="M19" s="248"/>
      <c r="N19" s="274">
        <f t="shared" si="1"/>
        <v>0</v>
      </c>
      <c r="O19" s="249"/>
      <c r="P19" s="249"/>
      <c r="Q19" s="249"/>
      <c r="R19" s="249"/>
    </row>
    <row r="20" spans="1:18" ht="19.8">
      <c r="A20" s="255" t="s">
        <v>142</v>
      </c>
      <c r="B20" s="245">
        <v>14</v>
      </c>
      <c r="C20" s="271">
        <f>'สาย 9'!D194</f>
        <v>0</v>
      </c>
      <c r="D20" s="271">
        <f>'สาย 9'!E194</f>
        <v>0</v>
      </c>
      <c r="E20" s="272" t="e">
        <f>'สาย 9'!F194</f>
        <v>#DIV/0!</v>
      </c>
      <c r="F20" s="271">
        <f>'สาย 9'!G194</f>
        <v>0</v>
      </c>
      <c r="G20" s="251"/>
      <c r="H20" s="256"/>
      <c r="I20" s="248"/>
      <c r="J20" s="250"/>
      <c r="K20" s="274">
        <f t="shared" si="0"/>
        <v>0</v>
      </c>
      <c r="L20" s="274">
        <f t="shared" si="2"/>
        <v>0</v>
      </c>
      <c r="M20" s="248"/>
      <c r="N20" s="274">
        <f t="shared" si="1"/>
        <v>0</v>
      </c>
      <c r="O20" s="245"/>
      <c r="P20" s="245"/>
      <c r="Q20" s="245"/>
      <c r="R20" s="249"/>
    </row>
    <row r="21" spans="1:18" ht="19.8">
      <c r="A21" s="255" t="s">
        <v>143</v>
      </c>
      <c r="B21" s="245">
        <v>15</v>
      </c>
      <c r="C21" s="271">
        <f>'สาย 9'!D195</f>
        <v>0</v>
      </c>
      <c r="D21" s="271">
        <f>'สาย 9'!E195</f>
        <v>0</v>
      </c>
      <c r="E21" s="272" t="e">
        <f>'สาย 9'!F195</f>
        <v>#DIV/0!</v>
      </c>
      <c r="F21" s="271">
        <f>'สาย 9'!G195</f>
        <v>0</v>
      </c>
      <c r="G21" s="251"/>
      <c r="H21" s="256"/>
      <c r="I21" s="248"/>
      <c r="J21" s="250"/>
      <c r="K21" s="274">
        <f t="shared" si="0"/>
        <v>0</v>
      </c>
      <c r="L21" s="274">
        <f t="shared" si="2"/>
        <v>0</v>
      </c>
      <c r="M21" s="248"/>
      <c r="N21" s="274">
        <f t="shared" si="1"/>
        <v>0</v>
      </c>
      <c r="O21" s="245"/>
      <c r="P21" s="245"/>
      <c r="Q21" s="245"/>
      <c r="R21" s="249"/>
    </row>
    <row r="22" spans="1:18" ht="19.8">
      <c r="A22" s="269" t="s">
        <v>144</v>
      </c>
      <c r="B22" s="245">
        <v>16</v>
      </c>
      <c r="C22" s="271">
        <f>'สาย 9'!D196</f>
        <v>0</v>
      </c>
      <c r="D22" s="271">
        <f>'สาย 9'!E196</f>
        <v>0</v>
      </c>
      <c r="E22" s="272" t="e">
        <f>'สาย 9'!F196</f>
        <v>#DIV/0!</v>
      </c>
      <c r="F22" s="271">
        <f>'สาย 9'!G196</f>
        <v>0</v>
      </c>
      <c r="G22" s="251"/>
      <c r="H22" s="256"/>
      <c r="I22" s="248"/>
      <c r="J22" s="250"/>
      <c r="K22" s="274">
        <f t="shared" si="0"/>
        <v>0</v>
      </c>
      <c r="L22" s="274">
        <f t="shared" si="2"/>
        <v>0</v>
      </c>
      <c r="M22" s="248"/>
      <c r="N22" s="274">
        <f t="shared" si="1"/>
        <v>0</v>
      </c>
      <c r="O22" s="245"/>
      <c r="P22" s="245"/>
      <c r="Q22" s="245"/>
      <c r="R22" s="249"/>
    </row>
    <row r="23" spans="1:18" ht="19.8">
      <c r="A23" s="255" t="s">
        <v>138</v>
      </c>
      <c r="B23" s="249">
        <v>17</v>
      </c>
      <c r="C23" s="271">
        <f>'สาย 9'!D197</f>
        <v>0</v>
      </c>
      <c r="D23" s="271">
        <f>'สาย 9'!E197</f>
        <v>0</v>
      </c>
      <c r="E23" s="272" t="e">
        <f>'สาย 9'!F197</f>
        <v>#DIV/0!</v>
      </c>
      <c r="F23" s="271">
        <f>'สาย 9'!G197</f>
        <v>0</v>
      </c>
      <c r="G23" s="251"/>
      <c r="H23" s="256"/>
      <c r="I23" s="248"/>
      <c r="J23" s="250"/>
      <c r="K23" s="274">
        <f t="shared" si="0"/>
        <v>0</v>
      </c>
      <c r="L23" s="274">
        <f t="shared" si="2"/>
        <v>0</v>
      </c>
      <c r="M23" s="248"/>
      <c r="N23" s="274">
        <f t="shared" si="1"/>
        <v>0</v>
      </c>
      <c r="O23" s="245"/>
      <c r="P23" s="245"/>
      <c r="Q23" s="245"/>
      <c r="R23" s="249"/>
    </row>
    <row r="24" spans="1:18" ht="19.8">
      <c r="A24" s="255" t="s">
        <v>139</v>
      </c>
      <c r="B24" s="245">
        <v>18</v>
      </c>
      <c r="C24" s="271">
        <f>'สาย 9'!D198</f>
        <v>0</v>
      </c>
      <c r="D24" s="271">
        <f>'สาย 9'!E198</f>
        <v>0</v>
      </c>
      <c r="E24" s="272" t="e">
        <f>'สาย 9'!F198</f>
        <v>#DIV/0!</v>
      </c>
      <c r="F24" s="271">
        <f>'สาย 9'!G198</f>
        <v>0</v>
      </c>
      <c r="G24" s="251"/>
      <c r="H24" s="256"/>
      <c r="I24" s="248"/>
      <c r="J24" s="250"/>
      <c r="K24" s="274">
        <f t="shared" si="0"/>
        <v>0</v>
      </c>
      <c r="L24" s="274">
        <f t="shared" si="2"/>
        <v>0</v>
      </c>
      <c r="M24" s="248"/>
      <c r="N24" s="274">
        <f t="shared" si="1"/>
        <v>0</v>
      </c>
      <c r="O24" s="245"/>
      <c r="P24" s="245"/>
      <c r="Q24" s="245"/>
      <c r="R24" s="249"/>
    </row>
    <row r="25" spans="1:18" ht="19.8">
      <c r="A25" s="269" t="s">
        <v>140</v>
      </c>
      <c r="B25" s="245">
        <v>19</v>
      </c>
      <c r="C25" s="271">
        <f>'สาย 9'!D199</f>
        <v>0</v>
      </c>
      <c r="D25" s="271">
        <f>'สาย 9'!E199</f>
        <v>0</v>
      </c>
      <c r="E25" s="272" t="e">
        <f>'สาย 9'!F199</f>
        <v>#DIV/0!</v>
      </c>
      <c r="F25" s="271">
        <f>'สาย 9'!G199</f>
        <v>0</v>
      </c>
      <c r="G25" s="251"/>
      <c r="H25" s="256"/>
      <c r="I25" s="248"/>
      <c r="J25" s="250"/>
      <c r="K25" s="274">
        <f t="shared" si="0"/>
        <v>0</v>
      </c>
      <c r="L25" s="274">
        <f t="shared" si="2"/>
        <v>0</v>
      </c>
      <c r="M25" s="248"/>
      <c r="N25" s="274">
        <f t="shared" si="1"/>
        <v>0</v>
      </c>
      <c r="O25" s="245"/>
      <c r="P25" s="245"/>
      <c r="Q25" s="245"/>
      <c r="R25" s="249"/>
    </row>
    <row r="26" spans="1:18" ht="19.8">
      <c r="A26" s="255" t="s">
        <v>141</v>
      </c>
      <c r="B26" s="245">
        <v>20</v>
      </c>
      <c r="C26" s="271">
        <f>'สาย 9'!D200</f>
        <v>0</v>
      </c>
      <c r="D26" s="271">
        <f>'สาย 9'!E200</f>
        <v>0</v>
      </c>
      <c r="E26" s="272" t="e">
        <f>'สาย 9'!F200</f>
        <v>#DIV/0!</v>
      </c>
      <c r="F26" s="271">
        <f>'สาย 9'!G200</f>
        <v>0</v>
      </c>
      <c r="G26" s="251"/>
      <c r="H26" s="256"/>
      <c r="I26" s="248"/>
      <c r="J26" s="250"/>
      <c r="K26" s="274">
        <f t="shared" si="0"/>
        <v>0</v>
      </c>
      <c r="L26" s="274">
        <f t="shared" si="2"/>
        <v>0</v>
      </c>
      <c r="M26" s="248"/>
      <c r="N26" s="274">
        <f t="shared" si="1"/>
        <v>0</v>
      </c>
      <c r="O26" s="245"/>
      <c r="P26" s="245"/>
      <c r="Q26" s="245"/>
      <c r="R26" s="249"/>
    </row>
    <row r="27" spans="1:18" ht="19.8">
      <c r="A27" s="255" t="s">
        <v>142</v>
      </c>
      <c r="B27" s="245">
        <v>21</v>
      </c>
      <c r="C27" s="271">
        <f>'สาย 9'!D201</f>
        <v>0</v>
      </c>
      <c r="D27" s="271">
        <f>'สาย 9'!E201</f>
        <v>0</v>
      </c>
      <c r="E27" s="272" t="e">
        <f>'สาย 9'!F201</f>
        <v>#DIV/0!</v>
      </c>
      <c r="F27" s="271">
        <f>'สาย 9'!G201</f>
        <v>0</v>
      </c>
      <c r="G27" s="251"/>
      <c r="H27" s="256"/>
      <c r="I27" s="248"/>
      <c r="J27" s="250"/>
      <c r="K27" s="274">
        <f t="shared" si="0"/>
        <v>0</v>
      </c>
      <c r="L27" s="274">
        <f t="shared" si="2"/>
        <v>0</v>
      </c>
      <c r="M27" s="248"/>
      <c r="N27" s="274">
        <f t="shared" si="1"/>
        <v>0</v>
      </c>
      <c r="O27" s="245"/>
      <c r="P27" s="245"/>
      <c r="Q27" s="245"/>
      <c r="R27" s="249"/>
    </row>
    <row r="28" spans="1:18" ht="19.8">
      <c r="A28" s="269" t="s">
        <v>143</v>
      </c>
      <c r="B28" s="245">
        <v>22</v>
      </c>
      <c r="C28" s="271">
        <f>'สาย 9'!D202</f>
        <v>0</v>
      </c>
      <c r="D28" s="271">
        <f>'สาย 9'!E202</f>
        <v>0</v>
      </c>
      <c r="E28" s="272" t="e">
        <f>'สาย 9'!F202</f>
        <v>#DIV/0!</v>
      </c>
      <c r="F28" s="271">
        <f>'สาย 9'!G202</f>
        <v>0</v>
      </c>
      <c r="G28" s="251"/>
      <c r="H28" s="256"/>
      <c r="I28" s="248"/>
      <c r="J28" s="250"/>
      <c r="K28" s="274">
        <f t="shared" si="0"/>
        <v>0</v>
      </c>
      <c r="L28" s="274">
        <f t="shared" si="2"/>
        <v>0</v>
      </c>
      <c r="M28" s="248"/>
      <c r="N28" s="274">
        <f t="shared" si="1"/>
        <v>0</v>
      </c>
      <c r="O28" s="245"/>
      <c r="P28" s="245"/>
      <c r="Q28" s="245"/>
      <c r="R28" s="249"/>
    </row>
    <row r="29" spans="1:18" ht="19.8">
      <c r="A29" s="255" t="s">
        <v>144</v>
      </c>
      <c r="B29" s="245">
        <v>23</v>
      </c>
      <c r="C29" s="271">
        <f>'สาย 9'!D203</f>
        <v>0</v>
      </c>
      <c r="D29" s="271">
        <f>'สาย 9'!E203</f>
        <v>0</v>
      </c>
      <c r="E29" s="272" t="e">
        <f>'สาย 9'!F203</f>
        <v>#DIV/0!</v>
      </c>
      <c r="F29" s="271">
        <f>'สาย 9'!G203</f>
        <v>0</v>
      </c>
      <c r="G29" s="251"/>
      <c r="H29" s="256"/>
      <c r="I29" s="248"/>
      <c r="J29" s="250"/>
      <c r="K29" s="274">
        <f t="shared" si="0"/>
        <v>0</v>
      </c>
      <c r="L29" s="274">
        <f t="shared" si="2"/>
        <v>0</v>
      </c>
      <c r="M29" s="248"/>
      <c r="N29" s="274">
        <f t="shared" si="1"/>
        <v>0</v>
      </c>
      <c r="O29" s="245"/>
      <c r="P29" s="245"/>
      <c r="Q29" s="245"/>
      <c r="R29" s="249"/>
    </row>
    <row r="30" spans="1:18" ht="19.8">
      <c r="A30" s="255" t="s">
        <v>138</v>
      </c>
      <c r="B30" s="249">
        <v>24</v>
      </c>
      <c r="C30" s="271">
        <f>'สาย 9'!D204</f>
        <v>0</v>
      </c>
      <c r="D30" s="271">
        <f>'สาย 9'!E204</f>
        <v>0</v>
      </c>
      <c r="E30" s="272" t="e">
        <f>'สาย 9'!F204</f>
        <v>#DIV/0!</v>
      </c>
      <c r="F30" s="271">
        <f>'สาย 9'!G204</f>
        <v>0</v>
      </c>
      <c r="G30" s="251"/>
      <c r="H30" s="256"/>
      <c r="I30" s="248"/>
      <c r="J30" s="250"/>
      <c r="K30" s="274">
        <f t="shared" si="0"/>
        <v>0</v>
      </c>
      <c r="L30" s="274">
        <f t="shared" si="2"/>
        <v>0</v>
      </c>
      <c r="M30" s="248"/>
      <c r="N30" s="274">
        <f t="shared" si="1"/>
        <v>0</v>
      </c>
      <c r="O30" s="245"/>
      <c r="P30" s="245"/>
      <c r="Q30" s="245"/>
      <c r="R30" s="249"/>
    </row>
    <row r="31" spans="1:18" ht="19.8">
      <c r="A31" s="269" t="s">
        <v>139</v>
      </c>
      <c r="B31" s="245">
        <v>25</v>
      </c>
      <c r="C31" s="271">
        <f>'สาย 9'!D205</f>
        <v>0</v>
      </c>
      <c r="D31" s="271">
        <f>'สาย 9'!E205</f>
        <v>0</v>
      </c>
      <c r="E31" s="272" t="e">
        <f>'สาย 9'!F205</f>
        <v>#DIV/0!</v>
      </c>
      <c r="F31" s="271">
        <f>'สาย 9'!G205</f>
        <v>0</v>
      </c>
      <c r="G31" s="251"/>
      <c r="H31" s="256"/>
      <c r="I31" s="248"/>
      <c r="J31" s="250"/>
      <c r="K31" s="274">
        <f t="shared" si="0"/>
        <v>0</v>
      </c>
      <c r="L31" s="274">
        <f t="shared" si="2"/>
        <v>0</v>
      </c>
      <c r="M31" s="248"/>
      <c r="N31" s="274">
        <f t="shared" si="1"/>
        <v>0</v>
      </c>
      <c r="O31" s="245"/>
      <c r="P31" s="245"/>
      <c r="Q31" s="245"/>
      <c r="R31" s="249"/>
    </row>
    <row r="32" spans="1:18" ht="19.8">
      <c r="A32" s="255" t="s">
        <v>140</v>
      </c>
      <c r="B32" s="245">
        <v>26</v>
      </c>
      <c r="C32" s="271">
        <f>'สาย 9'!D206</f>
        <v>0</v>
      </c>
      <c r="D32" s="271">
        <f>'สาย 9'!E206</f>
        <v>0</v>
      </c>
      <c r="E32" s="272" t="e">
        <f>'สาย 9'!F206</f>
        <v>#DIV/0!</v>
      </c>
      <c r="F32" s="271">
        <f>'สาย 9'!G206</f>
        <v>0</v>
      </c>
      <c r="G32" s="251"/>
      <c r="H32" s="256"/>
      <c r="I32" s="248"/>
      <c r="J32" s="250"/>
      <c r="K32" s="274">
        <f t="shared" si="0"/>
        <v>0</v>
      </c>
      <c r="L32" s="274">
        <f t="shared" si="2"/>
        <v>0</v>
      </c>
      <c r="M32" s="248"/>
      <c r="N32" s="274">
        <f t="shared" si="1"/>
        <v>0</v>
      </c>
      <c r="O32" s="245"/>
      <c r="P32" s="245"/>
      <c r="Q32" s="245"/>
      <c r="R32" s="249"/>
    </row>
    <row r="33" spans="1:18" ht="19.8">
      <c r="A33" s="255" t="s">
        <v>141</v>
      </c>
      <c r="B33" s="245">
        <v>27</v>
      </c>
      <c r="C33" s="271">
        <f>'สาย 9'!D207</f>
        <v>0</v>
      </c>
      <c r="D33" s="271">
        <f>'สาย 9'!E207</f>
        <v>0</v>
      </c>
      <c r="E33" s="272" t="e">
        <f>'สาย 9'!F207</f>
        <v>#DIV/0!</v>
      </c>
      <c r="F33" s="271">
        <f>'สาย 9'!G207</f>
        <v>0</v>
      </c>
      <c r="G33" s="251"/>
      <c r="H33" s="256"/>
      <c r="I33" s="248"/>
      <c r="J33" s="250"/>
      <c r="K33" s="274">
        <f t="shared" si="0"/>
        <v>0</v>
      </c>
      <c r="L33" s="274">
        <f t="shared" si="2"/>
        <v>0</v>
      </c>
      <c r="M33" s="248"/>
      <c r="N33" s="274">
        <f t="shared" si="1"/>
        <v>0</v>
      </c>
      <c r="O33" s="245"/>
      <c r="P33" s="245"/>
      <c r="Q33" s="245"/>
      <c r="R33" s="249"/>
    </row>
    <row r="34" spans="1:18" ht="19.8">
      <c r="A34" s="269" t="s">
        <v>142</v>
      </c>
      <c r="B34" s="245">
        <v>28</v>
      </c>
      <c r="C34" s="271">
        <f>'สาย 9'!D208</f>
        <v>0</v>
      </c>
      <c r="D34" s="271">
        <f>'สาย 9'!E208</f>
        <v>0</v>
      </c>
      <c r="E34" s="272" t="e">
        <f>'สาย 9'!F208</f>
        <v>#DIV/0!</v>
      </c>
      <c r="F34" s="271">
        <f>'สาย 9'!G208</f>
        <v>0</v>
      </c>
      <c r="G34" s="251"/>
      <c r="H34" s="256"/>
      <c r="I34" s="248"/>
      <c r="J34" s="250"/>
      <c r="K34" s="274">
        <f t="shared" si="0"/>
        <v>0</v>
      </c>
      <c r="L34" s="274">
        <f t="shared" si="2"/>
        <v>0</v>
      </c>
      <c r="M34" s="248"/>
      <c r="N34" s="274">
        <f t="shared" si="1"/>
        <v>0</v>
      </c>
      <c r="O34" s="245"/>
      <c r="P34" s="245"/>
      <c r="Q34" s="245"/>
      <c r="R34" s="249"/>
    </row>
    <row r="35" spans="1:18" ht="19.8">
      <c r="A35" s="255" t="s">
        <v>143</v>
      </c>
      <c r="B35" s="245">
        <v>29</v>
      </c>
      <c r="C35" s="271">
        <f>'สาย 9'!D209</f>
        <v>0</v>
      </c>
      <c r="D35" s="271">
        <f>'สาย 9'!E209</f>
        <v>0</v>
      </c>
      <c r="E35" s="272" t="e">
        <f>'สาย 9'!F209</f>
        <v>#DIV/0!</v>
      </c>
      <c r="F35" s="271">
        <f>'สาย 9'!G209</f>
        <v>0</v>
      </c>
      <c r="G35" s="251"/>
      <c r="H35" s="256"/>
      <c r="I35" s="248"/>
      <c r="J35" s="250"/>
      <c r="K35" s="274">
        <f t="shared" si="0"/>
        <v>0</v>
      </c>
      <c r="L35" s="274">
        <f t="shared" si="2"/>
        <v>0</v>
      </c>
      <c r="M35" s="248"/>
      <c r="N35" s="274">
        <f t="shared" si="1"/>
        <v>0</v>
      </c>
      <c r="O35" s="245"/>
      <c r="P35" s="245"/>
      <c r="Q35" s="245"/>
      <c r="R35" s="249"/>
    </row>
    <row r="36" spans="1:18" ht="19.8">
      <c r="A36" s="255" t="s">
        <v>144</v>
      </c>
      <c r="B36" s="245">
        <v>30</v>
      </c>
      <c r="C36" s="271">
        <f>'สาย 9'!D210</f>
        <v>0</v>
      </c>
      <c r="D36" s="271">
        <f>'สาย 9'!E210</f>
        <v>0</v>
      </c>
      <c r="E36" s="272" t="e">
        <f>'สาย 9'!F210</f>
        <v>#DIV/0!</v>
      </c>
      <c r="F36" s="271">
        <f>'สาย 9'!G210</f>
        <v>0</v>
      </c>
      <c r="G36" s="251"/>
      <c r="H36" s="256"/>
      <c r="I36" s="248"/>
      <c r="J36" s="250"/>
      <c r="K36" s="274">
        <f t="shared" si="0"/>
        <v>0</v>
      </c>
      <c r="L36" s="274">
        <f t="shared" si="2"/>
        <v>0</v>
      </c>
      <c r="M36" s="248"/>
      <c r="N36" s="274">
        <f t="shared" si="1"/>
        <v>0</v>
      </c>
      <c r="O36" s="245"/>
      <c r="P36" s="245"/>
      <c r="Q36" s="245"/>
      <c r="R36" s="249"/>
    </row>
    <row r="37" spans="1:18" ht="20.399999999999999" thickBot="1">
      <c r="A37" s="279"/>
      <c r="B37" s="280">
        <v>31</v>
      </c>
      <c r="C37" s="271">
        <f>'สาย 9'!D211</f>
        <v>0</v>
      </c>
      <c r="D37" s="271">
        <f>'สาย 9'!E211</f>
        <v>0</v>
      </c>
      <c r="E37" s="272" t="e">
        <f>'สาย 9'!F211</f>
        <v>#DIV/0!</v>
      </c>
      <c r="F37" s="271">
        <f>'สาย 9'!G211</f>
        <v>0</v>
      </c>
      <c r="G37" s="283"/>
      <c r="H37" s="284"/>
      <c r="I37" s="285"/>
      <c r="J37" s="285"/>
      <c r="K37" s="274">
        <f t="shared" si="0"/>
        <v>0</v>
      </c>
      <c r="L37" s="274">
        <f t="shared" si="2"/>
        <v>0</v>
      </c>
      <c r="M37" s="286"/>
      <c r="N37" s="274">
        <f t="shared" si="1"/>
        <v>0</v>
      </c>
      <c r="O37" s="283"/>
      <c r="P37" s="283"/>
      <c r="Q37" s="283"/>
      <c r="R37" s="283"/>
    </row>
    <row r="38" spans="1:18" ht="31.5" customHeight="1" thickTop="1" thickBot="1">
      <c r="A38" s="658" t="s">
        <v>41</v>
      </c>
      <c r="B38" s="659"/>
      <c r="C38" s="287">
        <f>SUM(C7:C37)</f>
        <v>3380</v>
      </c>
      <c r="D38" s="287">
        <f t="shared" ref="D38" si="3">SUM(D7:D37)</f>
        <v>323</v>
      </c>
      <c r="E38" s="288">
        <f>D38/C38</f>
        <v>9.556213017751479E-2</v>
      </c>
      <c r="F38" s="287">
        <f t="shared" ref="F38:Q38" si="4">SUM(F7:F37)</f>
        <v>0</v>
      </c>
      <c r="G38" s="287">
        <f t="shared" si="4"/>
        <v>0</v>
      </c>
      <c r="H38" s="287">
        <f t="shared" si="4"/>
        <v>0</v>
      </c>
      <c r="I38" s="287">
        <f t="shared" si="4"/>
        <v>7551.4</v>
      </c>
      <c r="J38" s="287">
        <f t="shared" si="4"/>
        <v>20863</v>
      </c>
      <c r="K38" s="287">
        <f t="shared" si="4"/>
        <v>1460.41</v>
      </c>
      <c r="L38" s="287">
        <f t="shared" si="4"/>
        <v>28414.399999999998</v>
      </c>
      <c r="M38" s="287">
        <f t="shared" si="4"/>
        <v>0</v>
      </c>
      <c r="N38" s="287">
        <f t="shared" si="4"/>
        <v>28414.399999999998</v>
      </c>
      <c r="O38" s="287">
        <f t="shared" si="4"/>
        <v>81</v>
      </c>
      <c r="P38" s="287">
        <f t="shared" si="4"/>
        <v>81</v>
      </c>
      <c r="Q38" s="287">
        <f t="shared" si="4"/>
        <v>106</v>
      </c>
      <c r="R38" s="289"/>
    </row>
    <row r="39" spans="1:18" ht="21" thickTop="1">
      <c r="A39" s="244"/>
      <c r="B39" s="244"/>
      <c r="C39" s="244"/>
      <c r="D39" s="244"/>
      <c r="E39" s="244"/>
      <c r="F39" s="290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</row>
    <row r="40" spans="1:18" ht="20.399999999999999">
      <c r="A40" s="244"/>
      <c r="B40" s="244"/>
      <c r="C40" s="246"/>
      <c r="D40" s="252"/>
      <c r="E40" s="247"/>
      <c r="F40" s="291"/>
      <c r="G40" s="247"/>
      <c r="H40" s="244"/>
      <c r="I40" s="244"/>
      <c r="J40" s="244"/>
      <c r="K40" s="244"/>
      <c r="L40" s="244"/>
      <c r="M40" s="244"/>
      <c r="N40" s="253"/>
      <c r="O40" s="244"/>
      <c r="P40" s="244"/>
      <c r="Q40" s="244"/>
      <c r="R40" s="244"/>
    </row>
  </sheetData>
  <mergeCells count="21">
    <mergeCell ref="C5:C6"/>
    <mergeCell ref="D5:D6"/>
    <mergeCell ref="I5:I6"/>
    <mergeCell ref="J5:K5"/>
    <mergeCell ref="A38:B38"/>
    <mergeCell ref="R4:R6"/>
    <mergeCell ref="A1:R1"/>
    <mergeCell ref="A2:R2"/>
    <mergeCell ref="A3:R3"/>
    <mergeCell ref="A4:A6"/>
    <mergeCell ref="B4:B6"/>
    <mergeCell ref="E4:E6"/>
    <mergeCell ref="F4:F6"/>
    <mergeCell ref="G4:G6"/>
    <mergeCell ref="H4:H6"/>
    <mergeCell ref="I4:K4"/>
    <mergeCell ref="L4:L6"/>
    <mergeCell ref="M4:M6"/>
    <mergeCell ref="N4:N6"/>
    <mergeCell ref="O4:P5"/>
    <mergeCell ref="Q4:Q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"/>
  <sheetViews>
    <sheetView topLeftCell="A22" workbookViewId="0">
      <selection activeCell="I38" sqref="I38"/>
    </sheetView>
  </sheetViews>
  <sheetFormatPr defaultColWidth="9" defaultRowHeight="14.4"/>
  <cols>
    <col min="1" max="13" width="9" style="79"/>
    <col min="14" max="14" width="8.6640625" style="79" bestFit="1" customWidth="1"/>
    <col min="15" max="17" width="9" style="79"/>
    <col min="18" max="18" width="18.88671875" style="79" customWidth="1"/>
    <col min="19" max="16384" width="9" style="79"/>
  </cols>
  <sheetData>
    <row r="1" spans="1:18" ht="25.8">
      <c r="A1" s="628" t="s">
        <v>122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8"/>
      <c r="R1" s="628"/>
    </row>
    <row r="2" spans="1:18" ht="21" customHeight="1">
      <c r="A2" s="665" t="s">
        <v>152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</row>
    <row r="3" spans="1:18" ht="24.75" customHeight="1" thickBot="1">
      <c r="A3" s="629" t="s">
        <v>149</v>
      </c>
      <c r="B3" s="629"/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</row>
    <row r="4" spans="1:18" ht="21.75" customHeight="1" thickTop="1">
      <c r="A4" s="660" t="s">
        <v>146</v>
      </c>
      <c r="B4" s="636" t="s">
        <v>1</v>
      </c>
      <c r="C4" s="276" t="s">
        <v>42</v>
      </c>
      <c r="D4" s="276" t="s">
        <v>89</v>
      </c>
      <c r="E4" s="646" t="s">
        <v>148</v>
      </c>
      <c r="F4" s="636" t="s">
        <v>123</v>
      </c>
      <c r="G4" s="639" t="s">
        <v>124</v>
      </c>
      <c r="H4" s="666" t="s">
        <v>125</v>
      </c>
      <c r="I4" s="650" t="s">
        <v>126</v>
      </c>
      <c r="J4" s="650"/>
      <c r="K4" s="650"/>
      <c r="L4" s="654" t="s">
        <v>127</v>
      </c>
      <c r="M4" s="633" t="s">
        <v>133</v>
      </c>
      <c r="N4" s="633" t="s">
        <v>44</v>
      </c>
      <c r="O4" s="669" t="s">
        <v>128</v>
      </c>
      <c r="P4" s="669"/>
      <c r="Q4" s="636" t="s">
        <v>129</v>
      </c>
      <c r="R4" s="636" t="s">
        <v>130</v>
      </c>
    </row>
    <row r="5" spans="1:18" ht="21" customHeight="1">
      <c r="A5" s="661"/>
      <c r="B5" s="637"/>
      <c r="C5" s="663" t="s">
        <v>147</v>
      </c>
      <c r="D5" s="663" t="s">
        <v>147</v>
      </c>
      <c r="E5" s="647"/>
      <c r="F5" s="637"/>
      <c r="G5" s="640"/>
      <c r="H5" s="667"/>
      <c r="I5" s="655" t="s">
        <v>131</v>
      </c>
      <c r="J5" s="651" t="s">
        <v>132</v>
      </c>
      <c r="K5" s="651"/>
      <c r="L5" s="655"/>
      <c r="M5" s="634"/>
      <c r="N5" s="634"/>
      <c r="O5" s="637"/>
      <c r="P5" s="637"/>
      <c r="Q5" s="637"/>
      <c r="R5" s="637"/>
    </row>
    <row r="6" spans="1:18" ht="21" thickBot="1">
      <c r="A6" s="662"/>
      <c r="B6" s="638"/>
      <c r="C6" s="664"/>
      <c r="D6" s="664"/>
      <c r="E6" s="648"/>
      <c r="F6" s="638"/>
      <c r="G6" s="638"/>
      <c r="H6" s="668"/>
      <c r="I6" s="656"/>
      <c r="J6" s="277" t="s">
        <v>80</v>
      </c>
      <c r="K6" s="277" t="s">
        <v>134</v>
      </c>
      <c r="L6" s="656"/>
      <c r="M6" s="635"/>
      <c r="N6" s="635"/>
      <c r="O6" s="278" t="s">
        <v>135</v>
      </c>
      <c r="P6" s="278" t="s">
        <v>136</v>
      </c>
      <c r="Q6" s="277" t="s">
        <v>137</v>
      </c>
      <c r="R6" s="638"/>
    </row>
    <row r="7" spans="1:18" ht="20.399999999999999" thickTop="1">
      <c r="A7" s="269" t="s">
        <v>143</v>
      </c>
      <c r="B7" s="270">
        <v>1</v>
      </c>
      <c r="C7" s="271">
        <f>'สาย 10'!D181</f>
        <v>0</v>
      </c>
      <c r="D7" s="271">
        <f>'สาย 10'!E181</f>
        <v>0</v>
      </c>
      <c r="E7" s="272" t="e">
        <f>'สาย 10'!F181</f>
        <v>#DIV/0!</v>
      </c>
      <c r="F7" s="271">
        <f>'สาย 10'!G181</f>
        <v>0</v>
      </c>
      <c r="G7" s="270"/>
      <c r="H7" s="273"/>
      <c r="I7" s="274"/>
      <c r="J7" s="274"/>
      <c r="K7" s="274">
        <f>J7*7%</f>
        <v>0</v>
      </c>
      <c r="L7" s="274">
        <f>I7+J7</f>
        <v>0</v>
      </c>
      <c r="M7" s="275"/>
      <c r="N7" s="274">
        <f>L7-M7</f>
        <v>0</v>
      </c>
      <c r="O7" s="270"/>
      <c r="P7" s="270"/>
      <c r="Q7" s="270"/>
      <c r="R7" s="270"/>
    </row>
    <row r="8" spans="1:18" ht="19.8">
      <c r="A8" s="255" t="s">
        <v>144</v>
      </c>
      <c r="B8" s="249">
        <v>2</v>
      </c>
      <c r="C8" s="271">
        <f>'สาย 10'!D182</f>
        <v>0</v>
      </c>
      <c r="D8" s="271">
        <f>'สาย 10'!E182</f>
        <v>0</v>
      </c>
      <c r="E8" s="272" t="e">
        <f>'สาย 10'!F182</f>
        <v>#DIV/0!</v>
      </c>
      <c r="F8" s="271">
        <f>'สาย 10'!G182</f>
        <v>0</v>
      </c>
      <c r="G8" s="249"/>
      <c r="H8" s="256"/>
      <c r="I8" s="250"/>
      <c r="J8" s="250"/>
      <c r="K8" s="274">
        <f t="shared" ref="K8:K37" si="0">J8*7%</f>
        <v>0</v>
      </c>
      <c r="L8" s="274">
        <f>I8+J8</f>
        <v>0</v>
      </c>
      <c r="M8" s="248"/>
      <c r="N8" s="274">
        <f t="shared" ref="N8:N37" si="1">L8-M8</f>
        <v>0</v>
      </c>
      <c r="O8" s="249"/>
      <c r="P8" s="249"/>
      <c r="Q8" s="249"/>
      <c r="R8" s="249"/>
    </row>
    <row r="9" spans="1:18" ht="19.8">
      <c r="A9" s="255" t="s">
        <v>138</v>
      </c>
      <c r="B9" s="249">
        <v>3</v>
      </c>
      <c r="C9" s="271">
        <f>'สาย 10'!D183</f>
        <v>0</v>
      </c>
      <c r="D9" s="271">
        <f>'สาย 10'!E183</f>
        <v>0</v>
      </c>
      <c r="E9" s="272" t="e">
        <f>'สาย 10'!F183</f>
        <v>#DIV/0!</v>
      </c>
      <c r="F9" s="271">
        <f>'สาย 10'!G183</f>
        <v>0</v>
      </c>
      <c r="G9" s="249"/>
      <c r="H9" s="256"/>
      <c r="I9" s="250"/>
      <c r="J9" s="250"/>
      <c r="K9" s="274">
        <f t="shared" si="0"/>
        <v>0</v>
      </c>
      <c r="L9" s="274">
        <f t="shared" ref="L9:L37" si="2">I9+J9</f>
        <v>0</v>
      </c>
      <c r="M9" s="248"/>
      <c r="N9" s="274">
        <f t="shared" si="1"/>
        <v>0</v>
      </c>
      <c r="O9" s="249"/>
      <c r="P9" s="249"/>
      <c r="Q9" s="249"/>
      <c r="R9" s="249"/>
    </row>
    <row r="10" spans="1:18" ht="19.8">
      <c r="A10" s="269" t="s">
        <v>139</v>
      </c>
      <c r="B10" s="245">
        <v>4</v>
      </c>
      <c r="C10" s="271">
        <f>'สาย 10'!D184</f>
        <v>0</v>
      </c>
      <c r="D10" s="271">
        <f>'สาย 10'!E184</f>
        <v>0</v>
      </c>
      <c r="E10" s="272" t="e">
        <f>'สาย 10'!F184</f>
        <v>#DIV/0!</v>
      </c>
      <c r="F10" s="271">
        <f>'สาย 10'!G184</f>
        <v>0</v>
      </c>
      <c r="G10" s="251"/>
      <c r="H10" s="256"/>
      <c r="I10" s="248"/>
      <c r="J10" s="250"/>
      <c r="K10" s="274">
        <f t="shared" si="0"/>
        <v>0</v>
      </c>
      <c r="L10" s="274">
        <f t="shared" si="2"/>
        <v>0</v>
      </c>
      <c r="M10" s="248"/>
      <c r="N10" s="274">
        <f t="shared" si="1"/>
        <v>0</v>
      </c>
      <c r="O10" s="245"/>
      <c r="P10" s="245"/>
      <c r="Q10" s="245"/>
      <c r="R10" s="249"/>
    </row>
    <row r="11" spans="1:18" ht="19.8">
      <c r="A11" s="255" t="s">
        <v>140</v>
      </c>
      <c r="B11" s="245">
        <v>5</v>
      </c>
      <c r="C11" s="271">
        <f>'สาย 10'!D185</f>
        <v>0</v>
      </c>
      <c r="D11" s="271">
        <f>'สาย 10'!E185</f>
        <v>0</v>
      </c>
      <c r="E11" s="272" t="e">
        <f>'สาย 10'!F185</f>
        <v>#DIV/0!</v>
      </c>
      <c r="F11" s="271">
        <f>'สาย 10'!G185</f>
        <v>0</v>
      </c>
      <c r="G11" s="251"/>
      <c r="H11" s="256"/>
      <c r="I11" s="248"/>
      <c r="J11" s="250"/>
      <c r="K11" s="274">
        <f t="shared" si="0"/>
        <v>0</v>
      </c>
      <c r="L11" s="274">
        <f t="shared" si="2"/>
        <v>0</v>
      </c>
      <c r="M11" s="248"/>
      <c r="N11" s="274">
        <f t="shared" si="1"/>
        <v>0</v>
      </c>
      <c r="O11" s="245"/>
      <c r="P11" s="245"/>
      <c r="Q11" s="245"/>
      <c r="R11" s="249"/>
    </row>
    <row r="12" spans="1:18" ht="19.8">
      <c r="A12" s="255" t="s">
        <v>141</v>
      </c>
      <c r="B12" s="245">
        <v>6</v>
      </c>
      <c r="C12" s="271">
        <f>'สาย 10'!D186</f>
        <v>0</v>
      </c>
      <c r="D12" s="271">
        <f>'สาย 10'!E186</f>
        <v>0</v>
      </c>
      <c r="E12" s="272" t="e">
        <f>'สาย 10'!F186</f>
        <v>#DIV/0!</v>
      </c>
      <c r="F12" s="271">
        <f>'สาย 10'!G186</f>
        <v>0</v>
      </c>
      <c r="G12" s="251"/>
      <c r="H12" s="256"/>
      <c r="I12" s="248"/>
      <c r="J12" s="250"/>
      <c r="K12" s="274">
        <f t="shared" si="0"/>
        <v>0</v>
      </c>
      <c r="L12" s="274">
        <f t="shared" si="2"/>
        <v>0</v>
      </c>
      <c r="M12" s="248"/>
      <c r="N12" s="274">
        <f t="shared" si="1"/>
        <v>0</v>
      </c>
      <c r="O12" s="245"/>
      <c r="P12" s="245"/>
      <c r="Q12" s="245"/>
      <c r="R12" s="249"/>
    </row>
    <row r="13" spans="1:18" ht="19.8">
      <c r="A13" s="269" t="s">
        <v>142</v>
      </c>
      <c r="B13" s="245">
        <v>7</v>
      </c>
      <c r="C13" s="271">
        <f>'สาย 10'!D187</f>
        <v>0</v>
      </c>
      <c r="D13" s="271">
        <f>'สาย 10'!E187</f>
        <v>0</v>
      </c>
      <c r="E13" s="272" t="e">
        <f>'สาย 10'!F187</f>
        <v>#DIV/0!</v>
      </c>
      <c r="F13" s="271">
        <f>'สาย 10'!G187</f>
        <v>0</v>
      </c>
      <c r="G13" s="251"/>
      <c r="H13" s="256"/>
      <c r="I13" s="248"/>
      <c r="J13" s="250"/>
      <c r="K13" s="274">
        <f t="shared" si="0"/>
        <v>0</v>
      </c>
      <c r="L13" s="274">
        <f t="shared" si="2"/>
        <v>0</v>
      </c>
      <c r="M13" s="248"/>
      <c r="N13" s="274">
        <f t="shared" si="1"/>
        <v>0</v>
      </c>
      <c r="O13" s="245"/>
      <c r="P13" s="245"/>
      <c r="Q13" s="245"/>
      <c r="R13" s="249"/>
    </row>
    <row r="14" spans="1:18" ht="19.8">
      <c r="A14" s="255" t="s">
        <v>143</v>
      </c>
      <c r="B14" s="245">
        <v>8</v>
      </c>
      <c r="C14" s="271">
        <f>'สาย 10'!D188</f>
        <v>0</v>
      </c>
      <c r="D14" s="271">
        <f>'สาย 10'!E188</f>
        <v>0</v>
      </c>
      <c r="E14" s="272" t="e">
        <f>'สาย 10'!F188</f>
        <v>#DIV/0!</v>
      </c>
      <c r="F14" s="271">
        <f>'สาย 10'!G188</f>
        <v>0</v>
      </c>
      <c r="G14" s="251"/>
      <c r="H14" s="256"/>
      <c r="I14" s="248"/>
      <c r="J14" s="250"/>
      <c r="K14" s="274">
        <f t="shared" si="0"/>
        <v>0</v>
      </c>
      <c r="L14" s="274">
        <f t="shared" si="2"/>
        <v>0</v>
      </c>
      <c r="M14" s="248"/>
      <c r="N14" s="274">
        <f t="shared" si="1"/>
        <v>0</v>
      </c>
      <c r="O14" s="245"/>
      <c r="P14" s="245"/>
      <c r="Q14" s="245"/>
      <c r="R14" s="249"/>
    </row>
    <row r="15" spans="1:18" ht="19.8">
      <c r="A15" s="255" t="s">
        <v>144</v>
      </c>
      <c r="B15" s="245">
        <v>9</v>
      </c>
      <c r="C15" s="271">
        <f>'สาย 10'!D189</f>
        <v>0</v>
      </c>
      <c r="D15" s="271">
        <f>'สาย 10'!E189</f>
        <v>0</v>
      </c>
      <c r="E15" s="272" t="e">
        <f>'สาย 10'!F189</f>
        <v>#DIV/0!</v>
      </c>
      <c r="F15" s="271">
        <f>'สาย 10'!G189</f>
        <v>0</v>
      </c>
      <c r="G15" s="251"/>
      <c r="H15" s="256"/>
      <c r="I15" s="248"/>
      <c r="J15" s="250"/>
      <c r="K15" s="274">
        <f t="shared" si="0"/>
        <v>0</v>
      </c>
      <c r="L15" s="274">
        <f t="shared" si="2"/>
        <v>0</v>
      </c>
      <c r="M15" s="248"/>
      <c r="N15" s="274">
        <f t="shared" si="1"/>
        <v>0</v>
      </c>
      <c r="O15" s="245"/>
      <c r="P15" s="245"/>
      <c r="Q15" s="245"/>
      <c r="R15" s="249"/>
    </row>
    <row r="16" spans="1:18" ht="19.8">
      <c r="A16" s="269" t="s">
        <v>138</v>
      </c>
      <c r="B16" s="249">
        <v>10</v>
      </c>
      <c r="C16" s="271">
        <f>'สาย 10'!D190</f>
        <v>0</v>
      </c>
      <c r="D16" s="271">
        <f>'สาย 10'!E190</f>
        <v>0</v>
      </c>
      <c r="E16" s="272" t="e">
        <f>'สาย 10'!F190</f>
        <v>#DIV/0!</v>
      </c>
      <c r="F16" s="271">
        <f>'สาย 10'!G190</f>
        <v>0</v>
      </c>
      <c r="G16" s="251"/>
      <c r="H16" s="256"/>
      <c r="I16" s="248"/>
      <c r="J16" s="250"/>
      <c r="K16" s="274">
        <f t="shared" si="0"/>
        <v>0</v>
      </c>
      <c r="L16" s="274">
        <f t="shared" si="2"/>
        <v>0</v>
      </c>
      <c r="M16" s="248"/>
      <c r="N16" s="274">
        <f t="shared" si="1"/>
        <v>0</v>
      </c>
      <c r="O16" s="245"/>
      <c r="P16" s="245"/>
      <c r="Q16" s="245"/>
      <c r="R16" s="249"/>
    </row>
    <row r="17" spans="1:18" ht="19.8">
      <c r="A17" s="255" t="s">
        <v>139</v>
      </c>
      <c r="B17" s="245">
        <v>11</v>
      </c>
      <c r="C17" s="271">
        <f>'สาย 10'!D191</f>
        <v>0</v>
      </c>
      <c r="D17" s="271">
        <f>'สาย 10'!E191</f>
        <v>0</v>
      </c>
      <c r="E17" s="272" t="e">
        <f>'สาย 10'!F191</f>
        <v>#DIV/0!</v>
      </c>
      <c r="F17" s="271">
        <f>'สาย 10'!G191</f>
        <v>0</v>
      </c>
      <c r="G17" s="251"/>
      <c r="H17" s="256"/>
      <c r="I17" s="248"/>
      <c r="J17" s="250"/>
      <c r="K17" s="274">
        <f t="shared" si="0"/>
        <v>0</v>
      </c>
      <c r="L17" s="274">
        <f t="shared" si="2"/>
        <v>0</v>
      </c>
      <c r="M17" s="248"/>
      <c r="N17" s="274">
        <f t="shared" si="1"/>
        <v>0</v>
      </c>
      <c r="O17" s="245"/>
      <c r="P17" s="245"/>
      <c r="Q17" s="245"/>
      <c r="R17" s="249"/>
    </row>
    <row r="18" spans="1:18" ht="19.8">
      <c r="A18" s="255" t="s">
        <v>140</v>
      </c>
      <c r="B18" s="249">
        <v>12</v>
      </c>
      <c r="C18" s="271">
        <f>'สาย 10'!D192</f>
        <v>0</v>
      </c>
      <c r="D18" s="271">
        <f>'สาย 10'!E192</f>
        <v>0</v>
      </c>
      <c r="E18" s="272" t="e">
        <f>'สาย 10'!F192</f>
        <v>#DIV/0!</v>
      </c>
      <c r="F18" s="271">
        <f>'สาย 10'!G192</f>
        <v>0</v>
      </c>
      <c r="G18" s="249"/>
      <c r="H18" s="256"/>
      <c r="I18" s="250"/>
      <c r="J18" s="250"/>
      <c r="K18" s="274">
        <f t="shared" si="0"/>
        <v>0</v>
      </c>
      <c r="L18" s="274">
        <f t="shared" si="2"/>
        <v>0</v>
      </c>
      <c r="M18" s="248"/>
      <c r="N18" s="274">
        <f t="shared" si="1"/>
        <v>0</v>
      </c>
      <c r="O18" s="249"/>
      <c r="P18" s="249"/>
      <c r="Q18" s="249"/>
      <c r="R18" s="249"/>
    </row>
    <row r="19" spans="1:18" ht="19.8">
      <c r="A19" s="269" t="s">
        <v>141</v>
      </c>
      <c r="B19" s="249">
        <v>13</v>
      </c>
      <c r="C19" s="271">
        <f>'สาย 10'!D193</f>
        <v>0</v>
      </c>
      <c r="D19" s="271">
        <f>'สาย 10'!E193</f>
        <v>0</v>
      </c>
      <c r="E19" s="272" t="e">
        <f>'สาย 10'!F193</f>
        <v>#DIV/0!</v>
      </c>
      <c r="F19" s="271">
        <f>'สาย 10'!G193</f>
        <v>0</v>
      </c>
      <c r="G19" s="249"/>
      <c r="H19" s="256"/>
      <c r="I19" s="250"/>
      <c r="J19" s="250"/>
      <c r="K19" s="274">
        <f t="shared" si="0"/>
        <v>0</v>
      </c>
      <c r="L19" s="274">
        <f t="shared" si="2"/>
        <v>0</v>
      </c>
      <c r="M19" s="248"/>
      <c r="N19" s="274">
        <f t="shared" si="1"/>
        <v>0</v>
      </c>
      <c r="O19" s="249"/>
      <c r="P19" s="249"/>
      <c r="Q19" s="249"/>
      <c r="R19" s="249"/>
    </row>
    <row r="20" spans="1:18" ht="19.8">
      <c r="A20" s="255" t="s">
        <v>142</v>
      </c>
      <c r="B20" s="245">
        <v>14</v>
      </c>
      <c r="C20" s="271">
        <f>'สาย 10'!D194</f>
        <v>0</v>
      </c>
      <c r="D20" s="271">
        <f>'สาย 10'!E194</f>
        <v>0</v>
      </c>
      <c r="E20" s="272" t="e">
        <f>'สาย 10'!F194</f>
        <v>#DIV/0!</v>
      </c>
      <c r="F20" s="271">
        <f>'สาย 10'!G194</f>
        <v>0</v>
      </c>
      <c r="G20" s="251"/>
      <c r="H20" s="256"/>
      <c r="I20" s="248"/>
      <c r="J20" s="250"/>
      <c r="K20" s="274">
        <f t="shared" si="0"/>
        <v>0</v>
      </c>
      <c r="L20" s="274">
        <f t="shared" si="2"/>
        <v>0</v>
      </c>
      <c r="M20" s="248"/>
      <c r="N20" s="274">
        <f t="shared" si="1"/>
        <v>0</v>
      </c>
      <c r="O20" s="245"/>
      <c r="P20" s="245"/>
      <c r="Q20" s="245"/>
      <c r="R20" s="249"/>
    </row>
    <row r="21" spans="1:18" ht="19.8">
      <c r="A21" s="255" t="s">
        <v>143</v>
      </c>
      <c r="B21" s="245">
        <v>15</v>
      </c>
      <c r="C21" s="271">
        <f>'สาย 10'!D195</f>
        <v>0</v>
      </c>
      <c r="D21" s="271">
        <f>'สาย 10'!E195</f>
        <v>0</v>
      </c>
      <c r="E21" s="272" t="e">
        <f>'สาย 10'!F195</f>
        <v>#DIV/0!</v>
      </c>
      <c r="F21" s="271">
        <f>'สาย 10'!G195</f>
        <v>0</v>
      </c>
      <c r="G21" s="251"/>
      <c r="H21" s="256"/>
      <c r="I21" s="248"/>
      <c r="J21" s="250"/>
      <c r="K21" s="274">
        <f t="shared" si="0"/>
        <v>0</v>
      </c>
      <c r="L21" s="274">
        <f t="shared" si="2"/>
        <v>0</v>
      </c>
      <c r="M21" s="248"/>
      <c r="N21" s="274">
        <f t="shared" si="1"/>
        <v>0</v>
      </c>
      <c r="O21" s="245"/>
      <c r="P21" s="245"/>
      <c r="Q21" s="245"/>
      <c r="R21" s="249"/>
    </row>
    <row r="22" spans="1:18" ht="19.8">
      <c r="A22" s="269" t="s">
        <v>144</v>
      </c>
      <c r="B22" s="245">
        <v>16</v>
      </c>
      <c r="C22" s="271">
        <f>'สาย 10'!D196</f>
        <v>0</v>
      </c>
      <c r="D22" s="271">
        <f>'สาย 10'!E196</f>
        <v>0</v>
      </c>
      <c r="E22" s="272" t="e">
        <f>'สาย 10'!F196</f>
        <v>#DIV/0!</v>
      </c>
      <c r="F22" s="271">
        <f>'สาย 10'!G196</f>
        <v>0</v>
      </c>
      <c r="G22" s="251"/>
      <c r="H22" s="256"/>
      <c r="I22" s="248"/>
      <c r="J22" s="250"/>
      <c r="K22" s="274">
        <f t="shared" si="0"/>
        <v>0</v>
      </c>
      <c r="L22" s="274">
        <f t="shared" si="2"/>
        <v>0</v>
      </c>
      <c r="M22" s="248"/>
      <c r="N22" s="274">
        <f t="shared" si="1"/>
        <v>0</v>
      </c>
      <c r="O22" s="245"/>
      <c r="P22" s="245"/>
      <c r="Q22" s="245"/>
      <c r="R22" s="249"/>
    </row>
    <row r="23" spans="1:18" ht="19.8">
      <c r="A23" s="255" t="s">
        <v>138</v>
      </c>
      <c r="B23" s="249">
        <v>17</v>
      </c>
      <c r="C23" s="271">
        <f>'สาย 10'!D197</f>
        <v>0</v>
      </c>
      <c r="D23" s="271">
        <f>'สาย 10'!E197</f>
        <v>0</v>
      </c>
      <c r="E23" s="272" t="e">
        <f>'สาย 10'!F197</f>
        <v>#DIV/0!</v>
      </c>
      <c r="F23" s="271">
        <f>'สาย 10'!G197</f>
        <v>0</v>
      </c>
      <c r="G23" s="251"/>
      <c r="H23" s="256"/>
      <c r="I23" s="248"/>
      <c r="J23" s="250"/>
      <c r="K23" s="274">
        <f t="shared" si="0"/>
        <v>0</v>
      </c>
      <c r="L23" s="274">
        <f t="shared" si="2"/>
        <v>0</v>
      </c>
      <c r="M23" s="248"/>
      <c r="N23" s="274">
        <f t="shared" si="1"/>
        <v>0</v>
      </c>
      <c r="O23" s="245"/>
      <c r="P23" s="245"/>
      <c r="Q23" s="245"/>
      <c r="R23" s="249"/>
    </row>
    <row r="24" spans="1:18" ht="19.8">
      <c r="A24" s="255" t="s">
        <v>139</v>
      </c>
      <c r="B24" s="245">
        <v>18</v>
      </c>
      <c r="C24" s="271">
        <f>'สาย 10'!D198</f>
        <v>0</v>
      </c>
      <c r="D24" s="271">
        <f>'สาย 10'!E198</f>
        <v>0</v>
      </c>
      <c r="E24" s="272" t="e">
        <f>'สาย 10'!F198</f>
        <v>#DIV/0!</v>
      </c>
      <c r="F24" s="271">
        <f>'สาย 10'!G198</f>
        <v>0</v>
      </c>
      <c r="G24" s="251"/>
      <c r="H24" s="256"/>
      <c r="I24" s="248"/>
      <c r="J24" s="250"/>
      <c r="K24" s="274">
        <f t="shared" si="0"/>
        <v>0</v>
      </c>
      <c r="L24" s="274">
        <f t="shared" si="2"/>
        <v>0</v>
      </c>
      <c r="M24" s="248"/>
      <c r="N24" s="274">
        <f t="shared" si="1"/>
        <v>0</v>
      </c>
      <c r="O24" s="245"/>
      <c r="P24" s="245"/>
      <c r="Q24" s="245"/>
      <c r="R24" s="249"/>
    </row>
    <row r="25" spans="1:18" ht="19.8">
      <c r="A25" s="269" t="s">
        <v>140</v>
      </c>
      <c r="B25" s="245">
        <v>19</v>
      </c>
      <c r="C25" s="271">
        <f>'สาย 10'!D199</f>
        <v>0</v>
      </c>
      <c r="D25" s="271">
        <f>'สาย 10'!E199</f>
        <v>0</v>
      </c>
      <c r="E25" s="272" t="e">
        <f>'สาย 10'!F199</f>
        <v>#DIV/0!</v>
      </c>
      <c r="F25" s="271">
        <f>'สาย 10'!G199</f>
        <v>0</v>
      </c>
      <c r="G25" s="251"/>
      <c r="H25" s="256"/>
      <c r="I25" s="248"/>
      <c r="J25" s="250"/>
      <c r="K25" s="274">
        <f t="shared" si="0"/>
        <v>0</v>
      </c>
      <c r="L25" s="274">
        <f t="shared" si="2"/>
        <v>0</v>
      </c>
      <c r="M25" s="248"/>
      <c r="N25" s="274">
        <f t="shared" si="1"/>
        <v>0</v>
      </c>
      <c r="O25" s="245"/>
      <c r="P25" s="245"/>
      <c r="Q25" s="245"/>
      <c r="R25" s="249"/>
    </row>
    <row r="26" spans="1:18" ht="19.8">
      <c r="A26" s="255" t="s">
        <v>141</v>
      </c>
      <c r="B26" s="245">
        <v>20</v>
      </c>
      <c r="C26" s="271">
        <f>'สาย 10'!D200</f>
        <v>0</v>
      </c>
      <c r="D26" s="271">
        <f>'สาย 10'!E200</f>
        <v>0</v>
      </c>
      <c r="E26" s="272" t="e">
        <f>'สาย 10'!F200</f>
        <v>#DIV/0!</v>
      </c>
      <c r="F26" s="271">
        <f>'สาย 10'!G200</f>
        <v>0</v>
      </c>
      <c r="G26" s="251"/>
      <c r="H26" s="256"/>
      <c r="I26" s="248"/>
      <c r="J26" s="250"/>
      <c r="K26" s="274">
        <f t="shared" si="0"/>
        <v>0</v>
      </c>
      <c r="L26" s="274">
        <f t="shared" si="2"/>
        <v>0</v>
      </c>
      <c r="M26" s="248"/>
      <c r="N26" s="274">
        <f t="shared" si="1"/>
        <v>0</v>
      </c>
      <c r="O26" s="245"/>
      <c r="P26" s="245"/>
      <c r="Q26" s="245"/>
      <c r="R26" s="249"/>
    </row>
    <row r="27" spans="1:18" ht="19.8">
      <c r="A27" s="255" t="s">
        <v>142</v>
      </c>
      <c r="B27" s="245">
        <v>21</v>
      </c>
      <c r="C27" s="271">
        <f>'สาย 10'!D201</f>
        <v>0</v>
      </c>
      <c r="D27" s="271">
        <f>'สาย 10'!E201</f>
        <v>0</v>
      </c>
      <c r="E27" s="272" t="e">
        <f>'สาย 10'!F201</f>
        <v>#DIV/0!</v>
      </c>
      <c r="F27" s="271">
        <f>'สาย 10'!G201</f>
        <v>0</v>
      </c>
      <c r="G27" s="251"/>
      <c r="H27" s="256"/>
      <c r="I27" s="248"/>
      <c r="J27" s="250"/>
      <c r="K27" s="274">
        <f t="shared" si="0"/>
        <v>0</v>
      </c>
      <c r="L27" s="274">
        <f t="shared" si="2"/>
        <v>0</v>
      </c>
      <c r="M27" s="248"/>
      <c r="N27" s="274">
        <f t="shared" si="1"/>
        <v>0</v>
      </c>
      <c r="O27" s="245"/>
      <c r="P27" s="245"/>
      <c r="Q27" s="245"/>
      <c r="R27" s="249"/>
    </row>
    <row r="28" spans="1:18" ht="19.8">
      <c r="A28" s="269" t="s">
        <v>143</v>
      </c>
      <c r="B28" s="245">
        <v>22</v>
      </c>
      <c r="C28" s="271">
        <f>'สาย 10'!D202</f>
        <v>0</v>
      </c>
      <c r="D28" s="271">
        <f>'สาย 10'!E202</f>
        <v>0</v>
      </c>
      <c r="E28" s="272" t="e">
        <f>'สาย 10'!F202</f>
        <v>#DIV/0!</v>
      </c>
      <c r="F28" s="271">
        <f>'สาย 10'!G202</f>
        <v>0</v>
      </c>
      <c r="G28" s="251"/>
      <c r="H28" s="256"/>
      <c r="I28" s="248"/>
      <c r="J28" s="250"/>
      <c r="K28" s="274">
        <f t="shared" si="0"/>
        <v>0</v>
      </c>
      <c r="L28" s="274">
        <f t="shared" si="2"/>
        <v>0</v>
      </c>
      <c r="M28" s="248"/>
      <c r="N28" s="274">
        <f t="shared" si="1"/>
        <v>0</v>
      </c>
      <c r="O28" s="245"/>
      <c r="P28" s="245"/>
      <c r="Q28" s="245"/>
      <c r="R28" s="249"/>
    </row>
    <row r="29" spans="1:18" ht="19.8">
      <c r="A29" s="255" t="s">
        <v>144</v>
      </c>
      <c r="B29" s="245">
        <v>23</v>
      </c>
      <c r="C29" s="271">
        <f>'สาย 10'!D203</f>
        <v>0</v>
      </c>
      <c r="D29" s="271">
        <f>'สาย 10'!E203</f>
        <v>0</v>
      </c>
      <c r="E29" s="272" t="e">
        <f>'สาย 10'!F203</f>
        <v>#DIV/0!</v>
      </c>
      <c r="F29" s="271">
        <f>'สาย 10'!G203</f>
        <v>0</v>
      </c>
      <c r="G29" s="251"/>
      <c r="H29" s="256"/>
      <c r="I29" s="248"/>
      <c r="J29" s="250"/>
      <c r="K29" s="274">
        <f t="shared" si="0"/>
        <v>0</v>
      </c>
      <c r="L29" s="274">
        <f t="shared" si="2"/>
        <v>0</v>
      </c>
      <c r="M29" s="248"/>
      <c r="N29" s="274">
        <f t="shared" si="1"/>
        <v>0</v>
      </c>
      <c r="O29" s="245"/>
      <c r="P29" s="245"/>
      <c r="Q29" s="245"/>
      <c r="R29" s="249"/>
    </row>
    <row r="30" spans="1:18" ht="19.8">
      <c r="A30" s="255" t="s">
        <v>138</v>
      </c>
      <c r="B30" s="249">
        <v>24</v>
      </c>
      <c r="C30" s="271">
        <f>'สาย 10'!D204</f>
        <v>0</v>
      </c>
      <c r="D30" s="271">
        <f>'สาย 10'!E204</f>
        <v>0</v>
      </c>
      <c r="E30" s="272" t="e">
        <f>'สาย 10'!F204</f>
        <v>#DIV/0!</v>
      </c>
      <c r="F30" s="271">
        <f>'สาย 10'!G204</f>
        <v>0</v>
      </c>
      <c r="G30" s="251"/>
      <c r="H30" s="256"/>
      <c r="I30" s="248"/>
      <c r="J30" s="250"/>
      <c r="K30" s="274">
        <f t="shared" si="0"/>
        <v>0</v>
      </c>
      <c r="L30" s="274">
        <f t="shared" si="2"/>
        <v>0</v>
      </c>
      <c r="M30" s="248"/>
      <c r="N30" s="274">
        <f t="shared" si="1"/>
        <v>0</v>
      </c>
      <c r="O30" s="245"/>
      <c r="P30" s="245"/>
      <c r="Q30" s="245"/>
      <c r="R30" s="249"/>
    </row>
    <row r="31" spans="1:18" ht="19.8">
      <c r="A31" s="269" t="s">
        <v>139</v>
      </c>
      <c r="B31" s="245">
        <v>25</v>
      </c>
      <c r="C31" s="271">
        <f>'สาย 10'!D205</f>
        <v>0</v>
      </c>
      <c r="D31" s="271">
        <f>'สาย 10'!E205</f>
        <v>0</v>
      </c>
      <c r="E31" s="272" t="e">
        <f>'สาย 10'!F205</f>
        <v>#DIV/0!</v>
      </c>
      <c r="F31" s="271">
        <f>'สาย 10'!G205</f>
        <v>0</v>
      </c>
      <c r="G31" s="251"/>
      <c r="H31" s="256"/>
      <c r="I31" s="248"/>
      <c r="J31" s="250"/>
      <c r="K31" s="274">
        <f t="shared" si="0"/>
        <v>0</v>
      </c>
      <c r="L31" s="274">
        <f t="shared" si="2"/>
        <v>0</v>
      </c>
      <c r="M31" s="248"/>
      <c r="N31" s="274">
        <f t="shared" si="1"/>
        <v>0</v>
      </c>
      <c r="O31" s="245"/>
      <c r="P31" s="245"/>
      <c r="Q31" s="245"/>
      <c r="R31" s="249"/>
    </row>
    <row r="32" spans="1:18" ht="19.8">
      <c r="A32" s="255" t="s">
        <v>140</v>
      </c>
      <c r="B32" s="245">
        <v>26</v>
      </c>
      <c r="C32" s="271">
        <f>'สาย 10'!D206</f>
        <v>0</v>
      </c>
      <c r="D32" s="271">
        <f>'สาย 10'!E206</f>
        <v>0</v>
      </c>
      <c r="E32" s="272" t="e">
        <f>'สาย 10'!F206</f>
        <v>#DIV/0!</v>
      </c>
      <c r="F32" s="271">
        <f>'สาย 10'!G206</f>
        <v>0</v>
      </c>
      <c r="G32" s="251"/>
      <c r="H32" s="256"/>
      <c r="I32" s="248"/>
      <c r="J32" s="250"/>
      <c r="K32" s="274">
        <f t="shared" si="0"/>
        <v>0</v>
      </c>
      <c r="L32" s="274">
        <f t="shared" si="2"/>
        <v>0</v>
      </c>
      <c r="M32" s="248"/>
      <c r="N32" s="274">
        <f t="shared" si="1"/>
        <v>0</v>
      </c>
      <c r="O32" s="245"/>
      <c r="P32" s="245"/>
      <c r="Q32" s="245"/>
      <c r="R32" s="249"/>
    </row>
    <row r="33" spans="1:18" ht="19.8">
      <c r="A33" s="255" t="s">
        <v>141</v>
      </c>
      <c r="B33" s="245">
        <v>27</v>
      </c>
      <c r="C33" s="271">
        <f>'สาย 10'!D207</f>
        <v>0</v>
      </c>
      <c r="D33" s="271">
        <f>'สาย 10'!E207</f>
        <v>0</v>
      </c>
      <c r="E33" s="272" t="e">
        <f>'สาย 10'!F207</f>
        <v>#DIV/0!</v>
      </c>
      <c r="F33" s="271">
        <f>'สาย 10'!G207</f>
        <v>0</v>
      </c>
      <c r="G33" s="251"/>
      <c r="H33" s="256"/>
      <c r="I33" s="248"/>
      <c r="J33" s="250"/>
      <c r="K33" s="274">
        <f t="shared" si="0"/>
        <v>0</v>
      </c>
      <c r="L33" s="274">
        <f t="shared" si="2"/>
        <v>0</v>
      </c>
      <c r="M33" s="248"/>
      <c r="N33" s="274">
        <f t="shared" si="1"/>
        <v>0</v>
      </c>
      <c r="O33" s="245"/>
      <c r="P33" s="245"/>
      <c r="Q33" s="245"/>
      <c r="R33" s="249"/>
    </row>
    <row r="34" spans="1:18" ht="19.8">
      <c r="A34" s="269" t="s">
        <v>142</v>
      </c>
      <c r="B34" s="245">
        <v>28</v>
      </c>
      <c r="C34" s="271">
        <f>'สาย 10'!D208</f>
        <v>0</v>
      </c>
      <c r="D34" s="271">
        <f>'สาย 10'!E208</f>
        <v>0</v>
      </c>
      <c r="E34" s="272" t="e">
        <f>'สาย 10'!F208</f>
        <v>#DIV/0!</v>
      </c>
      <c r="F34" s="271">
        <f>'สาย 10'!G208</f>
        <v>0</v>
      </c>
      <c r="G34" s="251"/>
      <c r="H34" s="256"/>
      <c r="I34" s="248"/>
      <c r="J34" s="250"/>
      <c r="K34" s="274">
        <f t="shared" si="0"/>
        <v>0</v>
      </c>
      <c r="L34" s="274">
        <f t="shared" si="2"/>
        <v>0</v>
      </c>
      <c r="M34" s="248"/>
      <c r="N34" s="274">
        <f t="shared" si="1"/>
        <v>0</v>
      </c>
      <c r="O34" s="245"/>
      <c r="P34" s="245"/>
      <c r="Q34" s="245"/>
      <c r="R34" s="249"/>
    </row>
    <row r="35" spans="1:18" ht="19.8">
      <c r="A35" s="255" t="s">
        <v>143</v>
      </c>
      <c r="B35" s="245">
        <v>29</v>
      </c>
      <c r="C35" s="271">
        <f>'สาย 10'!D209</f>
        <v>0</v>
      </c>
      <c r="D35" s="271">
        <f>'สาย 10'!E209</f>
        <v>0</v>
      </c>
      <c r="E35" s="272" t="e">
        <f>'สาย 10'!F209</f>
        <v>#DIV/0!</v>
      </c>
      <c r="F35" s="271">
        <f>'สาย 10'!G209</f>
        <v>0</v>
      </c>
      <c r="G35" s="251"/>
      <c r="H35" s="256"/>
      <c r="I35" s="248"/>
      <c r="J35" s="250"/>
      <c r="K35" s="274">
        <f t="shared" si="0"/>
        <v>0</v>
      </c>
      <c r="L35" s="274">
        <f t="shared" si="2"/>
        <v>0</v>
      </c>
      <c r="M35" s="248"/>
      <c r="N35" s="274">
        <f t="shared" si="1"/>
        <v>0</v>
      </c>
      <c r="O35" s="245"/>
      <c r="P35" s="245"/>
      <c r="Q35" s="245"/>
      <c r="R35" s="249"/>
    </row>
    <row r="36" spans="1:18" ht="19.8">
      <c r="A36" s="255" t="s">
        <v>144</v>
      </c>
      <c r="B36" s="245">
        <v>30</v>
      </c>
      <c r="C36" s="271">
        <f>'สาย 10'!D210</f>
        <v>0</v>
      </c>
      <c r="D36" s="271">
        <f>'สาย 10'!E210</f>
        <v>0</v>
      </c>
      <c r="E36" s="272" t="e">
        <f>'สาย 10'!F210</f>
        <v>#DIV/0!</v>
      </c>
      <c r="F36" s="271">
        <f>'สาย 10'!G210</f>
        <v>0</v>
      </c>
      <c r="G36" s="251"/>
      <c r="H36" s="256"/>
      <c r="I36" s="248"/>
      <c r="J36" s="250"/>
      <c r="K36" s="274">
        <f t="shared" si="0"/>
        <v>0</v>
      </c>
      <c r="L36" s="274">
        <f t="shared" si="2"/>
        <v>0</v>
      </c>
      <c r="M36" s="248"/>
      <c r="N36" s="274">
        <f t="shared" si="1"/>
        <v>0</v>
      </c>
      <c r="O36" s="245"/>
      <c r="P36" s="245"/>
      <c r="Q36" s="245"/>
      <c r="R36" s="249"/>
    </row>
    <row r="37" spans="1:18" ht="20.399999999999999" thickBot="1">
      <c r="A37" s="279"/>
      <c r="B37" s="280">
        <v>31</v>
      </c>
      <c r="C37" s="271">
        <f>'สาย 10'!D211</f>
        <v>0</v>
      </c>
      <c r="D37" s="271">
        <f>'สาย 10'!E211</f>
        <v>0</v>
      </c>
      <c r="E37" s="272" t="e">
        <f>'สาย 10'!F211</f>
        <v>#DIV/0!</v>
      </c>
      <c r="F37" s="271">
        <f>'สาย 10'!G211</f>
        <v>0</v>
      </c>
      <c r="G37" s="283"/>
      <c r="H37" s="284"/>
      <c r="I37" s="285"/>
      <c r="J37" s="285"/>
      <c r="K37" s="274">
        <f t="shared" si="0"/>
        <v>0</v>
      </c>
      <c r="L37" s="274">
        <f t="shared" si="2"/>
        <v>0</v>
      </c>
      <c r="M37" s="286"/>
      <c r="N37" s="274">
        <f t="shared" si="1"/>
        <v>0</v>
      </c>
      <c r="O37" s="283"/>
      <c r="P37" s="283"/>
      <c r="Q37" s="283"/>
      <c r="R37" s="283"/>
    </row>
    <row r="38" spans="1:18" ht="31.5" customHeight="1" thickTop="1" thickBot="1">
      <c r="A38" s="658" t="s">
        <v>41</v>
      </c>
      <c r="B38" s="659"/>
      <c r="C38" s="287">
        <f>SUM(C7:C37)</f>
        <v>0</v>
      </c>
      <c r="D38" s="287">
        <f t="shared" ref="D38" si="3">SUM(D7:D37)</f>
        <v>0</v>
      </c>
      <c r="E38" s="288" t="e">
        <f>D38/C38</f>
        <v>#DIV/0!</v>
      </c>
      <c r="F38" s="287">
        <f t="shared" ref="F38:Q38" si="4">SUM(F7:F37)</f>
        <v>0</v>
      </c>
      <c r="G38" s="287">
        <f t="shared" si="4"/>
        <v>0</v>
      </c>
      <c r="H38" s="287">
        <f t="shared" si="4"/>
        <v>0</v>
      </c>
      <c r="I38" s="287">
        <f t="shared" si="4"/>
        <v>0</v>
      </c>
      <c r="J38" s="287">
        <f t="shared" si="4"/>
        <v>0</v>
      </c>
      <c r="K38" s="287">
        <f t="shared" si="4"/>
        <v>0</v>
      </c>
      <c r="L38" s="287">
        <f t="shared" si="4"/>
        <v>0</v>
      </c>
      <c r="M38" s="287">
        <f t="shared" si="4"/>
        <v>0</v>
      </c>
      <c r="N38" s="287">
        <f t="shared" si="4"/>
        <v>0</v>
      </c>
      <c r="O38" s="287">
        <f t="shared" si="4"/>
        <v>0</v>
      </c>
      <c r="P38" s="287">
        <f t="shared" si="4"/>
        <v>0</v>
      </c>
      <c r="Q38" s="287">
        <f t="shared" si="4"/>
        <v>0</v>
      </c>
      <c r="R38" s="289"/>
    </row>
    <row r="39" spans="1:18" ht="21" thickTop="1">
      <c r="A39" s="244"/>
      <c r="B39" s="244"/>
      <c r="C39" s="244"/>
      <c r="D39" s="244"/>
      <c r="E39" s="244"/>
      <c r="F39" s="290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</row>
    <row r="40" spans="1:18" ht="20.399999999999999">
      <c r="A40" s="244"/>
      <c r="B40" s="244"/>
      <c r="C40" s="246"/>
      <c r="D40" s="252"/>
      <c r="E40" s="247"/>
      <c r="F40" s="291"/>
      <c r="G40" s="247"/>
      <c r="H40" s="244"/>
      <c r="I40" s="244"/>
      <c r="J40" s="244"/>
      <c r="K40" s="244"/>
      <c r="L40" s="244"/>
      <c r="M40" s="244"/>
      <c r="N40" s="253"/>
      <c r="O40" s="244"/>
      <c r="P40" s="244"/>
      <c r="Q40" s="244"/>
      <c r="R40" s="244"/>
    </row>
  </sheetData>
  <mergeCells count="21">
    <mergeCell ref="C5:C6"/>
    <mergeCell ref="D5:D6"/>
    <mergeCell ref="I5:I6"/>
    <mergeCell ref="J5:K5"/>
    <mergeCell ref="A38:B38"/>
    <mergeCell ref="R4:R6"/>
    <mergeCell ref="A1:R1"/>
    <mergeCell ref="A2:R2"/>
    <mergeCell ref="A3:R3"/>
    <mergeCell ref="A4:A6"/>
    <mergeCell ref="B4:B6"/>
    <mergeCell ref="E4:E6"/>
    <mergeCell ref="F4:F6"/>
    <mergeCell ref="G4:G6"/>
    <mergeCell ref="H4:H6"/>
    <mergeCell ref="I4:K4"/>
    <mergeCell ref="L4:L6"/>
    <mergeCell ref="M4:M6"/>
    <mergeCell ref="N4:N6"/>
    <mergeCell ref="O4:P5"/>
    <mergeCell ref="Q4:Q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"/>
  <sheetViews>
    <sheetView topLeftCell="A22" workbookViewId="0">
      <selection activeCell="J37" sqref="J37"/>
    </sheetView>
  </sheetViews>
  <sheetFormatPr defaultColWidth="9" defaultRowHeight="14.4"/>
  <cols>
    <col min="1" max="13" width="9" style="79"/>
    <col min="14" max="14" width="8.6640625" style="79" bestFit="1" customWidth="1"/>
    <col min="15" max="17" width="9" style="79"/>
    <col min="18" max="18" width="18.88671875" style="79" customWidth="1"/>
    <col min="19" max="16384" width="9" style="79"/>
  </cols>
  <sheetData>
    <row r="1" spans="1:18" ht="25.8">
      <c r="A1" s="628" t="s">
        <v>122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8"/>
      <c r="R1" s="628"/>
    </row>
    <row r="2" spans="1:18" ht="21" customHeight="1">
      <c r="A2" s="665" t="s">
        <v>153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</row>
    <row r="3" spans="1:18" ht="24.75" customHeight="1" thickBot="1">
      <c r="A3" s="629" t="s">
        <v>149</v>
      </c>
      <c r="B3" s="629"/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</row>
    <row r="4" spans="1:18" ht="21.75" customHeight="1" thickTop="1">
      <c r="A4" s="660" t="s">
        <v>146</v>
      </c>
      <c r="B4" s="636" t="s">
        <v>1</v>
      </c>
      <c r="C4" s="276" t="s">
        <v>42</v>
      </c>
      <c r="D4" s="276" t="s">
        <v>89</v>
      </c>
      <c r="E4" s="646" t="s">
        <v>148</v>
      </c>
      <c r="F4" s="636" t="s">
        <v>123</v>
      </c>
      <c r="G4" s="639" t="s">
        <v>124</v>
      </c>
      <c r="H4" s="666" t="s">
        <v>125</v>
      </c>
      <c r="I4" s="650" t="s">
        <v>126</v>
      </c>
      <c r="J4" s="650"/>
      <c r="K4" s="650"/>
      <c r="L4" s="654" t="s">
        <v>127</v>
      </c>
      <c r="M4" s="633" t="s">
        <v>133</v>
      </c>
      <c r="N4" s="633" t="s">
        <v>44</v>
      </c>
      <c r="O4" s="669" t="s">
        <v>128</v>
      </c>
      <c r="P4" s="669"/>
      <c r="Q4" s="636" t="s">
        <v>129</v>
      </c>
      <c r="R4" s="636" t="s">
        <v>130</v>
      </c>
    </row>
    <row r="5" spans="1:18" ht="21" customHeight="1">
      <c r="A5" s="661"/>
      <c r="B5" s="637"/>
      <c r="C5" s="663" t="s">
        <v>147</v>
      </c>
      <c r="D5" s="663" t="s">
        <v>147</v>
      </c>
      <c r="E5" s="647"/>
      <c r="F5" s="637"/>
      <c r="G5" s="640"/>
      <c r="H5" s="667"/>
      <c r="I5" s="655" t="s">
        <v>131</v>
      </c>
      <c r="J5" s="651" t="s">
        <v>132</v>
      </c>
      <c r="K5" s="651"/>
      <c r="L5" s="655"/>
      <c r="M5" s="634"/>
      <c r="N5" s="634"/>
      <c r="O5" s="637"/>
      <c r="P5" s="637"/>
      <c r="Q5" s="637"/>
      <c r="R5" s="637"/>
    </row>
    <row r="6" spans="1:18" ht="21" thickBot="1">
      <c r="A6" s="662"/>
      <c r="B6" s="638"/>
      <c r="C6" s="664"/>
      <c r="D6" s="664"/>
      <c r="E6" s="648"/>
      <c r="F6" s="638"/>
      <c r="G6" s="638"/>
      <c r="H6" s="668"/>
      <c r="I6" s="656"/>
      <c r="J6" s="277" t="s">
        <v>80</v>
      </c>
      <c r="K6" s="277" t="s">
        <v>134</v>
      </c>
      <c r="L6" s="656"/>
      <c r="M6" s="635"/>
      <c r="N6" s="635"/>
      <c r="O6" s="278" t="s">
        <v>135</v>
      </c>
      <c r="P6" s="278" t="s">
        <v>136</v>
      </c>
      <c r="Q6" s="277" t="s">
        <v>137</v>
      </c>
      <c r="R6" s="638"/>
    </row>
    <row r="7" spans="1:18" ht="20.399999999999999" thickTop="1">
      <c r="A7" s="269" t="s">
        <v>143</v>
      </c>
      <c r="B7" s="270">
        <v>1</v>
      </c>
      <c r="C7" s="271">
        <f>'สาย 11'!D181</f>
        <v>0</v>
      </c>
      <c r="D7" s="271">
        <f>'สาย 11'!E181</f>
        <v>0</v>
      </c>
      <c r="E7" s="272" t="e">
        <f>'สาย 11'!F181</f>
        <v>#DIV/0!</v>
      </c>
      <c r="F7" s="271">
        <f>'สาย 11'!G181</f>
        <v>0</v>
      </c>
      <c r="G7" s="270"/>
      <c r="H7" s="273"/>
      <c r="I7" s="274"/>
      <c r="J7" s="274"/>
      <c r="K7" s="274">
        <f>J7*7%</f>
        <v>0</v>
      </c>
      <c r="L7" s="274">
        <f>I7+J7</f>
        <v>0</v>
      </c>
      <c r="M7" s="275"/>
      <c r="N7" s="274">
        <f>L7-M7</f>
        <v>0</v>
      </c>
      <c r="O7" s="270"/>
      <c r="P7" s="270"/>
      <c r="Q7" s="270"/>
      <c r="R7" s="270"/>
    </row>
    <row r="8" spans="1:18" ht="19.8">
      <c r="A8" s="255" t="s">
        <v>144</v>
      </c>
      <c r="B8" s="249">
        <v>2</v>
      </c>
      <c r="C8" s="271">
        <f>'สาย 11'!D182</f>
        <v>0</v>
      </c>
      <c r="D8" s="271">
        <f>'สาย 11'!E182</f>
        <v>0</v>
      </c>
      <c r="E8" s="272" t="e">
        <f>'สาย 11'!F182</f>
        <v>#DIV/0!</v>
      </c>
      <c r="F8" s="271">
        <f>'สาย 11'!G182</f>
        <v>0</v>
      </c>
      <c r="G8" s="249"/>
      <c r="H8" s="256"/>
      <c r="I8" s="250"/>
      <c r="J8" s="250"/>
      <c r="K8" s="274">
        <f t="shared" ref="K8:K37" si="0">J8*7%</f>
        <v>0</v>
      </c>
      <c r="L8" s="274">
        <f>I8+J8</f>
        <v>0</v>
      </c>
      <c r="M8" s="248"/>
      <c r="N8" s="274">
        <f t="shared" ref="N8:N37" si="1">L8-M8</f>
        <v>0</v>
      </c>
      <c r="O8" s="249"/>
      <c r="P8" s="249"/>
      <c r="Q8" s="249"/>
      <c r="R8" s="249"/>
    </row>
    <row r="9" spans="1:18" ht="19.8">
      <c r="A9" s="255" t="s">
        <v>138</v>
      </c>
      <c r="B9" s="249">
        <v>3</v>
      </c>
      <c r="C9" s="271">
        <f>'สาย 11'!D183</f>
        <v>0</v>
      </c>
      <c r="D9" s="271">
        <f>'สาย 11'!E183</f>
        <v>0</v>
      </c>
      <c r="E9" s="272" t="e">
        <f>'สาย 11'!F183</f>
        <v>#DIV/0!</v>
      </c>
      <c r="F9" s="271">
        <f>'สาย 11'!G183</f>
        <v>0</v>
      </c>
      <c r="G9" s="249"/>
      <c r="H9" s="256"/>
      <c r="I9" s="250"/>
      <c r="J9" s="250"/>
      <c r="K9" s="274">
        <f t="shared" si="0"/>
        <v>0</v>
      </c>
      <c r="L9" s="274">
        <f t="shared" ref="L9:L37" si="2">I9+J9</f>
        <v>0</v>
      </c>
      <c r="M9" s="248"/>
      <c r="N9" s="274">
        <f t="shared" si="1"/>
        <v>0</v>
      </c>
      <c r="O9" s="249"/>
      <c r="P9" s="249"/>
      <c r="Q9" s="249"/>
      <c r="R9" s="249"/>
    </row>
    <row r="10" spans="1:18" ht="19.8">
      <c r="A10" s="269" t="s">
        <v>139</v>
      </c>
      <c r="B10" s="245">
        <v>4</v>
      </c>
      <c r="C10" s="271">
        <f>'สาย 11'!D184</f>
        <v>0</v>
      </c>
      <c r="D10" s="271">
        <f>'สาย 11'!E184</f>
        <v>0</v>
      </c>
      <c r="E10" s="272" t="e">
        <f>'สาย 11'!F184</f>
        <v>#DIV/0!</v>
      </c>
      <c r="F10" s="271">
        <f>'สาย 11'!G184</f>
        <v>0</v>
      </c>
      <c r="G10" s="251"/>
      <c r="H10" s="256"/>
      <c r="I10" s="248"/>
      <c r="J10" s="250"/>
      <c r="K10" s="274">
        <f t="shared" si="0"/>
        <v>0</v>
      </c>
      <c r="L10" s="274">
        <f t="shared" si="2"/>
        <v>0</v>
      </c>
      <c r="M10" s="248"/>
      <c r="N10" s="274">
        <f t="shared" si="1"/>
        <v>0</v>
      </c>
      <c r="O10" s="245"/>
      <c r="P10" s="245"/>
      <c r="Q10" s="245"/>
      <c r="R10" s="249"/>
    </row>
    <row r="11" spans="1:18" ht="19.8">
      <c r="A11" s="255" t="s">
        <v>140</v>
      </c>
      <c r="B11" s="245">
        <v>5</v>
      </c>
      <c r="C11" s="271">
        <f>'สาย 11'!D185</f>
        <v>0</v>
      </c>
      <c r="D11" s="271">
        <f>'สาย 11'!E185</f>
        <v>0</v>
      </c>
      <c r="E11" s="272" t="e">
        <f>'สาย 11'!F185</f>
        <v>#DIV/0!</v>
      </c>
      <c r="F11" s="271">
        <f>'สาย 11'!G185</f>
        <v>0</v>
      </c>
      <c r="G11" s="251"/>
      <c r="H11" s="256"/>
      <c r="I11" s="248"/>
      <c r="J11" s="250"/>
      <c r="K11" s="274">
        <f t="shared" si="0"/>
        <v>0</v>
      </c>
      <c r="L11" s="274">
        <f t="shared" si="2"/>
        <v>0</v>
      </c>
      <c r="M11" s="248"/>
      <c r="N11" s="274">
        <f t="shared" si="1"/>
        <v>0</v>
      </c>
      <c r="O11" s="245"/>
      <c r="P11" s="245"/>
      <c r="Q11" s="245"/>
      <c r="R11" s="249"/>
    </row>
    <row r="12" spans="1:18" ht="19.8">
      <c r="A12" s="255" t="s">
        <v>141</v>
      </c>
      <c r="B12" s="245">
        <v>6</v>
      </c>
      <c r="C12" s="271">
        <f>'สาย 11'!D186</f>
        <v>0</v>
      </c>
      <c r="D12" s="271">
        <f>'สาย 11'!E186</f>
        <v>0</v>
      </c>
      <c r="E12" s="272" t="e">
        <f>'สาย 11'!F186</f>
        <v>#DIV/0!</v>
      </c>
      <c r="F12" s="271">
        <f>'สาย 11'!G186</f>
        <v>0</v>
      </c>
      <c r="G12" s="251"/>
      <c r="H12" s="256"/>
      <c r="I12" s="248"/>
      <c r="J12" s="250"/>
      <c r="K12" s="274">
        <f t="shared" si="0"/>
        <v>0</v>
      </c>
      <c r="L12" s="274">
        <f t="shared" si="2"/>
        <v>0</v>
      </c>
      <c r="M12" s="248"/>
      <c r="N12" s="274">
        <f t="shared" si="1"/>
        <v>0</v>
      </c>
      <c r="O12" s="245"/>
      <c r="P12" s="245"/>
      <c r="Q12" s="245"/>
      <c r="R12" s="249"/>
    </row>
    <row r="13" spans="1:18" ht="19.8">
      <c r="A13" s="269" t="s">
        <v>142</v>
      </c>
      <c r="B13" s="245">
        <v>7</v>
      </c>
      <c r="C13" s="271">
        <f>'สาย 11'!D187</f>
        <v>0</v>
      </c>
      <c r="D13" s="271">
        <f>'สาย 11'!E187</f>
        <v>0</v>
      </c>
      <c r="E13" s="272" t="e">
        <f>'สาย 11'!F187</f>
        <v>#DIV/0!</v>
      </c>
      <c r="F13" s="271">
        <f>'สาย 11'!G187</f>
        <v>0</v>
      </c>
      <c r="G13" s="251"/>
      <c r="H13" s="256"/>
      <c r="I13" s="248"/>
      <c r="J13" s="250"/>
      <c r="K13" s="274">
        <f t="shared" si="0"/>
        <v>0</v>
      </c>
      <c r="L13" s="274">
        <f t="shared" si="2"/>
        <v>0</v>
      </c>
      <c r="M13" s="248"/>
      <c r="N13" s="274">
        <f t="shared" si="1"/>
        <v>0</v>
      </c>
      <c r="O13" s="245"/>
      <c r="P13" s="245"/>
      <c r="Q13" s="245"/>
      <c r="R13" s="249"/>
    </row>
    <row r="14" spans="1:18" ht="19.8">
      <c r="A14" s="255" t="s">
        <v>143</v>
      </c>
      <c r="B14" s="245">
        <v>8</v>
      </c>
      <c r="C14" s="271">
        <f>'สาย 11'!D188</f>
        <v>0</v>
      </c>
      <c r="D14" s="271">
        <f>'สาย 11'!E188</f>
        <v>0</v>
      </c>
      <c r="E14" s="272" t="e">
        <f>'สาย 11'!F188</f>
        <v>#DIV/0!</v>
      </c>
      <c r="F14" s="271">
        <f>'สาย 11'!G188</f>
        <v>0</v>
      </c>
      <c r="G14" s="251"/>
      <c r="H14" s="256"/>
      <c r="I14" s="248"/>
      <c r="J14" s="250"/>
      <c r="K14" s="274">
        <f t="shared" si="0"/>
        <v>0</v>
      </c>
      <c r="L14" s="274">
        <f t="shared" si="2"/>
        <v>0</v>
      </c>
      <c r="M14" s="248"/>
      <c r="N14" s="274">
        <f t="shared" si="1"/>
        <v>0</v>
      </c>
      <c r="O14" s="245"/>
      <c r="P14" s="245"/>
      <c r="Q14" s="245"/>
      <c r="R14" s="249"/>
    </row>
    <row r="15" spans="1:18" ht="19.8">
      <c r="A15" s="255" t="s">
        <v>144</v>
      </c>
      <c r="B15" s="245">
        <v>9</v>
      </c>
      <c r="C15" s="271">
        <f>'สาย 11'!D189</f>
        <v>0</v>
      </c>
      <c r="D15" s="271">
        <f>'สาย 11'!E189</f>
        <v>0</v>
      </c>
      <c r="E15" s="272" t="e">
        <f>'สาย 11'!F189</f>
        <v>#DIV/0!</v>
      </c>
      <c r="F15" s="271">
        <f>'สาย 11'!G189</f>
        <v>0</v>
      </c>
      <c r="G15" s="251"/>
      <c r="H15" s="256"/>
      <c r="I15" s="248"/>
      <c r="J15" s="250"/>
      <c r="K15" s="274">
        <f t="shared" si="0"/>
        <v>0</v>
      </c>
      <c r="L15" s="274">
        <f t="shared" si="2"/>
        <v>0</v>
      </c>
      <c r="M15" s="248"/>
      <c r="N15" s="274">
        <f t="shared" si="1"/>
        <v>0</v>
      </c>
      <c r="O15" s="245"/>
      <c r="P15" s="245"/>
      <c r="Q15" s="245"/>
      <c r="R15" s="249"/>
    </row>
    <row r="16" spans="1:18" ht="19.8">
      <c r="A16" s="269" t="s">
        <v>138</v>
      </c>
      <c r="B16" s="249">
        <v>10</v>
      </c>
      <c r="C16" s="271">
        <f>'สาย 11'!D190</f>
        <v>0</v>
      </c>
      <c r="D16" s="271">
        <f>'สาย 11'!E190</f>
        <v>0</v>
      </c>
      <c r="E16" s="272" t="e">
        <f>'สาย 11'!F190</f>
        <v>#DIV/0!</v>
      </c>
      <c r="F16" s="271">
        <f>'สาย 11'!G190</f>
        <v>0</v>
      </c>
      <c r="G16" s="251"/>
      <c r="H16" s="256"/>
      <c r="I16" s="248"/>
      <c r="J16" s="250"/>
      <c r="K16" s="274">
        <f t="shared" si="0"/>
        <v>0</v>
      </c>
      <c r="L16" s="274">
        <f t="shared" si="2"/>
        <v>0</v>
      </c>
      <c r="M16" s="248"/>
      <c r="N16" s="274">
        <f t="shared" si="1"/>
        <v>0</v>
      </c>
      <c r="O16" s="245"/>
      <c r="P16" s="245"/>
      <c r="Q16" s="245"/>
      <c r="R16" s="249"/>
    </row>
    <row r="17" spans="1:18" ht="19.8">
      <c r="A17" s="255" t="s">
        <v>139</v>
      </c>
      <c r="B17" s="245">
        <v>11</v>
      </c>
      <c r="C17" s="271">
        <f>'สาย 11'!D191</f>
        <v>0</v>
      </c>
      <c r="D17" s="271">
        <f>'สาย 11'!E191</f>
        <v>0</v>
      </c>
      <c r="E17" s="272" t="e">
        <f>'สาย 11'!F191</f>
        <v>#DIV/0!</v>
      </c>
      <c r="F17" s="271">
        <f>'สาย 11'!G191</f>
        <v>0</v>
      </c>
      <c r="G17" s="251"/>
      <c r="H17" s="256"/>
      <c r="I17" s="248"/>
      <c r="J17" s="250"/>
      <c r="K17" s="274">
        <f t="shared" si="0"/>
        <v>0</v>
      </c>
      <c r="L17" s="274">
        <f t="shared" si="2"/>
        <v>0</v>
      </c>
      <c r="M17" s="248"/>
      <c r="N17" s="274">
        <f t="shared" si="1"/>
        <v>0</v>
      </c>
      <c r="O17" s="245"/>
      <c r="P17" s="245"/>
      <c r="Q17" s="245"/>
      <c r="R17" s="249"/>
    </row>
    <row r="18" spans="1:18" ht="19.8">
      <c r="A18" s="255" t="s">
        <v>140</v>
      </c>
      <c r="B18" s="249">
        <v>12</v>
      </c>
      <c r="C18" s="271">
        <f>'สาย 11'!D192</f>
        <v>0</v>
      </c>
      <c r="D18" s="271">
        <f>'สาย 11'!E192</f>
        <v>0</v>
      </c>
      <c r="E18" s="272" t="e">
        <f>'สาย 11'!F192</f>
        <v>#DIV/0!</v>
      </c>
      <c r="F18" s="271">
        <f>'สาย 11'!G192</f>
        <v>0</v>
      </c>
      <c r="G18" s="249"/>
      <c r="H18" s="256"/>
      <c r="I18" s="250"/>
      <c r="J18" s="250"/>
      <c r="K18" s="274">
        <f t="shared" si="0"/>
        <v>0</v>
      </c>
      <c r="L18" s="274">
        <f t="shared" si="2"/>
        <v>0</v>
      </c>
      <c r="M18" s="248"/>
      <c r="N18" s="274">
        <f t="shared" si="1"/>
        <v>0</v>
      </c>
      <c r="O18" s="249"/>
      <c r="P18" s="249"/>
      <c r="Q18" s="249"/>
      <c r="R18" s="249"/>
    </row>
    <row r="19" spans="1:18" ht="19.8">
      <c r="A19" s="269" t="s">
        <v>141</v>
      </c>
      <c r="B19" s="249">
        <v>13</v>
      </c>
      <c r="C19" s="271">
        <f>'สาย 11'!D193</f>
        <v>0</v>
      </c>
      <c r="D19" s="271">
        <f>'สาย 11'!E193</f>
        <v>0</v>
      </c>
      <c r="E19" s="272" t="e">
        <f>'สาย 11'!F193</f>
        <v>#DIV/0!</v>
      </c>
      <c r="F19" s="271">
        <f>'สาย 11'!G193</f>
        <v>0</v>
      </c>
      <c r="G19" s="249"/>
      <c r="H19" s="256"/>
      <c r="I19" s="250"/>
      <c r="J19" s="250"/>
      <c r="K19" s="274">
        <f t="shared" si="0"/>
        <v>0</v>
      </c>
      <c r="L19" s="274">
        <f t="shared" si="2"/>
        <v>0</v>
      </c>
      <c r="M19" s="248"/>
      <c r="N19" s="274">
        <f t="shared" si="1"/>
        <v>0</v>
      </c>
      <c r="O19" s="249"/>
      <c r="P19" s="249"/>
      <c r="Q19" s="249"/>
      <c r="R19" s="249"/>
    </row>
    <row r="20" spans="1:18" ht="19.8">
      <c r="A20" s="255" t="s">
        <v>142</v>
      </c>
      <c r="B20" s="245">
        <v>14</v>
      </c>
      <c r="C20" s="271">
        <f>'สาย 11'!D194</f>
        <v>0</v>
      </c>
      <c r="D20" s="271">
        <f>'สาย 11'!E194</f>
        <v>0</v>
      </c>
      <c r="E20" s="272" t="e">
        <f>'สาย 11'!F194</f>
        <v>#DIV/0!</v>
      </c>
      <c r="F20" s="271">
        <f>'สาย 11'!G194</f>
        <v>0</v>
      </c>
      <c r="G20" s="251"/>
      <c r="H20" s="256"/>
      <c r="I20" s="248"/>
      <c r="J20" s="250"/>
      <c r="K20" s="274">
        <f t="shared" si="0"/>
        <v>0</v>
      </c>
      <c r="L20" s="274">
        <f t="shared" si="2"/>
        <v>0</v>
      </c>
      <c r="M20" s="248"/>
      <c r="N20" s="274">
        <f t="shared" si="1"/>
        <v>0</v>
      </c>
      <c r="O20" s="245"/>
      <c r="P20" s="245"/>
      <c r="Q20" s="245"/>
      <c r="R20" s="249"/>
    </row>
    <row r="21" spans="1:18" ht="19.8">
      <c r="A21" s="255" t="s">
        <v>143</v>
      </c>
      <c r="B21" s="245">
        <v>15</v>
      </c>
      <c r="C21" s="271">
        <f>'สาย 11'!D195</f>
        <v>0</v>
      </c>
      <c r="D21" s="271">
        <f>'สาย 11'!E195</f>
        <v>0</v>
      </c>
      <c r="E21" s="272" t="e">
        <f>'สาย 11'!F195</f>
        <v>#DIV/0!</v>
      </c>
      <c r="F21" s="271">
        <f>'สาย 11'!G195</f>
        <v>0</v>
      </c>
      <c r="G21" s="251"/>
      <c r="H21" s="256"/>
      <c r="I21" s="248"/>
      <c r="J21" s="250"/>
      <c r="K21" s="274">
        <f t="shared" si="0"/>
        <v>0</v>
      </c>
      <c r="L21" s="274">
        <f t="shared" si="2"/>
        <v>0</v>
      </c>
      <c r="M21" s="248"/>
      <c r="N21" s="274">
        <f t="shared" si="1"/>
        <v>0</v>
      </c>
      <c r="O21" s="245"/>
      <c r="P21" s="245"/>
      <c r="Q21" s="245"/>
      <c r="R21" s="249"/>
    </row>
    <row r="22" spans="1:18" ht="19.8">
      <c r="A22" s="269" t="s">
        <v>144</v>
      </c>
      <c r="B22" s="245">
        <v>16</v>
      </c>
      <c r="C22" s="271">
        <f>'สาย 11'!D196</f>
        <v>0</v>
      </c>
      <c r="D22" s="271">
        <f>'สาย 11'!E196</f>
        <v>0</v>
      </c>
      <c r="E22" s="272" t="e">
        <f>'สาย 11'!F196</f>
        <v>#DIV/0!</v>
      </c>
      <c r="F22" s="271">
        <f>'สาย 11'!G196</f>
        <v>0</v>
      </c>
      <c r="G22" s="251"/>
      <c r="H22" s="256"/>
      <c r="I22" s="248"/>
      <c r="J22" s="250"/>
      <c r="K22" s="274">
        <f t="shared" si="0"/>
        <v>0</v>
      </c>
      <c r="L22" s="274">
        <f t="shared" si="2"/>
        <v>0</v>
      </c>
      <c r="M22" s="248"/>
      <c r="N22" s="274">
        <f t="shared" si="1"/>
        <v>0</v>
      </c>
      <c r="O22" s="245"/>
      <c r="P22" s="245"/>
      <c r="Q22" s="245"/>
      <c r="R22" s="249"/>
    </row>
    <row r="23" spans="1:18" ht="19.8">
      <c r="A23" s="255" t="s">
        <v>138</v>
      </c>
      <c r="B23" s="249">
        <v>17</v>
      </c>
      <c r="C23" s="271">
        <f>'สาย 11'!D197</f>
        <v>0</v>
      </c>
      <c r="D23" s="271">
        <f>'สาย 11'!E197</f>
        <v>0</v>
      </c>
      <c r="E23" s="272" t="e">
        <f>'สาย 11'!F197</f>
        <v>#DIV/0!</v>
      </c>
      <c r="F23" s="271">
        <f>'สาย 11'!G197</f>
        <v>0</v>
      </c>
      <c r="G23" s="251"/>
      <c r="H23" s="256"/>
      <c r="I23" s="248"/>
      <c r="J23" s="250"/>
      <c r="K23" s="274">
        <f t="shared" si="0"/>
        <v>0</v>
      </c>
      <c r="L23" s="274">
        <f t="shared" si="2"/>
        <v>0</v>
      </c>
      <c r="M23" s="248"/>
      <c r="N23" s="274">
        <f t="shared" si="1"/>
        <v>0</v>
      </c>
      <c r="O23" s="245"/>
      <c r="P23" s="245"/>
      <c r="Q23" s="245"/>
      <c r="R23" s="249"/>
    </row>
    <row r="24" spans="1:18" ht="19.8">
      <c r="A24" s="255" t="s">
        <v>139</v>
      </c>
      <c r="B24" s="245">
        <v>18</v>
      </c>
      <c r="C24" s="271">
        <f>'สาย 11'!D198</f>
        <v>0</v>
      </c>
      <c r="D24" s="271">
        <f>'สาย 11'!E198</f>
        <v>0</v>
      </c>
      <c r="E24" s="272" t="e">
        <f>'สาย 11'!F198</f>
        <v>#DIV/0!</v>
      </c>
      <c r="F24" s="271">
        <f>'สาย 11'!G198</f>
        <v>0</v>
      </c>
      <c r="G24" s="251"/>
      <c r="H24" s="256"/>
      <c r="I24" s="248"/>
      <c r="J24" s="250"/>
      <c r="K24" s="274">
        <f t="shared" si="0"/>
        <v>0</v>
      </c>
      <c r="L24" s="274">
        <f t="shared" si="2"/>
        <v>0</v>
      </c>
      <c r="M24" s="248"/>
      <c r="N24" s="274">
        <f t="shared" si="1"/>
        <v>0</v>
      </c>
      <c r="O24" s="245"/>
      <c r="P24" s="245"/>
      <c r="Q24" s="245"/>
      <c r="R24" s="249"/>
    </row>
    <row r="25" spans="1:18" ht="19.8">
      <c r="A25" s="269" t="s">
        <v>140</v>
      </c>
      <c r="B25" s="245">
        <v>19</v>
      </c>
      <c r="C25" s="271">
        <f>'สาย 11'!D199</f>
        <v>0</v>
      </c>
      <c r="D25" s="271">
        <f>'สาย 11'!E199</f>
        <v>0</v>
      </c>
      <c r="E25" s="272" t="e">
        <f>'สาย 11'!F199</f>
        <v>#DIV/0!</v>
      </c>
      <c r="F25" s="271">
        <f>'สาย 11'!G199</f>
        <v>0</v>
      </c>
      <c r="G25" s="251"/>
      <c r="H25" s="256"/>
      <c r="I25" s="248"/>
      <c r="J25" s="250"/>
      <c r="K25" s="274">
        <f t="shared" si="0"/>
        <v>0</v>
      </c>
      <c r="L25" s="274">
        <f t="shared" si="2"/>
        <v>0</v>
      </c>
      <c r="M25" s="248"/>
      <c r="N25" s="274">
        <f t="shared" si="1"/>
        <v>0</v>
      </c>
      <c r="O25" s="245"/>
      <c r="P25" s="245"/>
      <c r="Q25" s="245"/>
      <c r="R25" s="249"/>
    </row>
    <row r="26" spans="1:18" ht="19.8">
      <c r="A26" s="255" t="s">
        <v>141</v>
      </c>
      <c r="B26" s="245">
        <v>20</v>
      </c>
      <c r="C26" s="271">
        <f>'สาย 11'!D200</f>
        <v>0</v>
      </c>
      <c r="D26" s="271">
        <f>'สาย 11'!E200</f>
        <v>0</v>
      </c>
      <c r="E26" s="272" t="e">
        <f>'สาย 11'!F200</f>
        <v>#DIV/0!</v>
      </c>
      <c r="F26" s="271">
        <f>'สาย 11'!G200</f>
        <v>0</v>
      </c>
      <c r="G26" s="251"/>
      <c r="H26" s="256"/>
      <c r="I26" s="248"/>
      <c r="J26" s="250"/>
      <c r="K26" s="274">
        <f t="shared" si="0"/>
        <v>0</v>
      </c>
      <c r="L26" s="274">
        <f t="shared" si="2"/>
        <v>0</v>
      </c>
      <c r="M26" s="248"/>
      <c r="N26" s="274">
        <f t="shared" si="1"/>
        <v>0</v>
      </c>
      <c r="O26" s="245"/>
      <c r="P26" s="245"/>
      <c r="Q26" s="245"/>
      <c r="R26" s="249"/>
    </row>
    <row r="27" spans="1:18" ht="19.8">
      <c r="A27" s="255" t="s">
        <v>142</v>
      </c>
      <c r="B27" s="245">
        <v>21</v>
      </c>
      <c r="C27" s="271">
        <f>'สาย 11'!D201</f>
        <v>0</v>
      </c>
      <c r="D27" s="271">
        <f>'สาย 11'!E201</f>
        <v>0</v>
      </c>
      <c r="E27" s="272" t="e">
        <f>'สาย 11'!F201</f>
        <v>#DIV/0!</v>
      </c>
      <c r="F27" s="271">
        <f>'สาย 11'!G201</f>
        <v>0</v>
      </c>
      <c r="G27" s="251"/>
      <c r="H27" s="256"/>
      <c r="I27" s="248"/>
      <c r="J27" s="250"/>
      <c r="K27" s="274">
        <f t="shared" si="0"/>
        <v>0</v>
      </c>
      <c r="L27" s="274">
        <f t="shared" si="2"/>
        <v>0</v>
      </c>
      <c r="M27" s="248"/>
      <c r="N27" s="274">
        <f t="shared" si="1"/>
        <v>0</v>
      </c>
      <c r="O27" s="245"/>
      <c r="P27" s="245"/>
      <c r="Q27" s="245"/>
      <c r="R27" s="249"/>
    </row>
    <row r="28" spans="1:18" ht="19.8">
      <c r="A28" s="269" t="s">
        <v>143</v>
      </c>
      <c r="B28" s="245">
        <v>22</v>
      </c>
      <c r="C28" s="271">
        <f>'สาย 11'!D202</f>
        <v>0</v>
      </c>
      <c r="D28" s="271">
        <f>'สาย 11'!E202</f>
        <v>0</v>
      </c>
      <c r="E28" s="272" t="e">
        <f>'สาย 11'!F202</f>
        <v>#DIV/0!</v>
      </c>
      <c r="F28" s="271">
        <f>'สาย 11'!G202</f>
        <v>0</v>
      </c>
      <c r="G28" s="251"/>
      <c r="H28" s="256"/>
      <c r="I28" s="248"/>
      <c r="J28" s="250"/>
      <c r="K28" s="274">
        <f t="shared" si="0"/>
        <v>0</v>
      </c>
      <c r="L28" s="274">
        <f t="shared" si="2"/>
        <v>0</v>
      </c>
      <c r="M28" s="248"/>
      <c r="N28" s="274">
        <f t="shared" si="1"/>
        <v>0</v>
      </c>
      <c r="O28" s="245"/>
      <c r="P28" s="245"/>
      <c r="Q28" s="245"/>
      <c r="R28" s="249"/>
    </row>
    <row r="29" spans="1:18" ht="19.8">
      <c r="A29" s="255" t="s">
        <v>144</v>
      </c>
      <c r="B29" s="245">
        <v>23</v>
      </c>
      <c r="C29" s="271">
        <f>'สาย 11'!D203</f>
        <v>0</v>
      </c>
      <c r="D29" s="271">
        <f>'สาย 11'!E203</f>
        <v>0</v>
      </c>
      <c r="E29" s="272" t="e">
        <f>'สาย 11'!F203</f>
        <v>#DIV/0!</v>
      </c>
      <c r="F29" s="271">
        <f>'สาย 11'!G203</f>
        <v>0</v>
      </c>
      <c r="G29" s="251"/>
      <c r="H29" s="256"/>
      <c r="I29" s="248"/>
      <c r="J29" s="250"/>
      <c r="K29" s="274">
        <f t="shared" si="0"/>
        <v>0</v>
      </c>
      <c r="L29" s="274">
        <f t="shared" si="2"/>
        <v>0</v>
      </c>
      <c r="M29" s="248"/>
      <c r="N29" s="274">
        <f t="shared" si="1"/>
        <v>0</v>
      </c>
      <c r="O29" s="245"/>
      <c r="P29" s="245"/>
      <c r="Q29" s="245"/>
      <c r="R29" s="249"/>
    </row>
    <row r="30" spans="1:18" ht="19.8">
      <c r="A30" s="255" t="s">
        <v>138</v>
      </c>
      <c r="B30" s="249">
        <v>24</v>
      </c>
      <c r="C30" s="271">
        <f>'สาย 11'!D204</f>
        <v>0</v>
      </c>
      <c r="D30" s="271">
        <f>'สาย 11'!E204</f>
        <v>0</v>
      </c>
      <c r="E30" s="272" t="e">
        <f>'สาย 11'!F204</f>
        <v>#DIV/0!</v>
      </c>
      <c r="F30" s="271">
        <f>'สาย 11'!G204</f>
        <v>0</v>
      </c>
      <c r="G30" s="251"/>
      <c r="H30" s="256"/>
      <c r="I30" s="248"/>
      <c r="J30" s="250"/>
      <c r="K30" s="274">
        <f t="shared" si="0"/>
        <v>0</v>
      </c>
      <c r="L30" s="274">
        <f t="shared" si="2"/>
        <v>0</v>
      </c>
      <c r="M30" s="248"/>
      <c r="N30" s="274">
        <f t="shared" si="1"/>
        <v>0</v>
      </c>
      <c r="O30" s="245"/>
      <c r="P30" s="245"/>
      <c r="Q30" s="245"/>
      <c r="R30" s="249"/>
    </row>
    <row r="31" spans="1:18" ht="19.8">
      <c r="A31" s="269" t="s">
        <v>139</v>
      </c>
      <c r="B31" s="245">
        <v>25</v>
      </c>
      <c r="C31" s="271">
        <f>'สาย 11'!D205</f>
        <v>0</v>
      </c>
      <c r="D31" s="271">
        <f>'สาย 11'!E205</f>
        <v>0</v>
      </c>
      <c r="E31" s="272" t="e">
        <f>'สาย 11'!F205</f>
        <v>#DIV/0!</v>
      </c>
      <c r="F31" s="271">
        <f>'สาย 11'!G205</f>
        <v>0</v>
      </c>
      <c r="G31" s="251"/>
      <c r="H31" s="256"/>
      <c r="I31" s="248"/>
      <c r="J31" s="250"/>
      <c r="K31" s="274">
        <f t="shared" si="0"/>
        <v>0</v>
      </c>
      <c r="L31" s="274">
        <f t="shared" si="2"/>
        <v>0</v>
      </c>
      <c r="M31" s="248"/>
      <c r="N31" s="274">
        <f t="shared" si="1"/>
        <v>0</v>
      </c>
      <c r="O31" s="245"/>
      <c r="P31" s="245"/>
      <c r="Q31" s="245"/>
      <c r="R31" s="249"/>
    </row>
    <row r="32" spans="1:18" ht="19.8">
      <c r="A32" s="255" t="s">
        <v>140</v>
      </c>
      <c r="B32" s="245">
        <v>26</v>
      </c>
      <c r="C32" s="271">
        <f>'สาย 11'!D206</f>
        <v>0</v>
      </c>
      <c r="D32" s="271">
        <f>'สาย 11'!E206</f>
        <v>0</v>
      </c>
      <c r="E32" s="272" t="e">
        <f>'สาย 11'!F206</f>
        <v>#DIV/0!</v>
      </c>
      <c r="F32" s="271">
        <f>'สาย 11'!G206</f>
        <v>0</v>
      </c>
      <c r="G32" s="251"/>
      <c r="H32" s="256"/>
      <c r="I32" s="248"/>
      <c r="J32" s="250"/>
      <c r="K32" s="274">
        <f t="shared" si="0"/>
        <v>0</v>
      </c>
      <c r="L32" s="274">
        <f t="shared" si="2"/>
        <v>0</v>
      </c>
      <c r="M32" s="248"/>
      <c r="N32" s="274">
        <f t="shared" si="1"/>
        <v>0</v>
      </c>
      <c r="O32" s="245"/>
      <c r="P32" s="245"/>
      <c r="Q32" s="245"/>
      <c r="R32" s="249"/>
    </row>
    <row r="33" spans="1:18" ht="19.8">
      <c r="A33" s="255" t="s">
        <v>141</v>
      </c>
      <c r="B33" s="245">
        <v>27</v>
      </c>
      <c r="C33" s="271">
        <f>'สาย 11'!D207</f>
        <v>0</v>
      </c>
      <c r="D33" s="271">
        <f>'สาย 11'!E207</f>
        <v>0</v>
      </c>
      <c r="E33" s="272" t="e">
        <f>'สาย 11'!F207</f>
        <v>#DIV/0!</v>
      </c>
      <c r="F33" s="271">
        <f>'สาย 11'!G207</f>
        <v>0</v>
      </c>
      <c r="G33" s="251"/>
      <c r="H33" s="256"/>
      <c r="I33" s="248"/>
      <c r="J33" s="250"/>
      <c r="K33" s="274">
        <f t="shared" si="0"/>
        <v>0</v>
      </c>
      <c r="L33" s="274">
        <f t="shared" si="2"/>
        <v>0</v>
      </c>
      <c r="M33" s="248"/>
      <c r="N33" s="274">
        <f t="shared" si="1"/>
        <v>0</v>
      </c>
      <c r="O33" s="245"/>
      <c r="P33" s="245"/>
      <c r="Q33" s="245"/>
      <c r="R33" s="249"/>
    </row>
    <row r="34" spans="1:18" ht="19.8">
      <c r="A34" s="269" t="s">
        <v>142</v>
      </c>
      <c r="B34" s="245">
        <v>28</v>
      </c>
      <c r="C34" s="271">
        <f>'สาย 11'!D208</f>
        <v>0</v>
      </c>
      <c r="D34" s="271">
        <f>'สาย 11'!E208</f>
        <v>0</v>
      </c>
      <c r="E34" s="272" t="e">
        <f>'สาย 11'!F208</f>
        <v>#DIV/0!</v>
      </c>
      <c r="F34" s="271">
        <f>'สาย 11'!G208</f>
        <v>0</v>
      </c>
      <c r="G34" s="251"/>
      <c r="H34" s="256"/>
      <c r="I34" s="248"/>
      <c r="J34" s="250"/>
      <c r="K34" s="274">
        <f t="shared" si="0"/>
        <v>0</v>
      </c>
      <c r="L34" s="274">
        <f t="shared" si="2"/>
        <v>0</v>
      </c>
      <c r="M34" s="248"/>
      <c r="N34" s="274">
        <f t="shared" si="1"/>
        <v>0</v>
      </c>
      <c r="O34" s="245"/>
      <c r="P34" s="245"/>
      <c r="Q34" s="245"/>
      <c r="R34" s="249"/>
    </row>
    <row r="35" spans="1:18" ht="19.8">
      <c r="A35" s="255" t="s">
        <v>143</v>
      </c>
      <c r="B35" s="245">
        <v>29</v>
      </c>
      <c r="C35" s="271">
        <f>'สาย 11'!D209</f>
        <v>0</v>
      </c>
      <c r="D35" s="271">
        <f>'สาย 11'!E209</f>
        <v>0</v>
      </c>
      <c r="E35" s="272" t="e">
        <f>'สาย 11'!F209</f>
        <v>#DIV/0!</v>
      </c>
      <c r="F35" s="271">
        <f>'สาย 11'!G209</f>
        <v>0</v>
      </c>
      <c r="G35" s="251"/>
      <c r="H35" s="256"/>
      <c r="I35" s="248"/>
      <c r="J35" s="250"/>
      <c r="K35" s="274">
        <f t="shared" si="0"/>
        <v>0</v>
      </c>
      <c r="L35" s="274">
        <f t="shared" si="2"/>
        <v>0</v>
      </c>
      <c r="M35" s="248"/>
      <c r="N35" s="274">
        <f t="shared" si="1"/>
        <v>0</v>
      </c>
      <c r="O35" s="245"/>
      <c r="P35" s="245"/>
      <c r="Q35" s="245"/>
      <c r="R35" s="249"/>
    </row>
    <row r="36" spans="1:18" ht="19.8">
      <c r="A36" s="255" t="s">
        <v>144</v>
      </c>
      <c r="B36" s="245">
        <v>30</v>
      </c>
      <c r="C36" s="271">
        <f>'สาย 11'!D210</f>
        <v>0</v>
      </c>
      <c r="D36" s="271">
        <f>'สาย 11'!E210</f>
        <v>0</v>
      </c>
      <c r="E36" s="272" t="e">
        <f>'สาย 11'!F210</f>
        <v>#DIV/0!</v>
      </c>
      <c r="F36" s="271">
        <f>'สาย 11'!G210</f>
        <v>0</v>
      </c>
      <c r="G36" s="251"/>
      <c r="H36" s="256"/>
      <c r="I36" s="248"/>
      <c r="J36" s="250"/>
      <c r="K36" s="274">
        <f t="shared" si="0"/>
        <v>0</v>
      </c>
      <c r="L36" s="274">
        <f t="shared" si="2"/>
        <v>0</v>
      </c>
      <c r="M36" s="248"/>
      <c r="N36" s="274">
        <f t="shared" si="1"/>
        <v>0</v>
      </c>
      <c r="O36" s="245"/>
      <c r="P36" s="245"/>
      <c r="Q36" s="245"/>
      <c r="R36" s="249"/>
    </row>
    <row r="37" spans="1:18" ht="20.399999999999999" thickBot="1">
      <c r="A37" s="279"/>
      <c r="B37" s="280">
        <v>31</v>
      </c>
      <c r="C37" s="271">
        <f>'สาย 11'!D211</f>
        <v>0</v>
      </c>
      <c r="D37" s="271">
        <f>'สาย 11'!E211</f>
        <v>0</v>
      </c>
      <c r="E37" s="272" t="e">
        <f>'สาย 11'!F211</f>
        <v>#DIV/0!</v>
      </c>
      <c r="F37" s="271">
        <f>'สาย 11'!G211</f>
        <v>0</v>
      </c>
      <c r="G37" s="283"/>
      <c r="H37" s="284"/>
      <c r="I37" s="285"/>
      <c r="J37" s="285"/>
      <c r="K37" s="274">
        <f t="shared" si="0"/>
        <v>0</v>
      </c>
      <c r="L37" s="274">
        <f t="shared" si="2"/>
        <v>0</v>
      </c>
      <c r="M37" s="286"/>
      <c r="N37" s="274">
        <f t="shared" si="1"/>
        <v>0</v>
      </c>
      <c r="O37" s="283"/>
      <c r="P37" s="283"/>
      <c r="Q37" s="283"/>
      <c r="R37" s="283"/>
    </row>
    <row r="38" spans="1:18" ht="31.5" customHeight="1" thickTop="1" thickBot="1">
      <c r="A38" s="658" t="s">
        <v>41</v>
      </c>
      <c r="B38" s="659"/>
      <c r="C38" s="287">
        <f>SUM(C7:C37)</f>
        <v>0</v>
      </c>
      <c r="D38" s="287">
        <f t="shared" ref="D38" si="3">SUM(D7:D37)</f>
        <v>0</v>
      </c>
      <c r="E38" s="288" t="e">
        <f>D38/C38</f>
        <v>#DIV/0!</v>
      </c>
      <c r="F38" s="287">
        <f t="shared" ref="F38:Q38" si="4">SUM(F7:F37)</f>
        <v>0</v>
      </c>
      <c r="G38" s="287">
        <f t="shared" si="4"/>
        <v>0</v>
      </c>
      <c r="H38" s="287">
        <f t="shared" si="4"/>
        <v>0</v>
      </c>
      <c r="I38" s="287">
        <f t="shared" si="4"/>
        <v>0</v>
      </c>
      <c r="J38" s="287">
        <f t="shared" si="4"/>
        <v>0</v>
      </c>
      <c r="K38" s="287">
        <f t="shared" si="4"/>
        <v>0</v>
      </c>
      <c r="L38" s="287">
        <f t="shared" si="4"/>
        <v>0</v>
      </c>
      <c r="M38" s="287">
        <f t="shared" si="4"/>
        <v>0</v>
      </c>
      <c r="N38" s="287">
        <f t="shared" si="4"/>
        <v>0</v>
      </c>
      <c r="O38" s="287">
        <f t="shared" si="4"/>
        <v>0</v>
      </c>
      <c r="P38" s="287">
        <f t="shared" si="4"/>
        <v>0</v>
      </c>
      <c r="Q38" s="287">
        <f t="shared" si="4"/>
        <v>0</v>
      </c>
      <c r="R38" s="289"/>
    </row>
    <row r="39" spans="1:18" ht="21" thickTop="1">
      <c r="A39" s="244"/>
      <c r="B39" s="244"/>
      <c r="C39" s="244"/>
      <c r="D39" s="244"/>
      <c r="E39" s="244"/>
      <c r="F39" s="290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</row>
    <row r="40" spans="1:18" ht="20.399999999999999">
      <c r="A40" s="244"/>
      <c r="B40" s="244"/>
      <c r="C40" s="246"/>
      <c r="D40" s="252"/>
      <c r="E40" s="247"/>
      <c r="F40" s="291"/>
      <c r="G40" s="247"/>
      <c r="H40" s="244"/>
      <c r="I40" s="244"/>
      <c r="J40" s="244"/>
      <c r="K40" s="244"/>
      <c r="L40" s="244"/>
      <c r="M40" s="244"/>
      <c r="N40" s="253"/>
      <c r="O40" s="244"/>
      <c r="P40" s="244"/>
      <c r="Q40" s="244"/>
      <c r="R40" s="244"/>
    </row>
  </sheetData>
  <mergeCells count="21">
    <mergeCell ref="C5:C6"/>
    <mergeCell ref="D5:D6"/>
    <mergeCell ref="I5:I6"/>
    <mergeCell ref="J5:K5"/>
    <mergeCell ref="A38:B38"/>
    <mergeCell ref="R4:R6"/>
    <mergeCell ref="A1:R1"/>
    <mergeCell ref="A2:R2"/>
    <mergeCell ref="A3:R3"/>
    <mergeCell ref="A4:A6"/>
    <mergeCell ref="B4:B6"/>
    <mergeCell ref="E4:E6"/>
    <mergeCell ref="F4:F6"/>
    <mergeCell ref="G4:G6"/>
    <mergeCell ref="H4:H6"/>
    <mergeCell ref="I4:K4"/>
    <mergeCell ref="L4:L6"/>
    <mergeCell ref="M4:M6"/>
    <mergeCell ref="N4:N6"/>
    <mergeCell ref="O4:P5"/>
    <mergeCell ref="Q4:Q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"/>
  <sheetViews>
    <sheetView topLeftCell="A2" workbookViewId="0">
      <selection activeCell="J17" sqref="J17"/>
    </sheetView>
  </sheetViews>
  <sheetFormatPr defaultColWidth="9" defaultRowHeight="14.4"/>
  <cols>
    <col min="1" max="13" width="9" style="79"/>
    <col min="14" max="14" width="8.6640625" style="79" bestFit="1" customWidth="1"/>
    <col min="15" max="17" width="9" style="79"/>
    <col min="18" max="18" width="18.88671875" style="79" customWidth="1"/>
    <col min="19" max="16384" width="9" style="79"/>
  </cols>
  <sheetData>
    <row r="1" spans="1:18" ht="25.8">
      <c r="A1" s="628" t="s">
        <v>122</v>
      </c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8"/>
      <c r="R1" s="628"/>
    </row>
    <row r="2" spans="1:18" ht="21" customHeight="1">
      <c r="A2" s="665" t="s">
        <v>154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</row>
    <row r="3" spans="1:18" ht="24.75" customHeight="1" thickBot="1">
      <c r="A3" s="629" t="s">
        <v>149</v>
      </c>
      <c r="B3" s="629"/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</row>
    <row r="4" spans="1:18" ht="21.75" customHeight="1" thickTop="1">
      <c r="A4" s="660" t="s">
        <v>146</v>
      </c>
      <c r="B4" s="636" t="s">
        <v>1</v>
      </c>
      <c r="C4" s="276" t="s">
        <v>42</v>
      </c>
      <c r="D4" s="276" t="s">
        <v>89</v>
      </c>
      <c r="E4" s="646" t="s">
        <v>148</v>
      </c>
      <c r="F4" s="636" t="s">
        <v>123</v>
      </c>
      <c r="G4" s="639" t="s">
        <v>124</v>
      </c>
      <c r="H4" s="666" t="s">
        <v>125</v>
      </c>
      <c r="I4" s="650" t="s">
        <v>126</v>
      </c>
      <c r="J4" s="650"/>
      <c r="K4" s="650"/>
      <c r="L4" s="654" t="s">
        <v>127</v>
      </c>
      <c r="M4" s="633" t="s">
        <v>133</v>
      </c>
      <c r="N4" s="633" t="s">
        <v>44</v>
      </c>
      <c r="O4" s="669" t="s">
        <v>128</v>
      </c>
      <c r="P4" s="669"/>
      <c r="Q4" s="636" t="s">
        <v>129</v>
      </c>
      <c r="R4" s="636" t="s">
        <v>130</v>
      </c>
    </row>
    <row r="5" spans="1:18" ht="21" customHeight="1">
      <c r="A5" s="661"/>
      <c r="B5" s="637"/>
      <c r="C5" s="663" t="s">
        <v>147</v>
      </c>
      <c r="D5" s="663" t="s">
        <v>147</v>
      </c>
      <c r="E5" s="647"/>
      <c r="F5" s="637"/>
      <c r="G5" s="640"/>
      <c r="H5" s="667"/>
      <c r="I5" s="655" t="s">
        <v>131</v>
      </c>
      <c r="J5" s="651" t="s">
        <v>132</v>
      </c>
      <c r="K5" s="651"/>
      <c r="L5" s="655"/>
      <c r="M5" s="634"/>
      <c r="N5" s="634"/>
      <c r="O5" s="637"/>
      <c r="P5" s="637"/>
      <c r="Q5" s="637"/>
      <c r="R5" s="637"/>
    </row>
    <row r="6" spans="1:18" ht="21" thickBot="1">
      <c r="A6" s="662"/>
      <c r="B6" s="638"/>
      <c r="C6" s="664"/>
      <c r="D6" s="664"/>
      <c r="E6" s="648"/>
      <c r="F6" s="638"/>
      <c r="G6" s="638"/>
      <c r="H6" s="668"/>
      <c r="I6" s="656"/>
      <c r="J6" s="277" t="s">
        <v>80</v>
      </c>
      <c r="K6" s="277" t="s">
        <v>134</v>
      </c>
      <c r="L6" s="656"/>
      <c r="M6" s="635"/>
      <c r="N6" s="635"/>
      <c r="O6" s="278" t="s">
        <v>135</v>
      </c>
      <c r="P6" s="278" t="s">
        <v>136</v>
      </c>
      <c r="Q6" s="277" t="s">
        <v>137</v>
      </c>
      <c r="R6" s="638"/>
    </row>
    <row r="7" spans="1:18" ht="20.399999999999999" thickTop="1">
      <c r="A7" s="269" t="s">
        <v>143</v>
      </c>
      <c r="B7" s="270">
        <v>1</v>
      </c>
      <c r="C7" s="271">
        <f>'สาย 12'!D181</f>
        <v>0</v>
      </c>
      <c r="D7" s="271">
        <f>'สาย 12'!E181</f>
        <v>0</v>
      </c>
      <c r="E7" s="272" t="e">
        <f>'สาย 12'!F181</f>
        <v>#DIV/0!</v>
      </c>
      <c r="F7" s="271">
        <f>'สาย 12'!G181</f>
        <v>0</v>
      </c>
      <c r="G7" s="270"/>
      <c r="H7" s="273"/>
      <c r="I7" s="274"/>
      <c r="J7" s="274"/>
      <c r="K7" s="274">
        <f>J7*7%</f>
        <v>0</v>
      </c>
      <c r="L7" s="274">
        <f>I7+J7</f>
        <v>0</v>
      </c>
      <c r="M7" s="275"/>
      <c r="N7" s="274">
        <f>L7-M7</f>
        <v>0</v>
      </c>
      <c r="O7" s="270"/>
      <c r="P7" s="270"/>
      <c r="Q7" s="270"/>
      <c r="R7" s="270"/>
    </row>
    <row r="8" spans="1:18" ht="19.8">
      <c r="A8" s="255" t="s">
        <v>144</v>
      </c>
      <c r="B8" s="249">
        <v>2</v>
      </c>
      <c r="C8" s="271">
        <f>'สาย 12'!D182</f>
        <v>0</v>
      </c>
      <c r="D8" s="271">
        <f>'สาย 12'!E182</f>
        <v>0</v>
      </c>
      <c r="E8" s="272" t="e">
        <f>'สาย 12'!F182</f>
        <v>#DIV/0!</v>
      </c>
      <c r="F8" s="271">
        <f>'สาย 12'!G182</f>
        <v>0</v>
      </c>
      <c r="G8" s="249"/>
      <c r="H8" s="256"/>
      <c r="I8" s="250"/>
      <c r="J8" s="250"/>
      <c r="K8" s="274">
        <f t="shared" ref="K8:K37" si="0">J8*7%</f>
        <v>0</v>
      </c>
      <c r="L8" s="274">
        <f>I8+J8</f>
        <v>0</v>
      </c>
      <c r="M8" s="248"/>
      <c r="N8" s="274">
        <f t="shared" ref="N8:N37" si="1">L8-M8</f>
        <v>0</v>
      </c>
      <c r="O8" s="249"/>
      <c r="P8" s="249"/>
      <c r="Q8" s="249"/>
      <c r="R8" s="249"/>
    </row>
    <row r="9" spans="1:18" ht="19.8">
      <c r="A9" s="255" t="s">
        <v>138</v>
      </c>
      <c r="B9" s="249">
        <v>3</v>
      </c>
      <c r="C9" s="271">
        <f>'สาย 12'!D183</f>
        <v>0</v>
      </c>
      <c r="D9" s="271">
        <f>'สาย 12'!E183</f>
        <v>0</v>
      </c>
      <c r="E9" s="272" t="e">
        <f>'สาย 12'!F183</f>
        <v>#DIV/0!</v>
      </c>
      <c r="F9" s="271">
        <f>'สาย 12'!G183</f>
        <v>0</v>
      </c>
      <c r="G9" s="249"/>
      <c r="H9" s="256"/>
      <c r="I9" s="250"/>
      <c r="J9" s="250"/>
      <c r="K9" s="274">
        <f t="shared" si="0"/>
        <v>0</v>
      </c>
      <c r="L9" s="274">
        <f t="shared" ref="L9:L37" si="2">I9+J9</f>
        <v>0</v>
      </c>
      <c r="M9" s="248"/>
      <c r="N9" s="274">
        <f t="shared" si="1"/>
        <v>0</v>
      </c>
      <c r="O9" s="249"/>
      <c r="P9" s="249"/>
      <c r="Q9" s="249"/>
      <c r="R9" s="249"/>
    </row>
    <row r="10" spans="1:18" ht="19.8">
      <c r="A10" s="269" t="s">
        <v>139</v>
      </c>
      <c r="B10" s="245">
        <v>4</v>
      </c>
      <c r="C10" s="271">
        <f>'สาย 12'!D184</f>
        <v>0</v>
      </c>
      <c r="D10" s="271">
        <f>'สาย 12'!E184</f>
        <v>0</v>
      </c>
      <c r="E10" s="272" t="e">
        <f>'สาย 12'!F184</f>
        <v>#DIV/0!</v>
      </c>
      <c r="F10" s="271">
        <f>'สาย 12'!G184</f>
        <v>0</v>
      </c>
      <c r="G10" s="251"/>
      <c r="H10" s="256"/>
      <c r="I10" s="248"/>
      <c r="J10" s="250"/>
      <c r="K10" s="274">
        <f t="shared" si="0"/>
        <v>0</v>
      </c>
      <c r="L10" s="274">
        <f t="shared" si="2"/>
        <v>0</v>
      </c>
      <c r="M10" s="248"/>
      <c r="N10" s="274">
        <f t="shared" si="1"/>
        <v>0</v>
      </c>
      <c r="O10" s="245"/>
      <c r="P10" s="245"/>
      <c r="Q10" s="245"/>
      <c r="R10" s="249"/>
    </row>
    <row r="11" spans="1:18" ht="19.8">
      <c r="A11" s="255" t="s">
        <v>140</v>
      </c>
      <c r="B11" s="245">
        <v>5</v>
      </c>
      <c r="C11" s="271">
        <f>'สาย 12'!D185</f>
        <v>0</v>
      </c>
      <c r="D11" s="271">
        <f>'สาย 12'!E185</f>
        <v>0</v>
      </c>
      <c r="E11" s="272" t="e">
        <f>'สาย 12'!F185</f>
        <v>#DIV/0!</v>
      </c>
      <c r="F11" s="271">
        <f>'สาย 12'!G185</f>
        <v>0</v>
      </c>
      <c r="G11" s="251"/>
      <c r="H11" s="256"/>
      <c r="I11" s="248"/>
      <c r="J11" s="250"/>
      <c r="K11" s="274">
        <f t="shared" si="0"/>
        <v>0</v>
      </c>
      <c r="L11" s="274">
        <f t="shared" si="2"/>
        <v>0</v>
      </c>
      <c r="M11" s="248"/>
      <c r="N11" s="274">
        <f t="shared" si="1"/>
        <v>0</v>
      </c>
      <c r="O11" s="245"/>
      <c r="P11" s="245"/>
      <c r="Q11" s="245"/>
      <c r="R11" s="249"/>
    </row>
    <row r="12" spans="1:18" ht="19.8">
      <c r="A12" s="255" t="s">
        <v>141</v>
      </c>
      <c r="B12" s="245">
        <v>6</v>
      </c>
      <c r="C12" s="271">
        <f>'สาย 12'!D186</f>
        <v>0</v>
      </c>
      <c r="D12" s="271">
        <f>'สาย 12'!E186</f>
        <v>0</v>
      </c>
      <c r="E12" s="272" t="e">
        <f>'สาย 12'!F186</f>
        <v>#DIV/0!</v>
      </c>
      <c r="F12" s="271">
        <f>'สาย 12'!G186</f>
        <v>0</v>
      </c>
      <c r="G12" s="251"/>
      <c r="H12" s="256"/>
      <c r="I12" s="248"/>
      <c r="J12" s="250"/>
      <c r="K12" s="274">
        <f t="shared" si="0"/>
        <v>0</v>
      </c>
      <c r="L12" s="274">
        <f t="shared" si="2"/>
        <v>0</v>
      </c>
      <c r="M12" s="248"/>
      <c r="N12" s="274">
        <f t="shared" si="1"/>
        <v>0</v>
      </c>
      <c r="O12" s="245"/>
      <c r="P12" s="245"/>
      <c r="Q12" s="245"/>
      <c r="R12" s="249"/>
    </row>
    <row r="13" spans="1:18" ht="19.8">
      <c r="A13" s="269" t="s">
        <v>142</v>
      </c>
      <c r="B13" s="245">
        <v>7</v>
      </c>
      <c r="C13" s="271">
        <f>'สาย 12'!D187</f>
        <v>0</v>
      </c>
      <c r="D13" s="271">
        <f>'สาย 12'!E187</f>
        <v>0</v>
      </c>
      <c r="E13" s="272" t="e">
        <f>'สาย 12'!F187</f>
        <v>#DIV/0!</v>
      </c>
      <c r="F13" s="271">
        <f>'สาย 12'!G187</f>
        <v>0</v>
      </c>
      <c r="G13" s="251"/>
      <c r="H13" s="256"/>
      <c r="I13" s="248"/>
      <c r="J13" s="250"/>
      <c r="K13" s="274">
        <f t="shared" si="0"/>
        <v>0</v>
      </c>
      <c r="L13" s="274">
        <f t="shared" si="2"/>
        <v>0</v>
      </c>
      <c r="M13" s="248"/>
      <c r="N13" s="274">
        <f t="shared" si="1"/>
        <v>0</v>
      </c>
      <c r="O13" s="245"/>
      <c r="P13" s="245"/>
      <c r="Q13" s="245"/>
      <c r="R13" s="249"/>
    </row>
    <row r="14" spans="1:18" ht="19.8">
      <c r="A14" s="255" t="s">
        <v>143</v>
      </c>
      <c r="B14" s="245">
        <v>8</v>
      </c>
      <c r="C14" s="271">
        <f>'สาย 12'!D188</f>
        <v>0</v>
      </c>
      <c r="D14" s="271">
        <f>'สาย 12'!E188</f>
        <v>0</v>
      </c>
      <c r="E14" s="272" t="e">
        <f>'สาย 12'!F188</f>
        <v>#DIV/0!</v>
      </c>
      <c r="F14" s="271">
        <f>'สาย 12'!G188</f>
        <v>0</v>
      </c>
      <c r="G14" s="251"/>
      <c r="H14" s="256"/>
      <c r="I14" s="248"/>
      <c r="J14" s="250"/>
      <c r="K14" s="274">
        <f t="shared" si="0"/>
        <v>0</v>
      </c>
      <c r="L14" s="274">
        <f t="shared" si="2"/>
        <v>0</v>
      </c>
      <c r="M14" s="248"/>
      <c r="N14" s="274">
        <f t="shared" si="1"/>
        <v>0</v>
      </c>
      <c r="O14" s="245"/>
      <c r="P14" s="245"/>
      <c r="Q14" s="245"/>
      <c r="R14" s="249"/>
    </row>
    <row r="15" spans="1:18" ht="19.8">
      <c r="A15" s="255" t="s">
        <v>144</v>
      </c>
      <c r="B15" s="245">
        <v>9</v>
      </c>
      <c r="C15" s="271">
        <f>'สาย 12'!D189</f>
        <v>0</v>
      </c>
      <c r="D15" s="271">
        <f>'สาย 12'!E189</f>
        <v>0</v>
      </c>
      <c r="E15" s="272" t="e">
        <f>'สาย 12'!F189</f>
        <v>#DIV/0!</v>
      </c>
      <c r="F15" s="271">
        <f>'สาย 12'!G189</f>
        <v>0</v>
      </c>
      <c r="G15" s="251"/>
      <c r="H15" s="256"/>
      <c r="I15" s="248"/>
      <c r="J15" s="250"/>
      <c r="K15" s="274">
        <f t="shared" si="0"/>
        <v>0</v>
      </c>
      <c r="L15" s="274">
        <f t="shared" si="2"/>
        <v>0</v>
      </c>
      <c r="M15" s="248"/>
      <c r="N15" s="274">
        <f t="shared" si="1"/>
        <v>0</v>
      </c>
      <c r="O15" s="245"/>
      <c r="P15" s="245"/>
      <c r="Q15" s="245"/>
      <c r="R15" s="249"/>
    </row>
    <row r="16" spans="1:18" ht="19.8">
      <c r="A16" s="269" t="s">
        <v>138</v>
      </c>
      <c r="B16" s="249">
        <v>10</v>
      </c>
      <c r="C16" s="271">
        <f>'สาย 12'!D190</f>
        <v>0</v>
      </c>
      <c r="D16" s="271">
        <f>'สาย 12'!E190</f>
        <v>0</v>
      </c>
      <c r="E16" s="272" t="e">
        <f>'สาย 12'!F190</f>
        <v>#DIV/0!</v>
      </c>
      <c r="F16" s="271">
        <f>'สาย 12'!G190</f>
        <v>0</v>
      </c>
      <c r="G16" s="251"/>
      <c r="H16" s="256"/>
      <c r="I16" s="248"/>
      <c r="J16" s="250"/>
      <c r="K16" s="274">
        <f t="shared" si="0"/>
        <v>0</v>
      </c>
      <c r="L16" s="274">
        <f t="shared" si="2"/>
        <v>0</v>
      </c>
      <c r="M16" s="248"/>
      <c r="N16" s="274">
        <f t="shared" si="1"/>
        <v>0</v>
      </c>
      <c r="O16" s="245"/>
      <c r="P16" s="245"/>
      <c r="Q16" s="245"/>
      <c r="R16" s="249"/>
    </row>
    <row r="17" spans="1:18" ht="19.8">
      <c r="A17" s="255" t="s">
        <v>139</v>
      </c>
      <c r="B17" s="245">
        <v>11</v>
      </c>
      <c r="C17" s="271">
        <f>'สาย 12'!D191</f>
        <v>0</v>
      </c>
      <c r="D17" s="271">
        <f>'สาย 12'!E191</f>
        <v>0</v>
      </c>
      <c r="E17" s="272" t="e">
        <f>'สาย 12'!F191</f>
        <v>#DIV/0!</v>
      </c>
      <c r="F17" s="271">
        <f>'สาย 12'!G191</f>
        <v>0</v>
      </c>
      <c r="G17" s="251"/>
      <c r="H17" s="256"/>
      <c r="I17" s="248"/>
      <c r="J17" s="250"/>
      <c r="K17" s="274">
        <f t="shared" si="0"/>
        <v>0</v>
      </c>
      <c r="L17" s="274">
        <f t="shared" si="2"/>
        <v>0</v>
      </c>
      <c r="M17" s="248"/>
      <c r="N17" s="274">
        <f t="shared" si="1"/>
        <v>0</v>
      </c>
      <c r="O17" s="245"/>
      <c r="P17" s="245"/>
      <c r="Q17" s="245"/>
      <c r="R17" s="249"/>
    </row>
    <row r="18" spans="1:18" ht="19.8">
      <c r="A18" s="255" t="s">
        <v>140</v>
      </c>
      <c r="B18" s="249">
        <v>12</v>
      </c>
      <c r="C18" s="271">
        <f>'สาย 12'!D192</f>
        <v>0</v>
      </c>
      <c r="D18" s="271">
        <f>'สาย 12'!E192</f>
        <v>0</v>
      </c>
      <c r="E18" s="272" t="e">
        <f>'สาย 12'!F192</f>
        <v>#DIV/0!</v>
      </c>
      <c r="F18" s="271">
        <f>'สาย 12'!G192</f>
        <v>0</v>
      </c>
      <c r="G18" s="249"/>
      <c r="H18" s="256"/>
      <c r="I18" s="250"/>
      <c r="J18" s="250"/>
      <c r="K18" s="274">
        <f t="shared" si="0"/>
        <v>0</v>
      </c>
      <c r="L18" s="274">
        <f t="shared" si="2"/>
        <v>0</v>
      </c>
      <c r="M18" s="248"/>
      <c r="N18" s="274">
        <f t="shared" si="1"/>
        <v>0</v>
      </c>
      <c r="O18" s="249"/>
      <c r="P18" s="249"/>
      <c r="Q18" s="249"/>
      <c r="R18" s="249"/>
    </row>
    <row r="19" spans="1:18" ht="19.8">
      <c r="A19" s="269" t="s">
        <v>141</v>
      </c>
      <c r="B19" s="249">
        <v>13</v>
      </c>
      <c r="C19" s="271">
        <f>'สาย 12'!D193</f>
        <v>0</v>
      </c>
      <c r="D19" s="271">
        <f>'สาย 12'!E193</f>
        <v>0</v>
      </c>
      <c r="E19" s="272" t="e">
        <f>'สาย 12'!F193</f>
        <v>#DIV/0!</v>
      </c>
      <c r="F19" s="271">
        <f>'สาย 12'!G193</f>
        <v>0</v>
      </c>
      <c r="G19" s="249"/>
      <c r="H19" s="256"/>
      <c r="I19" s="250"/>
      <c r="J19" s="250"/>
      <c r="K19" s="274">
        <f t="shared" si="0"/>
        <v>0</v>
      </c>
      <c r="L19" s="274">
        <f t="shared" si="2"/>
        <v>0</v>
      </c>
      <c r="M19" s="248"/>
      <c r="N19" s="274">
        <f t="shared" si="1"/>
        <v>0</v>
      </c>
      <c r="O19" s="249"/>
      <c r="P19" s="249"/>
      <c r="Q19" s="249"/>
      <c r="R19" s="249"/>
    </row>
    <row r="20" spans="1:18" ht="19.8">
      <c r="A20" s="255" t="s">
        <v>142</v>
      </c>
      <c r="B20" s="245">
        <v>14</v>
      </c>
      <c r="C20" s="271">
        <f>'สาย 12'!D194</f>
        <v>0</v>
      </c>
      <c r="D20" s="271">
        <f>'สาย 12'!E194</f>
        <v>0</v>
      </c>
      <c r="E20" s="272" t="e">
        <f>'สาย 12'!F194</f>
        <v>#DIV/0!</v>
      </c>
      <c r="F20" s="271">
        <f>'สาย 12'!G194</f>
        <v>0</v>
      </c>
      <c r="G20" s="251"/>
      <c r="H20" s="256"/>
      <c r="I20" s="248"/>
      <c r="J20" s="250"/>
      <c r="K20" s="274">
        <f t="shared" si="0"/>
        <v>0</v>
      </c>
      <c r="L20" s="274">
        <f t="shared" si="2"/>
        <v>0</v>
      </c>
      <c r="M20" s="248"/>
      <c r="N20" s="274">
        <f t="shared" si="1"/>
        <v>0</v>
      </c>
      <c r="O20" s="245"/>
      <c r="P20" s="245"/>
      <c r="Q20" s="245"/>
      <c r="R20" s="249"/>
    </row>
    <row r="21" spans="1:18" ht="19.8">
      <c r="A21" s="255" t="s">
        <v>143</v>
      </c>
      <c r="B21" s="245">
        <v>15</v>
      </c>
      <c r="C21" s="271">
        <f>'สาย 12'!D195</f>
        <v>0</v>
      </c>
      <c r="D21" s="271">
        <f>'สาย 12'!E195</f>
        <v>0</v>
      </c>
      <c r="E21" s="272" t="e">
        <f>'สาย 12'!F195</f>
        <v>#DIV/0!</v>
      </c>
      <c r="F21" s="271">
        <f>'สาย 12'!G195</f>
        <v>0</v>
      </c>
      <c r="G21" s="251"/>
      <c r="H21" s="256"/>
      <c r="I21" s="248"/>
      <c r="J21" s="250"/>
      <c r="K21" s="274">
        <f t="shared" si="0"/>
        <v>0</v>
      </c>
      <c r="L21" s="274">
        <f t="shared" si="2"/>
        <v>0</v>
      </c>
      <c r="M21" s="248"/>
      <c r="N21" s="274">
        <f t="shared" si="1"/>
        <v>0</v>
      </c>
      <c r="O21" s="245"/>
      <c r="P21" s="245"/>
      <c r="Q21" s="245"/>
      <c r="R21" s="249"/>
    </row>
    <row r="22" spans="1:18" ht="19.8">
      <c r="A22" s="269" t="s">
        <v>144</v>
      </c>
      <c r="B22" s="245">
        <v>16</v>
      </c>
      <c r="C22" s="271">
        <f>'สาย 12'!D196</f>
        <v>0</v>
      </c>
      <c r="D22" s="271">
        <f>'สาย 12'!E196</f>
        <v>0</v>
      </c>
      <c r="E22" s="272" t="e">
        <f>'สาย 12'!F196</f>
        <v>#DIV/0!</v>
      </c>
      <c r="F22" s="271">
        <f>'สาย 12'!G196</f>
        <v>0</v>
      </c>
      <c r="G22" s="251"/>
      <c r="H22" s="256"/>
      <c r="I22" s="248"/>
      <c r="J22" s="250"/>
      <c r="K22" s="274">
        <f t="shared" si="0"/>
        <v>0</v>
      </c>
      <c r="L22" s="274">
        <f t="shared" si="2"/>
        <v>0</v>
      </c>
      <c r="M22" s="248"/>
      <c r="N22" s="274">
        <f t="shared" si="1"/>
        <v>0</v>
      </c>
      <c r="O22" s="245"/>
      <c r="P22" s="245"/>
      <c r="Q22" s="245"/>
      <c r="R22" s="249"/>
    </row>
    <row r="23" spans="1:18" ht="19.8">
      <c r="A23" s="255" t="s">
        <v>138</v>
      </c>
      <c r="B23" s="249">
        <v>17</v>
      </c>
      <c r="C23" s="271">
        <f>'สาย 12'!D197</f>
        <v>0</v>
      </c>
      <c r="D23" s="271">
        <f>'สาย 12'!E197</f>
        <v>0</v>
      </c>
      <c r="E23" s="272" t="e">
        <f>'สาย 12'!F197</f>
        <v>#DIV/0!</v>
      </c>
      <c r="F23" s="271">
        <f>'สาย 12'!G197</f>
        <v>0</v>
      </c>
      <c r="G23" s="251"/>
      <c r="H23" s="256"/>
      <c r="I23" s="248"/>
      <c r="J23" s="250"/>
      <c r="K23" s="274">
        <f t="shared" si="0"/>
        <v>0</v>
      </c>
      <c r="L23" s="274">
        <f t="shared" si="2"/>
        <v>0</v>
      </c>
      <c r="M23" s="248"/>
      <c r="N23" s="274">
        <f t="shared" si="1"/>
        <v>0</v>
      </c>
      <c r="O23" s="245"/>
      <c r="P23" s="245"/>
      <c r="Q23" s="245"/>
      <c r="R23" s="249"/>
    </row>
    <row r="24" spans="1:18" ht="19.8">
      <c r="A24" s="255" t="s">
        <v>139</v>
      </c>
      <c r="B24" s="245">
        <v>18</v>
      </c>
      <c r="C24" s="271">
        <f>'สาย 12'!D198</f>
        <v>0</v>
      </c>
      <c r="D24" s="271">
        <f>'สาย 12'!E198</f>
        <v>0</v>
      </c>
      <c r="E24" s="272" t="e">
        <f>'สาย 12'!F198</f>
        <v>#DIV/0!</v>
      </c>
      <c r="F24" s="271">
        <f>'สาย 12'!G198</f>
        <v>0</v>
      </c>
      <c r="G24" s="251"/>
      <c r="H24" s="256"/>
      <c r="I24" s="248"/>
      <c r="J24" s="250"/>
      <c r="K24" s="274">
        <f t="shared" si="0"/>
        <v>0</v>
      </c>
      <c r="L24" s="274">
        <f t="shared" si="2"/>
        <v>0</v>
      </c>
      <c r="M24" s="248"/>
      <c r="N24" s="274">
        <f t="shared" si="1"/>
        <v>0</v>
      </c>
      <c r="O24" s="245"/>
      <c r="P24" s="245"/>
      <c r="Q24" s="245"/>
      <c r="R24" s="249"/>
    </row>
    <row r="25" spans="1:18" ht="19.8">
      <c r="A25" s="269" t="s">
        <v>140</v>
      </c>
      <c r="B25" s="245">
        <v>19</v>
      </c>
      <c r="C25" s="271">
        <f>'สาย 12'!D199</f>
        <v>0</v>
      </c>
      <c r="D25" s="271">
        <f>'สาย 12'!E199</f>
        <v>0</v>
      </c>
      <c r="E25" s="272" t="e">
        <f>'สาย 12'!F199</f>
        <v>#DIV/0!</v>
      </c>
      <c r="F25" s="271">
        <f>'สาย 12'!G199</f>
        <v>0</v>
      </c>
      <c r="G25" s="251"/>
      <c r="H25" s="256"/>
      <c r="I25" s="248"/>
      <c r="J25" s="250"/>
      <c r="K25" s="274">
        <f t="shared" si="0"/>
        <v>0</v>
      </c>
      <c r="L25" s="274">
        <f t="shared" si="2"/>
        <v>0</v>
      </c>
      <c r="M25" s="248"/>
      <c r="N25" s="274">
        <f t="shared" si="1"/>
        <v>0</v>
      </c>
      <c r="O25" s="245"/>
      <c r="P25" s="245"/>
      <c r="Q25" s="245"/>
      <c r="R25" s="249"/>
    </row>
    <row r="26" spans="1:18" ht="19.8">
      <c r="A26" s="255" t="s">
        <v>141</v>
      </c>
      <c r="B26" s="245">
        <v>20</v>
      </c>
      <c r="C26" s="271">
        <f>'สาย 12'!D200</f>
        <v>0</v>
      </c>
      <c r="D26" s="271">
        <f>'สาย 12'!E200</f>
        <v>0</v>
      </c>
      <c r="E26" s="272" t="e">
        <f>'สาย 12'!F200</f>
        <v>#DIV/0!</v>
      </c>
      <c r="F26" s="271">
        <f>'สาย 12'!G200</f>
        <v>0</v>
      </c>
      <c r="G26" s="251"/>
      <c r="H26" s="256"/>
      <c r="I26" s="248"/>
      <c r="J26" s="250"/>
      <c r="K26" s="274">
        <f t="shared" si="0"/>
        <v>0</v>
      </c>
      <c r="L26" s="274">
        <f t="shared" si="2"/>
        <v>0</v>
      </c>
      <c r="M26" s="248"/>
      <c r="N26" s="274">
        <f t="shared" si="1"/>
        <v>0</v>
      </c>
      <c r="O26" s="245"/>
      <c r="P26" s="245"/>
      <c r="Q26" s="245"/>
      <c r="R26" s="249"/>
    </row>
    <row r="27" spans="1:18" ht="19.8">
      <c r="A27" s="255" t="s">
        <v>142</v>
      </c>
      <c r="B27" s="245">
        <v>21</v>
      </c>
      <c r="C27" s="271">
        <f>'สาย 12'!D201</f>
        <v>0</v>
      </c>
      <c r="D27" s="271">
        <f>'สาย 12'!E201</f>
        <v>0</v>
      </c>
      <c r="E27" s="272" t="e">
        <f>'สาย 12'!F201</f>
        <v>#DIV/0!</v>
      </c>
      <c r="F27" s="271">
        <f>'สาย 12'!G201</f>
        <v>0</v>
      </c>
      <c r="G27" s="251"/>
      <c r="H27" s="256"/>
      <c r="I27" s="248"/>
      <c r="J27" s="250"/>
      <c r="K27" s="274">
        <f t="shared" si="0"/>
        <v>0</v>
      </c>
      <c r="L27" s="274">
        <f t="shared" si="2"/>
        <v>0</v>
      </c>
      <c r="M27" s="248"/>
      <c r="N27" s="274">
        <f t="shared" si="1"/>
        <v>0</v>
      </c>
      <c r="O27" s="245"/>
      <c r="P27" s="245"/>
      <c r="Q27" s="245"/>
      <c r="R27" s="249"/>
    </row>
    <row r="28" spans="1:18" ht="19.8">
      <c r="A28" s="269" t="s">
        <v>143</v>
      </c>
      <c r="B28" s="245">
        <v>22</v>
      </c>
      <c r="C28" s="271">
        <f>'สาย 12'!D202</f>
        <v>0</v>
      </c>
      <c r="D28" s="271">
        <f>'สาย 12'!E202</f>
        <v>0</v>
      </c>
      <c r="E28" s="272" t="e">
        <f>'สาย 12'!F202</f>
        <v>#DIV/0!</v>
      </c>
      <c r="F28" s="271">
        <f>'สาย 12'!G202</f>
        <v>0</v>
      </c>
      <c r="G28" s="251"/>
      <c r="H28" s="256"/>
      <c r="I28" s="248"/>
      <c r="J28" s="250"/>
      <c r="K28" s="274">
        <f t="shared" si="0"/>
        <v>0</v>
      </c>
      <c r="L28" s="274">
        <f t="shared" si="2"/>
        <v>0</v>
      </c>
      <c r="M28" s="248"/>
      <c r="N28" s="274">
        <f t="shared" si="1"/>
        <v>0</v>
      </c>
      <c r="O28" s="245"/>
      <c r="P28" s="245"/>
      <c r="Q28" s="245"/>
      <c r="R28" s="249"/>
    </row>
    <row r="29" spans="1:18" ht="19.8">
      <c r="A29" s="255" t="s">
        <v>144</v>
      </c>
      <c r="B29" s="245">
        <v>23</v>
      </c>
      <c r="C29" s="271">
        <f>'สาย 12'!D203</f>
        <v>0</v>
      </c>
      <c r="D29" s="271">
        <f>'สาย 12'!E203</f>
        <v>0</v>
      </c>
      <c r="E29" s="272" t="e">
        <f>'สาย 12'!F203</f>
        <v>#DIV/0!</v>
      </c>
      <c r="F29" s="271">
        <f>'สาย 12'!G203</f>
        <v>0</v>
      </c>
      <c r="G29" s="251"/>
      <c r="H29" s="256"/>
      <c r="I29" s="248"/>
      <c r="J29" s="250"/>
      <c r="K29" s="274">
        <f t="shared" si="0"/>
        <v>0</v>
      </c>
      <c r="L29" s="274">
        <f t="shared" si="2"/>
        <v>0</v>
      </c>
      <c r="M29" s="248"/>
      <c r="N29" s="274">
        <f t="shared" si="1"/>
        <v>0</v>
      </c>
      <c r="O29" s="245"/>
      <c r="P29" s="245"/>
      <c r="Q29" s="245"/>
      <c r="R29" s="249"/>
    </row>
    <row r="30" spans="1:18" ht="19.8">
      <c r="A30" s="255" t="s">
        <v>138</v>
      </c>
      <c r="B30" s="249">
        <v>24</v>
      </c>
      <c r="C30" s="271">
        <f>'สาย 12'!D204</f>
        <v>0</v>
      </c>
      <c r="D30" s="271">
        <f>'สาย 12'!E204</f>
        <v>0</v>
      </c>
      <c r="E30" s="272" t="e">
        <f>'สาย 12'!F204</f>
        <v>#DIV/0!</v>
      </c>
      <c r="F30" s="271">
        <f>'สาย 12'!G204</f>
        <v>0</v>
      </c>
      <c r="G30" s="251"/>
      <c r="H30" s="256"/>
      <c r="I30" s="248"/>
      <c r="J30" s="250"/>
      <c r="K30" s="274">
        <f t="shared" si="0"/>
        <v>0</v>
      </c>
      <c r="L30" s="274">
        <f t="shared" si="2"/>
        <v>0</v>
      </c>
      <c r="M30" s="248"/>
      <c r="N30" s="274">
        <f t="shared" si="1"/>
        <v>0</v>
      </c>
      <c r="O30" s="245"/>
      <c r="P30" s="245"/>
      <c r="Q30" s="245"/>
      <c r="R30" s="249"/>
    </row>
    <row r="31" spans="1:18" ht="19.8">
      <c r="A31" s="269" t="s">
        <v>139</v>
      </c>
      <c r="B31" s="245">
        <v>25</v>
      </c>
      <c r="C31" s="271">
        <f>'สาย 12'!D205</f>
        <v>0</v>
      </c>
      <c r="D31" s="271">
        <f>'สาย 12'!E205</f>
        <v>0</v>
      </c>
      <c r="E31" s="272" t="e">
        <f>'สาย 12'!F205</f>
        <v>#DIV/0!</v>
      </c>
      <c r="F31" s="271">
        <f>'สาย 12'!G205</f>
        <v>0</v>
      </c>
      <c r="G31" s="251"/>
      <c r="H31" s="256"/>
      <c r="I31" s="248"/>
      <c r="J31" s="250"/>
      <c r="K31" s="274">
        <f t="shared" si="0"/>
        <v>0</v>
      </c>
      <c r="L31" s="274">
        <f t="shared" si="2"/>
        <v>0</v>
      </c>
      <c r="M31" s="248"/>
      <c r="N31" s="274">
        <f t="shared" si="1"/>
        <v>0</v>
      </c>
      <c r="O31" s="245"/>
      <c r="P31" s="245"/>
      <c r="Q31" s="245"/>
      <c r="R31" s="249"/>
    </row>
    <row r="32" spans="1:18" ht="19.8">
      <c r="A32" s="255" t="s">
        <v>140</v>
      </c>
      <c r="B32" s="245">
        <v>26</v>
      </c>
      <c r="C32" s="271">
        <f>'สาย 12'!D206</f>
        <v>0</v>
      </c>
      <c r="D32" s="271">
        <f>'สาย 12'!E206</f>
        <v>0</v>
      </c>
      <c r="E32" s="272" t="e">
        <f>'สาย 12'!F206</f>
        <v>#DIV/0!</v>
      </c>
      <c r="F32" s="271">
        <f>'สาย 12'!G206</f>
        <v>0</v>
      </c>
      <c r="G32" s="251"/>
      <c r="H32" s="256"/>
      <c r="I32" s="248"/>
      <c r="J32" s="250"/>
      <c r="K32" s="274">
        <f t="shared" si="0"/>
        <v>0</v>
      </c>
      <c r="L32" s="274">
        <f t="shared" si="2"/>
        <v>0</v>
      </c>
      <c r="M32" s="248"/>
      <c r="N32" s="274">
        <f t="shared" si="1"/>
        <v>0</v>
      </c>
      <c r="O32" s="245"/>
      <c r="P32" s="245"/>
      <c r="Q32" s="245"/>
      <c r="R32" s="249"/>
    </row>
    <row r="33" spans="1:18" ht="19.8">
      <c r="A33" s="255" t="s">
        <v>141</v>
      </c>
      <c r="B33" s="245">
        <v>27</v>
      </c>
      <c r="C33" s="271">
        <f>'สาย 12'!D207</f>
        <v>0</v>
      </c>
      <c r="D33" s="271">
        <f>'สาย 12'!E207</f>
        <v>0</v>
      </c>
      <c r="E33" s="272" t="e">
        <f>'สาย 12'!F207</f>
        <v>#DIV/0!</v>
      </c>
      <c r="F33" s="271">
        <f>'สาย 12'!G207</f>
        <v>0</v>
      </c>
      <c r="G33" s="251"/>
      <c r="H33" s="256"/>
      <c r="I33" s="248"/>
      <c r="J33" s="250"/>
      <c r="K33" s="274">
        <f t="shared" si="0"/>
        <v>0</v>
      </c>
      <c r="L33" s="274">
        <f t="shared" si="2"/>
        <v>0</v>
      </c>
      <c r="M33" s="248"/>
      <c r="N33" s="274">
        <f t="shared" si="1"/>
        <v>0</v>
      </c>
      <c r="O33" s="245"/>
      <c r="P33" s="245"/>
      <c r="Q33" s="245"/>
      <c r="R33" s="249"/>
    </row>
    <row r="34" spans="1:18" ht="19.8">
      <c r="A34" s="269" t="s">
        <v>142</v>
      </c>
      <c r="B34" s="245">
        <v>28</v>
      </c>
      <c r="C34" s="271">
        <f>'สาย 12'!D208</f>
        <v>0</v>
      </c>
      <c r="D34" s="271">
        <f>'สาย 12'!E208</f>
        <v>0</v>
      </c>
      <c r="E34" s="272" t="e">
        <f>'สาย 12'!F208</f>
        <v>#DIV/0!</v>
      </c>
      <c r="F34" s="271">
        <f>'สาย 12'!G208</f>
        <v>0</v>
      </c>
      <c r="G34" s="251"/>
      <c r="H34" s="256"/>
      <c r="I34" s="248"/>
      <c r="J34" s="250"/>
      <c r="K34" s="274">
        <f t="shared" si="0"/>
        <v>0</v>
      </c>
      <c r="L34" s="274">
        <f t="shared" si="2"/>
        <v>0</v>
      </c>
      <c r="M34" s="248"/>
      <c r="N34" s="274">
        <f t="shared" si="1"/>
        <v>0</v>
      </c>
      <c r="O34" s="245"/>
      <c r="P34" s="245"/>
      <c r="Q34" s="245"/>
      <c r="R34" s="249"/>
    </row>
    <row r="35" spans="1:18" ht="19.8">
      <c r="A35" s="255" t="s">
        <v>143</v>
      </c>
      <c r="B35" s="245">
        <v>29</v>
      </c>
      <c r="C35" s="271">
        <f>'สาย 12'!D209</f>
        <v>0</v>
      </c>
      <c r="D35" s="271">
        <f>'สาย 12'!E209</f>
        <v>0</v>
      </c>
      <c r="E35" s="272" t="e">
        <f>'สาย 12'!F209</f>
        <v>#DIV/0!</v>
      </c>
      <c r="F35" s="271">
        <f>'สาย 12'!G209</f>
        <v>0</v>
      </c>
      <c r="G35" s="251"/>
      <c r="H35" s="256"/>
      <c r="I35" s="248"/>
      <c r="J35" s="250"/>
      <c r="K35" s="274">
        <f t="shared" si="0"/>
        <v>0</v>
      </c>
      <c r="L35" s="274">
        <f t="shared" si="2"/>
        <v>0</v>
      </c>
      <c r="M35" s="248"/>
      <c r="N35" s="274">
        <f t="shared" si="1"/>
        <v>0</v>
      </c>
      <c r="O35" s="245"/>
      <c r="P35" s="245"/>
      <c r="Q35" s="245"/>
      <c r="R35" s="249"/>
    </row>
    <row r="36" spans="1:18" ht="19.8">
      <c r="A36" s="255" t="s">
        <v>144</v>
      </c>
      <c r="B36" s="245">
        <v>30</v>
      </c>
      <c r="C36" s="271">
        <f>'สาย 12'!D210</f>
        <v>0</v>
      </c>
      <c r="D36" s="271">
        <f>'สาย 12'!E210</f>
        <v>0</v>
      </c>
      <c r="E36" s="272" t="e">
        <f>'สาย 12'!F210</f>
        <v>#DIV/0!</v>
      </c>
      <c r="F36" s="271">
        <f>'สาย 12'!G210</f>
        <v>0</v>
      </c>
      <c r="G36" s="251"/>
      <c r="H36" s="256"/>
      <c r="I36" s="248"/>
      <c r="J36" s="250"/>
      <c r="K36" s="274">
        <f t="shared" si="0"/>
        <v>0</v>
      </c>
      <c r="L36" s="274">
        <f t="shared" si="2"/>
        <v>0</v>
      </c>
      <c r="M36" s="248"/>
      <c r="N36" s="274">
        <f t="shared" si="1"/>
        <v>0</v>
      </c>
      <c r="O36" s="245"/>
      <c r="P36" s="245"/>
      <c r="Q36" s="245"/>
      <c r="R36" s="249"/>
    </row>
    <row r="37" spans="1:18" ht="20.399999999999999" thickBot="1">
      <c r="A37" s="279"/>
      <c r="B37" s="280">
        <v>31</v>
      </c>
      <c r="C37" s="271">
        <f>'สาย 12'!D211</f>
        <v>0</v>
      </c>
      <c r="D37" s="271">
        <f>'สาย 12'!E211</f>
        <v>0</v>
      </c>
      <c r="E37" s="272" t="e">
        <f>'สาย 12'!F211</f>
        <v>#DIV/0!</v>
      </c>
      <c r="F37" s="271">
        <f>'สาย 12'!G211</f>
        <v>0</v>
      </c>
      <c r="G37" s="283"/>
      <c r="H37" s="284"/>
      <c r="I37" s="285"/>
      <c r="J37" s="285"/>
      <c r="K37" s="274">
        <f t="shared" si="0"/>
        <v>0</v>
      </c>
      <c r="L37" s="274">
        <f t="shared" si="2"/>
        <v>0</v>
      </c>
      <c r="M37" s="286"/>
      <c r="N37" s="274">
        <f t="shared" si="1"/>
        <v>0</v>
      </c>
      <c r="O37" s="283"/>
      <c r="P37" s="283"/>
      <c r="Q37" s="283"/>
      <c r="R37" s="283"/>
    </row>
    <row r="38" spans="1:18" ht="31.5" customHeight="1" thickTop="1" thickBot="1">
      <c r="A38" s="658" t="s">
        <v>41</v>
      </c>
      <c r="B38" s="659"/>
      <c r="C38" s="287">
        <f>SUM(C7:C37)</f>
        <v>0</v>
      </c>
      <c r="D38" s="287">
        <f t="shared" ref="D38" si="3">SUM(D7:D37)</f>
        <v>0</v>
      </c>
      <c r="E38" s="288" t="e">
        <f>D38/C38</f>
        <v>#DIV/0!</v>
      </c>
      <c r="F38" s="287">
        <f t="shared" ref="F38:Q38" si="4">SUM(F7:F37)</f>
        <v>0</v>
      </c>
      <c r="G38" s="287">
        <f t="shared" si="4"/>
        <v>0</v>
      </c>
      <c r="H38" s="287">
        <f t="shared" si="4"/>
        <v>0</v>
      </c>
      <c r="I38" s="287">
        <f t="shared" si="4"/>
        <v>0</v>
      </c>
      <c r="J38" s="287">
        <f t="shared" si="4"/>
        <v>0</v>
      </c>
      <c r="K38" s="287">
        <f t="shared" si="4"/>
        <v>0</v>
      </c>
      <c r="L38" s="287">
        <f t="shared" si="4"/>
        <v>0</v>
      </c>
      <c r="M38" s="287">
        <f t="shared" si="4"/>
        <v>0</v>
      </c>
      <c r="N38" s="287">
        <f t="shared" si="4"/>
        <v>0</v>
      </c>
      <c r="O38" s="287">
        <f t="shared" si="4"/>
        <v>0</v>
      </c>
      <c r="P38" s="287">
        <f t="shared" si="4"/>
        <v>0</v>
      </c>
      <c r="Q38" s="287">
        <f t="shared" si="4"/>
        <v>0</v>
      </c>
      <c r="R38" s="289"/>
    </row>
    <row r="39" spans="1:18" ht="21" thickTop="1">
      <c r="A39" s="244"/>
      <c r="B39" s="244"/>
      <c r="C39" s="244"/>
      <c r="D39" s="244"/>
      <c r="E39" s="244"/>
      <c r="F39" s="290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</row>
    <row r="40" spans="1:18" ht="20.399999999999999">
      <c r="A40" s="244"/>
      <c r="B40" s="244"/>
      <c r="C40" s="246"/>
      <c r="D40" s="252"/>
      <c r="E40" s="247"/>
      <c r="F40" s="291"/>
      <c r="G40" s="247"/>
      <c r="H40" s="244"/>
      <c r="I40" s="244"/>
      <c r="J40" s="244"/>
      <c r="K40" s="244"/>
      <c r="L40" s="244"/>
      <c r="M40" s="244"/>
      <c r="N40" s="253"/>
      <c r="O40" s="244"/>
      <c r="P40" s="244"/>
      <c r="Q40" s="244"/>
      <c r="R40" s="244"/>
    </row>
  </sheetData>
  <mergeCells count="21">
    <mergeCell ref="C5:C6"/>
    <mergeCell ref="D5:D6"/>
    <mergeCell ref="I5:I6"/>
    <mergeCell ref="J5:K5"/>
    <mergeCell ref="A38:B38"/>
    <mergeCell ref="R4:R6"/>
    <mergeCell ref="A1:R1"/>
    <mergeCell ref="A2:R2"/>
    <mergeCell ref="A3:R3"/>
    <mergeCell ref="A4:A6"/>
    <mergeCell ref="B4:B6"/>
    <mergeCell ref="E4:E6"/>
    <mergeCell ref="F4:F6"/>
    <mergeCell ref="G4:G6"/>
    <mergeCell ref="H4:H6"/>
    <mergeCell ref="I4:K4"/>
    <mergeCell ref="L4:L6"/>
    <mergeCell ref="M4:M6"/>
    <mergeCell ref="N4:N6"/>
    <mergeCell ref="O4:P5"/>
    <mergeCell ref="Q4:Q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88"/>
  <sheetViews>
    <sheetView workbookViewId="0">
      <pane xSplit="2" ySplit="5" topLeftCell="C21" activePane="bottomRight" state="frozen"/>
      <selection pane="topRight" activeCell="C1" sqref="C1"/>
      <selection pane="bottomLeft" activeCell="A6" sqref="A6"/>
      <selection pane="bottomRight" activeCell="H14" sqref="H14"/>
    </sheetView>
  </sheetViews>
  <sheetFormatPr defaultColWidth="9" defaultRowHeight="14.4"/>
  <cols>
    <col min="1" max="1" width="9" style="79"/>
    <col min="2" max="2" width="35.33203125" style="79" bestFit="1" customWidth="1"/>
    <col min="3" max="3" width="9" style="79"/>
    <col min="4" max="4" width="9.88671875" style="79" bestFit="1" customWidth="1"/>
    <col min="5" max="34" width="9" style="79"/>
    <col min="35" max="35" width="9.88671875" style="79" bestFit="1" customWidth="1"/>
    <col min="36" max="16384" width="9" style="79"/>
  </cols>
  <sheetData>
    <row r="1" spans="1:36" ht="23.4">
      <c r="A1" s="191" t="s">
        <v>45</v>
      </c>
      <c r="B1" s="189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</row>
    <row r="2" spans="1:36" ht="23.4">
      <c r="A2" s="191" t="s">
        <v>301</v>
      </c>
      <c r="B2" s="189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</row>
    <row r="3" spans="1:36" ht="23.4">
      <c r="A3" s="192" t="s">
        <v>320</v>
      </c>
      <c r="B3" s="190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</row>
    <row r="4" spans="1:36" ht="21" thickBot="1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</row>
    <row r="5" spans="1:36" ht="21.6" thickTop="1" thickBot="1">
      <c r="A5" s="84" t="s">
        <v>99</v>
      </c>
      <c r="B5" s="83" t="s">
        <v>0</v>
      </c>
      <c r="C5" s="83" t="s">
        <v>1</v>
      </c>
      <c r="D5" s="84">
        <v>1</v>
      </c>
      <c r="E5" s="84">
        <v>2</v>
      </c>
      <c r="F5" s="84">
        <v>3</v>
      </c>
      <c r="G5" s="84">
        <v>4</v>
      </c>
      <c r="H5" s="500">
        <v>5</v>
      </c>
      <c r="I5" s="84">
        <v>6</v>
      </c>
      <c r="J5" s="84">
        <v>7</v>
      </c>
      <c r="K5" s="84">
        <v>8</v>
      </c>
      <c r="L5" s="84">
        <v>9</v>
      </c>
      <c r="M5" s="84">
        <v>10</v>
      </c>
      <c r="N5" s="84">
        <v>11</v>
      </c>
      <c r="O5" s="500">
        <v>12</v>
      </c>
      <c r="P5" s="84">
        <v>13</v>
      </c>
      <c r="Q5" s="84">
        <v>14</v>
      </c>
      <c r="R5" s="84">
        <v>15</v>
      </c>
      <c r="S5" s="84">
        <v>16</v>
      </c>
      <c r="T5" s="84">
        <v>17</v>
      </c>
      <c r="U5" s="84">
        <v>18</v>
      </c>
      <c r="V5" s="500">
        <v>19</v>
      </c>
      <c r="W5" s="84">
        <v>20</v>
      </c>
      <c r="X5" s="84">
        <v>21</v>
      </c>
      <c r="Y5" s="84">
        <v>22</v>
      </c>
      <c r="Z5" s="84">
        <v>23</v>
      </c>
      <c r="AA5" s="84">
        <v>24</v>
      </c>
      <c r="AB5" s="84">
        <v>25</v>
      </c>
      <c r="AC5" s="500">
        <v>26</v>
      </c>
      <c r="AD5" s="84">
        <v>27</v>
      </c>
      <c r="AE5" s="84">
        <v>28</v>
      </c>
      <c r="AF5" s="84">
        <v>29</v>
      </c>
      <c r="AG5" s="84">
        <v>30</v>
      </c>
      <c r="AH5" s="84">
        <v>31</v>
      </c>
      <c r="AI5" s="85" t="s">
        <v>41</v>
      </c>
      <c r="AJ5" s="83" t="s">
        <v>88</v>
      </c>
    </row>
    <row r="6" spans="1:36" ht="21" thickTop="1">
      <c r="A6" s="544" t="s">
        <v>2</v>
      </c>
      <c r="B6" s="545" t="s">
        <v>53</v>
      </c>
      <c r="C6" s="86" t="s">
        <v>42</v>
      </c>
      <c r="D6" s="142">
        <v>50</v>
      </c>
      <c r="E6" s="142">
        <v>40</v>
      </c>
      <c r="F6" s="142">
        <v>50</v>
      </c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89">
        <f>SUM(D6:AH6)</f>
        <v>140</v>
      </c>
      <c r="AJ6" s="541">
        <f>AI9</f>
        <v>4.2857142857142858E-2</v>
      </c>
    </row>
    <row r="7" spans="1:36" ht="20.399999999999999">
      <c r="A7" s="529"/>
      <c r="B7" s="546"/>
      <c r="C7" s="91" t="s">
        <v>89</v>
      </c>
      <c r="D7" s="92">
        <v>0</v>
      </c>
      <c r="E7" s="92">
        <v>2</v>
      </c>
      <c r="F7" s="92">
        <v>4</v>
      </c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161">
        <f t="shared" ref="AI7:AI8" si="0">SUM(D7:AH7)</f>
        <v>6</v>
      </c>
      <c r="AJ7" s="541"/>
    </row>
    <row r="8" spans="1:36" ht="20.399999999999999">
      <c r="A8" s="529"/>
      <c r="B8" s="546"/>
      <c r="C8" s="94" t="s">
        <v>90</v>
      </c>
      <c r="D8" s="92">
        <v>0</v>
      </c>
      <c r="E8" s="92">
        <v>0</v>
      </c>
      <c r="F8" s="92">
        <v>0</v>
      </c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87">
        <f t="shared" si="0"/>
        <v>0</v>
      </c>
      <c r="AJ8" s="541"/>
    </row>
    <row r="9" spans="1:36" ht="21" thickBot="1">
      <c r="A9" s="530"/>
      <c r="B9" s="547"/>
      <c r="C9" s="96" t="s">
        <v>91</v>
      </c>
      <c r="D9" s="97">
        <f>(D7+D8)/D6</f>
        <v>0</v>
      </c>
      <c r="E9" s="97">
        <f>(E7+E8)/E6</f>
        <v>0.05</v>
      </c>
      <c r="F9" s="97">
        <f t="shared" ref="F9:AI9" si="1">(F7+F8)/F6</f>
        <v>0.08</v>
      </c>
      <c r="G9" s="97" t="e">
        <f t="shared" si="1"/>
        <v>#DIV/0!</v>
      </c>
      <c r="H9" s="97" t="e">
        <f t="shared" si="1"/>
        <v>#DIV/0!</v>
      </c>
      <c r="I9" s="97" t="e">
        <f t="shared" si="1"/>
        <v>#DIV/0!</v>
      </c>
      <c r="J9" s="97" t="e">
        <f t="shared" si="1"/>
        <v>#DIV/0!</v>
      </c>
      <c r="K9" s="97" t="e">
        <f t="shared" si="1"/>
        <v>#DIV/0!</v>
      </c>
      <c r="L9" s="97" t="e">
        <f t="shared" si="1"/>
        <v>#DIV/0!</v>
      </c>
      <c r="M9" s="97" t="e">
        <f t="shared" si="1"/>
        <v>#DIV/0!</v>
      </c>
      <c r="N9" s="97" t="e">
        <f t="shared" si="1"/>
        <v>#DIV/0!</v>
      </c>
      <c r="O9" s="97" t="e">
        <f t="shared" si="1"/>
        <v>#DIV/0!</v>
      </c>
      <c r="P9" s="97" t="e">
        <f t="shared" si="1"/>
        <v>#DIV/0!</v>
      </c>
      <c r="Q9" s="97" t="e">
        <f t="shared" si="1"/>
        <v>#DIV/0!</v>
      </c>
      <c r="R9" s="97" t="e">
        <f t="shared" si="1"/>
        <v>#DIV/0!</v>
      </c>
      <c r="S9" s="97" t="e">
        <f t="shared" si="1"/>
        <v>#DIV/0!</v>
      </c>
      <c r="T9" s="97" t="e">
        <f t="shared" si="1"/>
        <v>#DIV/0!</v>
      </c>
      <c r="U9" s="97" t="e">
        <f t="shared" si="1"/>
        <v>#DIV/0!</v>
      </c>
      <c r="V9" s="97" t="e">
        <f t="shared" si="1"/>
        <v>#DIV/0!</v>
      </c>
      <c r="W9" s="97" t="e">
        <f t="shared" si="1"/>
        <v>#DIV/0!</v>
      </c>
      <c r="X9" s="97" t="e">
        <f t="shared" si="1"/>
        <v>#DIV/0!</v>
      </c>
      <c r="Y9" s="97" t="e">
        <f t="shared" si="1"/>
        <v>#DIV/0!</v>
      </c>
      <c r="Z9" s="97" t="e">
        <f t="shared" si="1"/>
        <v>#DIV/0!</v>
      </c>
      <c r="AA9" s="97" t="e">
        <f t="shared" si="1"/>
        <v>#DIV/0!</v>
      </c>
      <c r="AB9" s="97" t="e">
        <f t="shared" si="1"/>
        <v>#DIV/0!</v>
      </c>
      <c r="AC9" s="97" t="e">
        <f t="shared" si="1"/>
        <v>#DIV/0!</v>
      </c>
      <c r="AD9" s="97" t="e">
        <f t="shared" si="1"/>
        <v>#DIV/0!</v>
      </c>
      <c r="AE9" s="97" t="e">
        <f t="shared" si="1"/>
        <v>#DIV/0!</v>
      </c>
      <c r="AF9" s="97" t="e">
        <f t="shared" si="1"/>
        <v>#DIV/0!</v>
      </c>
      <c r="AG9" s="97" t="e">
        <f t="shared" si="1"/>
        <v>#DIV/0!</v>
      </c>
      <c r="AH9" s="97" t="e">
        <f t="shared" si="1"/>
        <v>#DIV/0!</v>
      </c>
      <c r="AI9" s="97">
        <f t="shared" si="1"/>
        <v>4.2857142857142858E-2</v>
      </c>
      <c r="AJ9" s="542"/>
    </row>
    <row r="10" spans="1:36" ht="20.399999999999999">
      <c r="A10" s="528" t="s">
        <v>3</v>
      </c>
      <c r="B10" s="548" t="s">
        <v>54</v>
      </c>
      <c r="C10" s="86" t="s">
        <v>42</v>
      </c>
      <c r="D10" s="142">
        <v>50</v>
      </c>
      <c r="E10" s="142">
        <v>45</v>
      </c>
      <c r="F10" s="142">
        <v>40</v>
      </c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93">
        <f>SUM(D10:AH10)</f>
        <v>135</v>
      </c>
      <c r="AJ10" s="541">
        <f>AI13</f>
        <v>5.185185185185185E-2</v>
      </c>
    </row>
    <row r="11" spans="1:36" ht="20.399999999999999">
      <c r="A11" s="529"/>
      <c r="B11" s="546"/>
      <c r="C11" s="91" t="s">
        <v>89</v>
      </c>
      <c r="D11" s="92">
        <v>1</v>
      </c>
      <c r="E11" s="92">
        <v>3</v>
      </c>
      <c r="F11" s="92">
        <v>3</v>
      </c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161">
        <f t="shared" ref="AI11:AI12" si="2">SUM(D11:AH11)</f>
        <v>7</v>
      </c>
      <c r="AJ11" s="541"/>
    </row>
    <row r="12" spans="1:36" ht="20.399999999999999">
      <c r="A12" s="529"/>
      <c r="B12" s="546"/>
      <c r="C12" s="94" t="s">
        <v>90</v>
      </c>
      <c r="D12" s="92">
        <v>0</v>
      </c>
      <c r="E12" s="92">
        <v>0</v>
      </c>
      <c r="F12" s="92">
        <v>0</v>
      </c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87">
        <f t="shared" si="2"/>
        <v>0</v>
      </c>
      <c r="AJ12" s="541"/>
    </row>
    <row r="13" spans="1:36" ht="21" thickBot="1">
      <c r="A13" s="530"/>
      <c r="B13" s="547"/>
      <c r="C13" s="96" t="s">
        <v>91</v>
      </c>
      <c r="D13" s="97">
        <f>(D11+D12)/D10</f>
        <v>0.02</v>
      </c>
      <c r="E13" s="97">
        <f>(E11+E12)/E10</f>
        <v>6.6666666666666666E-2</v>
      </c>
      <c r="F13" s="97">
        <f t="shared" ref="F13:AI13" si="3">(F11+F12)/F10</f>
        <v>7.4999999999999997E-2</v>
      </c>
      <c r="G13" s="97" t="e">
        <f t="shared" si="3"/>
        <v>#DIV/0!</v>
      </c>
      <c r="H13" s="97" t="e">
        <f t="shared" si="3"/>
        <v>#DIV/0!</v>
      </c>
      <c r="I13" s="97" t="e">
        <f t="shared" si="3"/>
        <v>#DIV/0!</v>
      </c>
      <c r="J13" s="97" t="e">
        <f t="shared" si="3"/>
        <v>#DIV/0!</v>
      </c>
      <c r="K13" s="97" t="e">
        <f t="shared" si="3"/>
        <v>#DIV/0!</v>
      </c>
      <c r="L13" s="97" t="e">
        <f t="shared" si="3"/>
        <v>#DIV/0!</v>
      </c>
      <c r="M13" s="97" t="e">
        <f t="shared" si="3"/>
        <v>#DIV/0!</v>
      </c>
      <c r="N13" s="97" t="e">
        <f t="shared" si="3"/>
        <v>#DIV/0!</v>
      </c>
      <c r="O13" s="97" t="e">
        <f t="shared" si="3"/>
        <v>#DIV/0!</v>
      </c>
      <c r="P13" s="97" t="e">
        <f t="shared" si="3"/>
        <v>#DIV/0!</v>
      </c>
      <c r="Q13" s="97" t="e">
        <f t="shared" si="3"/>
        <v>#DIV/0!</v>
      </c>
      <c r="R13" s="97" t="e">
        <f t="shared" si="3"/>
        <v>#DIV/0!</v>
      </c>
      <c r="S13" s="97" t="e">
        <f t="shared" si="3"/>
        <v>#DIV/0!</v>
      </c>
      <c r="T13" s="97" t="e">
        <f t="shared" si="3"/>
        <v>#DIV/0!</v>
      </c>
      <c r="U13" s="97" t="e">
        <f t="shared" si="3"/>
        <v>#DIV/0!</v>
      </c>
      <c r="V13" s="97" t="e">
        <f t="shared" si="3"/>
        <v>#DIV/0!</v>
      </c>
      <c r="W13" s="97" t="e">
        <f t="shared" si="3"/>
        <v>#DIV/0!</v>
      </c>
      <c r="X13" s="97" t="e">
        <f t="shared" si="3"/>
        <v>#DIV/0!</v>
      </c>
      <c r="Y13" s="97" t="e">
        <f t="shared" si="3"/>
        <v>#DIV/0!</v>
      </c>
      <c r="Z13" s="97" t="e">
        <f t="shared" si="3"/>
        <v>#DIV/0!</v>
      </c>
      <c r="AA13" s="97" t="e">
        <f t="shared" si="3"/>
        <v>#DIV/0!</v>
      </c>
      <c r="AB13" s="97" t="e">
        <f t="shared" si="3"/>
        <v>#DIV/0!</v>
      </c>
      <c r="AC13" s="97" t="e">
        <f t="shared" si="3"/>
        <v>#DIV/0!</v>
      </c>
      <c r="AD13" s="97" t="e">
        <f t="shared" si="3"/>
        <v>#DIV/0!</v>
      </c>
      <c r="AE13" s="97" t="e">
        <f t="shared" si="3"/>
        <v>#DIV/0!</v>
      </c>
      <c r="AF13" s="97" t="e">
        <f t="shared" si="3"/>
        <v>#DIV/0!</v>
      </c>
      <c r="AG13" s="97" t="e">
        <f t="shared" si="3"/>
        <v>#DIV/0!</v>
      </c>
      <c r="AH13" s="97" t="e">
        <f t="shared" si="3"/>
        <v>#DIV/0!</v>
      </c>
      <c r="AI13" s="97">
        <f t="shared" si="3"/>
        <v>5.185185185185185E-2</v>
      </c>
      <c r="AJ13" s="542"/>
    </row>
    <row r="14" spans="1:36" ht="20.399999999999999">
      <c r="A14" s="528" t="s">
        <v>100</v>
      </c>
      <c r="B14" s="548" t="s">
        <v>55</v>
      </c>
      <c r="C14" s="86" t="s">
        <v>42</v>
      </c>
      <c r="D14" s="142">
        <v>50</v>
      </c>
      <c r="E14" s="142">
        <v>45</v>
      </c>
      <c r="F14" s="142">
        <v>50</v>
      </c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93">
        <f>SUM(D14:AH14)</f>
        <v>145</v>
      </c>
      <c r="AJ14" s="541">
        <f>AI17</f>
        <v>5.5172413793103448E-2</v>
      </c>
    </row>
    <row r="15" spans="1:36" ht="20.399999999999999">
      <c r="A15" s="529"/>
      <c r="B15" s="546"/>
      <c r="C15" s="91" t="s">
        <v>89</v>
      </c>
      <c r="D15" s="92">
        <v>1</v>
      </c>
      <c r="E15" s="92">
        <v>5</v>
      </c>
      <c r="F15" s="92">
        <v>2</v>
      </c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161">
        <f t="shared" ref="AI15:AI16" si="4">SUM(D15:AH15)</f>
        <v>8</v>
      </c>
      <c r="AJ15" s="541"/>
    </row>
    <row r="16" spans="1:36" ht="20.399999999999999">
      <c r="A16" s="529"/>
      <c r="B16" s="546"/>
      <c r="C16" s="94" t="s">
        <v>90</v>
      </c>
      <c r="D16" s="92">
        <v>0</v>
      </c>
      <c r="E16" s="92">
        <v>0</v>
      </c>
      <c r="F16" s="92">
        <v>0</v>
      </c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87">
        <f t="shared" si="4"/>
        <v>0</v>
      </c>
      <c r="AJ16" s="541"/>
    </row>
    <row r="17" spans="1:36" ht="21" thickBot="1">
      <c r="A17" s="530"/>
      <c r="B17" s="547"/>
      <c r="C17" s="96" t="s">
        <v>91</v>
      </c>
      <c r="D17" s="97">
        <f>(D15+D16)/D14</f>
        <v>0.02</v>
      </c>
      <c r="E17" s="97">
        <f>(E15+E16)/E14</f>
        <v>0.1111111111111111</v>
      </c>
      <c r="F17" s="97">
        <f t="shared" ref="F17:AI17" si="5">(F15+F16)/F14</f>
        <v>0.04</v>
      </c>
      <c r="G17" s="97" t="e">
        <f t="shared" si="5"/>
        <v>#DIV/0!</v>
      </c>
      <c r="H17" s="97" t="e">
        <f t="shared" si="5"/>
        <v>#DIV/0!</v>
      </c>
      <c r="I17" s="97" t="e">
        <f t="shared" si="5"/>
        <v>#DIV/0!</v>
      </c>
      <c r="J17" s="97" t="e">
        <f t="shared" si="5"/>
        <v>#DIV/0!</v>
      </c>
      <c r="K17" s="97" t="e">
        <f t="shared" si="5"/>
        <v>#DIV/0!</v>
      </c>
      <c r="L17" s="97" t="e">
        <f t="shared" si="5"/>
        <v>#DIV/0!</v>
      </c>
      <c r="M17" s="97" t="e">
        <f t="shared" si="5"/>
        <v>#DIV/0!</v>
      </c>
      <c r="N17" s="97" t="e">
        <f t="shared" si="5"/>
        <v>#DIV/0!</v>
      </c>
      <c r="O17" s="97" t="e">
        <f t="shared" si="5"/>
        <v>#DIV/0!</v>
      </c>
      <c r="P17" s="97" t="e">
        <f t="shared" si="5"/>
        <v>#DIV/0!</v>
      </c>
      <c r="Q17" s="97" t="e">
        <f t="shared" si="5"/>
        <v>#DIV/0!</v>
      </c>
      <c r="R17" s="97" t="e">
        <f t="shared" si="5"/>
        <v>#DIV/0!</v>
      </c>
      <c r="S17" s="97" t="e">
        <f t="shared" si="5"/>
        <v>#DIV/0!</v>
      </c>
      <c r="T17" s="97" t="e">
        <f t="shared" si="5"/>
        <v>#DIV/0!</v>
      </c>
      <c r="U17" s="97" t="e">
        <f t="shared" si="5"/>
        <v>#DIV/0!</v>
      </c>
      <c r="V17" s="97" t="e">
        <f t="shared" si="5"/>
        <v>#DIV/0!</v>
      </c>
      <c r="W17" s="97" t="e">
        <f t="shared" si="5"/>
        <v>#DIV/0!</v>
      </c>
      <c r="X17" s="97" t="e">
        <f t="shared" si="5"/>
        <v>#DIV/0!</v>
      </c>
      <c r="Y17" s="97" t="e">
        <f t="shared" si="5"/>
        <v>#DIV/0!</v>
      </c>
      <c r="Z17" s="97" t="e">
        <f t="shared" si="5"/>
        <v>#DIV/0!</v>
      </c>
      <c r="AA17" s="97" t="e">
        <f t="shared" si="5"/>
        <v>#DIV/0!</v>
      </c>
      <c r="AB17" s="97" t="e">
        <f t="shared" si="5"/>
        <v>#DIV/0!</v>
      </c>
      <c r="AC17" s="97" t="e">
        <f t="shared" si="5"/>
        <v>#DIV/0!</v>
      </c>
      <c r="AD17" s="97" t="e">
        <f t="shared" si="5"/>
        <v>#DIV/0!</v>
      </c>
      <c r="AE17" s="97" t="e">
        <f t="shared" si="5"/>
        <v>#DIV/0!</v>
      </c>
      <c r="AF17" s="97" t="e">
        <f t="shared" si="5"/>
        <v>#DIV/0!</v>
      </c>
      <c r="AG17" s="97" t="e">
        <f t="shared" si="5"/>
        <v>#DIV/0!</v>
      </c>
      <c r="AH17" s="97" t="e">
        <f t="shared" si="5"/>
        <v>#DIV/0!</v>
      </c>
      <c r="AI17" s="97">
        <f t="shared" si="5"/>
        <v>5.5172413793103448E-2</v>
      </c>
      <c r="AJ17" s="542"/>
    </row>
    <row r="18" spans="1:36" ht="20.399999999999999">
      <c r="A18" s="528" t="s">
        <v>4</v>
      </c>
      <c r="B18" s="548" t="s">
        <v>56</v>
      </c>
      <c r="C18" s="86" t="s">
        <v>42</v>
      </c>
      <c r="D18" s="142">
        <v>30</v>
      </c>
      <c r="E18" s="142">
        <v>25</v>
      </c>
      <c r="F18" s="142">
        <v>30</v>
      </c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93">
        <f>SUM(D18:AH18)</f>
        <v>85</v>
      </c>
      <c r="AJ18" s="541">
        <f>AI21</f>
        <v>0.2</v>
      </c>
    </row>
    <row r="19" spans="1:36" ht="20.399999999999999">
      <c r="A19" s="529"/>
      <c r="B19" s="546"/>
      <c r="C19" s="91" t="s">
        <v>89</v>
      </c>
      <c r="D19" s="92">
        <v>2</v>
      </c>
      <c r="E19" s="92">
        <v>10</v>
      </c>
      <c r="F19" s="92">
        <v>5</v>
      </c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161">
        <f t="shared" ref="AI19:AI20" si="6">SUM(D19:AH19)</f>
        <v>17</v>
      </c>
      <c r="AJ19" s="541"/>
    </row>
    <row r="20" spans="1:36" ht="20.399999999999999">
      <c r="A20" s="529"/>
      <c r="B20" s="546"/>
      <c r="C20" s="94" t="s">
        <v>90</v>
      </c>
      <c r="D20" s="92">
        <v>0</v>
      </c>
      <c r="E20" s="92">
        <v>0</v>
      </c>
      <c r="F20" s="92">
        <v>0</v>
      </c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87">
        <f t="shared" si="6"/>
        <v>0</v>
      </c>
      <c r="AJ20" s="541"/>
    </row>
    <row r="21" spans="1:36" ht="21" thickBot="1">
      <c r="A21" s="530"/>
      <c r="B21" s="547"/>
      <c r="C21" s="96" t="s">
        <v>91</v>
      </c>
      <c r="D21" s="97">
        <f>(D19+D20)/D18</f>
        <v>6.6666666666666666E-2</v>
      </c>
      <c r="E21" s="97">
        <f>(E19+E20)/E18</f>
        <v>0.4</v>
      </c>
      <c r="F21" s="97">
        <f t="shared" ref="F21:AI21" si="7">(F19+F20)/F18</f>
        <v>0.16666666666666666</v>
      </c>
      <c r="G21" s="97" t="e">
        <f t="shared" si="7"/>
        <v>#DIV/0!</v>
      </c>
      <c r="H21" s="97" t="e">
        <f t="shared" si="7"/>
        <v>#DIV/0!</v>
      </c>
      <c r="I21" s="97" t="e">
        <f t="shared" si="7"/>
        <v>#DIV/0!</v>
      </c>
      <c r="J21" s="97" t="e">
        <f t="shared" si="7"/>
        <v>#DIV/0!</v>
      </c>
      <c r="K21" s="97" t="e">
        <f t="shared" si="7"/>
        <v>#DIV/0!</v>
      </c>
      <c r="L21" s="97" t="e">
        <f t="shared" si="7"/>
        <v>#DIV/0!</v>
      </c>
      <c r="M21" s="97" t="e">
        <f t="shared" si="7"/>
        <v>#DIV/0!</v>
      </c>
      <c r="N21" s="97" t="e">
        <f t="shared" si="7"/>
        <v>#DIV/0!</v>
      </c>
      <c r="O21" s="97" t="e">
        <f t="shared" si="7"/>
        <v>#DIV/0!</v>
      </c>
      <c r="P21" s="97" t="e">
        <f t="shared" si="7"/>
        <v>#DIV/0!</v>
      </c>
      <c r="Q21" s="97" t="e">
        <f t="shared" si="7"/>
        <v>#DIV/0!</v>
      </c>
      <c r="R21" s="97" t="e">
        <f t="shared" si="7"/>
        <v>#DIV/0!</v>
      </c>
      <c r="S21" s="97" t="e">
        <f t="shared" si="7"/>
        <v>#DIV/0!</v>
      </c>
      <c r="T21" s="97" t="e">
        <f t="shared" si="7"/>
        <v>#DIV/0!</v>
      </c>
      <c r="U21" s="97" t="e">
        <f t="shared" si="7"/>
        <v>#DIV/0!</v>
      </c>
      <c r="V21" s="97" t="e">
        <f t="shared" si="7"/>
        <v>#DIV/0!</v>
      </c>
      <c r="W21" s="97" t="e">
        <f t="shared" si="7"/>
        <v>#DIV/0!</v>
      </c>
      <c r="X21" s="97" t="e">
        <f t="shared" si="7"/>
        <v>#DIV/0!</v>
      </c>
      <c r="Y21" s="97" t="e">
        <f t="shared" si="7"/>
        <v>#DIV/0!</v>
      </c>
      <c r="Z21" s="97" t="e">
        <f t="shared" si="7"/>
        <v>#DIV/0!</v>
      </c>
      <c r="AA21" s="97" t="e">
        <f t="shared" si="7"/>
        <v>#DIV/0!</v>
      </c>
      <c r="AB21" s="97" t="e">
        <f t="shared" si="7"/>
        <v>#DIV/0!</v>
      </c>
      <c r="AC21" s="97" t="e">
        <f t="shared" si="7"/>
        <v>#DIV/0!</v>
      </c>
      <c r="AD21" s="97" t="e">
        <f t="shared" si="7"/>
        <v>#DIV/0!</v>
      </c>
      <c r="AE21" s="97" t="e">
        <f t="shared" si="7"/>
        <v>#DIV/0!</v>
      </c>
      <c r="AF21" s="97" t="e">
        <f t="shared" si="7"/>
        <v>#DIV/0!</v>
      </c>
      <c r="AG21" s="97" t="e">
        <f t="shared" si="7"/>
        <v>#DIV/0!</v>
      </c>
      <c r="AH21" s="97" t="e">
        <f t="shared" si="7"/>
        <v>#DIV/0!</v>
      </c>
      <c r="AI21" s="97">
        <f t="shared" si="7"/>
        <v>0.2</v>
      </c>
      <c r="AJ21" s="542"/>
    </row>
    <row r="22" spans="1:36" ht="20.399999999999999">
      <c r="A22" s="528" t="s">
        <v>5</v>
      </c>
      <c r="B22" s="548" t="s">
        <v>57</v>
      </c>
      <c r="C22" s="86" t="s">
        <v>42</v>
      </c>
      <c r="D22" s="142">
        <v>15</v>
      </c>
      <c r="E22" s="142">
        <v>25</v>
      </c>
      <c r="F22" s="142">
        <v>35</v>
      </c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93">
        <f>SUM(D22:AH22)</f>
        <v>75</v>
      </c>
      <c r="AJ22" s="541">
        <f>AI25</f>
        <v>9.3333333333333338E-2</v>
      </c>
    </row>
    <row r="23" spans="1:36" ht="20.399999999999999">
      <c r="A23" s="529"/>
      <c r="B23" s="546"/>
      <c r="C23" s="91" t="s">
        <v>89</v>
      </c>
      <c r="D23" s="92">
        <v>1</v>
      </c>
      <c r="E23" s="92">
        <v>2</v>
      </c>
      <c r="F23" s="92">
        <v>4</v>
      </c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161">
        <f t="shared" ref="AI23:AI24" si="8">SUM(D23:AH23)</f>
        <v>7</v>
      </c>
      <c r="AJ23" s="541"/>
    </row>
    <row r="24" spans="1:36" ht="20.399999999999999">
      <c r="A24" s="529"/>
      <c r="B24" s="546"/>
      <c r="C24" s="94" t="s">
        <v>90</v>
      </c>
      <c r="D24" s="92">
        <v>0</v>
      </c>
      <c r="E24" s="92">
        <v>0</v>
      </c>
      <c r="F24" s="92">
        <v>0</v>
      </c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87">
        <f t="shared" si="8"/>
        <v>0</v>
      </c>
      <c r="AJ24" s="541"/>
    </row>
    <row r="25" spans="1:36" ht="21" thickBot="1">
      <c r="A25" s="530"/>
      <c r="B25" s="547"/>
      <c r="C25" s="96" t="s">
        <v>91</v>
      </c>
      <c r="D25" s="97">
        <f>(D23+D24)/D22</f>
        <v>6.6666666666666666E-2</v>
      </c>
      <c r="E25" s="97">
        <f>(E23+E24)/E22</f>
        <v>0.08</v>
      </c>
      <c r="F25" s="97">
        <f t="shared" ref="F25:AI25" si="9">(F23+F24)/F22</f>
        <v>0.11428571428571428</v>
      </c>
      <c r="G25" s="97" t="e">
        <f t="shared" si="9"/>
        <v>#DIV/0!</v>
      </c>
      <c r="H25" s="97" t="e">
        <f t="shared" si="9"/>
        <v>#DIV/0!</v>
      </c>
      <c r="I25" s="97" t="e">
        <f t="shared" si="9"/>
        <v>#DIV/0!</v>
      </c>
      <c r="J25" s="97" t="e">
        <f t="shared" si="9"/>
        <v>#DIV/0!</v>
      </c>
      <c r="K25" s="97" t="e">
        <f t="shared" si="9"/>
        <v>#DIV/0!</v>
      </c>
      <c r="L25" s="97" t="e">
        <f t="shared" si="9"/>
        <v>#DIV/0!</v>
      </c>
      <c r="M25" s="97" t="e">
        <f t="shared" si="9"/>
        <v>#DIV/0!</v>
      </c>
      <c r="N25" s="97" t="e">
        <f t="shared" si="9"/>
        <v>#DIV/0!</v>
      </c>
      <c r="O25" s="97" t="e">
        <f t="shared" si="9"/>
        <v>#DIV/0!</v>
      </c>
      <c r="P25" s="97" t="e">
        <f t="shared" si="9"/>
        <v>#DIV/0!</v>
      </c>
      <c r="Q25" s="97" t="e">
        <f t="shared" si="9"/>
        <v>#DIV/0!</v>
      </c>
      <c r="R25" s="97" t="e">
        <f t="shared" si="9"/>
        <v>#DIV/0!</v>
      </c>
      <c r="S25" s="97" t="e">
        <f t="shared" si="9"/>
        <v>#DIV/0!</v>
      </c>
      <c r="T25" s="97" t="e">
        <f t="shared" si="9"/>
        <v>#DIV/0!</v>
      </c>
      <c r="U25" s="97" t="e">
        <f t="shared" si="9"/>
        <v>#DIV/0!</v>
      </c>
      <c r="V25" s="97" t="e">
        <f t="shared" si="9"/>
        <v>#DIV/0!</v>
      </c>
      <c r="W25" s="97" t="e">
        <f t="shared" si="9"/>
        <v>#DIV/0!</v>
      </c>
      <c r="X25" s="97" t="e">
        <f t="shared" si="9"/>
        <v>#DIV/0!</v>
      </c>
      <c r="Y25" s="97" t="e">
        <f t="shared" si="9"/>
        <v>#DIV/0!</v>
      </c>
      <c r="Z25" s="97" t="e">
        <f t="shared" si="9"/>
        <v>#DIV/0!</v>
      </c>
      <c r="AA25" s="97" t="e">
        <f t="shared" si="9"/>
        <v>#DIV/0!</v>
      </c>
      <c r="AB25" s="97" t="e">
        <f t="shared" si="9"/>
        <v>#DIV/0!</v>
      </c>
      <c r="AC25" s="97" t="e">
        <f t="shared" si="9"/>
        <v>#DIV/0!</v>
      </c>
      <c r="AD25" s="97" t="e">
        <f t="shared" si="9"/>
        <v>#DIV/0!</v>
      </c>
      <c r="AE25" s="97" t="e">
        <f t="shared" si="9"/>
        <v>#DIV/0!</v>
      </c>
      <c r="AF25" s="97" t="e">
        <f t="shared" si="9"/>
        <v>#DIV/0!</v>
      </c>
      <c r="AG25" s="97" t="e">
        <f t="shared" si="9"/>
        <v>#DIV/0!</v>
      </c>
      <c r="AH25" s="97" t="e">
        <f t="shared" si="9"/>
        <v>#DIV/0!</v>
      </c>
      <c r="AI25" s="97">
        <f t="shared" si="9"/>
        <v>9.3333333333333338E-2</v>
      </c>
      <c r="AJ25" s="542"/>
    </row>
    <row r="26" spans="1:36" ht="20.399999999999999">
      <c r="A26" s="528" t="s">
        <v>6</v>
      </c>
      <c r="B26" s="548" t="s">
        <v>58</v>
      </c>
      <c r="C26" s="86" t="s">
        <v>42</v>
      </c>
      <c r="D26" s="142">
        <v>60</v>
      </c>
      <c r="E26" s="142">
        <v>50</v>
      </c>
      <c r="F26" s="142">
        <v>50</v>
      </c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93">
        <f>SUM(D26:AH26)</f>
        <v>160</v>
      </c>
      <c r="AJ26" s="541">
        <f>AI29</f>
        <v>0.1</v>
      </c>
    </row>
    <row r="27" spans="1:36" ht="20.399999999999999">
      <c r="A27" s="529"/>
      <c r="B27" s="546"/>
      <c r="C27" s="91" t="s">
        <v>89</v>
      </c>
      <c r="D27" s="92">
        <v>3</v>
      </c>
      <c r="E27" s="92">
        <v>6</v>
      </c>
      <c r="F27" s="92">
        <v>7</v>
      </c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161">
        <f t="shared" ref="AI27:AI28" si="10">SUM(D27:AH27)</f>
        <v>16</v>
      </c>
      <c r="AJ27" s="541"/>
    </row>
    <row r="28" spans="1:36" ht="20.399999999999999">
      <c r="A28" s="529"/>
      <c r="B28" s="546"/>
      <c r="C28" s="94" t="s">
        <v>90</v>
      </c>
      <c r="D28" s="92">
        <v>0</v>
      </c>
      <c r="E28" s="92">
        <v>0</v>
      </c>
      <c r="F28" s="92">
        <v>0</v>
      </c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87">
        <f t="shared" si="10"/>
        <v>0</v>
      </c>
      <c r="AJ28" s="541"/>
    </row>
    <row r="29" spans="1:36" ht="21" thickBot="1">
      <c r="A29" s="530"/>
      <c r="B29" s="547"/>
      <c r="C29" s="96" t="s">
        <v>91</v>
      </c>
      <c r="D29" s="97">
        <f>(D27+D28)/D26</f>
        <v>0.05</v>
      </c>
      <c r="E29" s="97">
        <f>(E27+E28)/E26</f>
        <v>0.12</v>
      </c>
      <c r="F29" s="97">
        <f t="shared" ref="F29:AI29" si="11">(F27+F28)/F26</f>
        <v>0.14000000000000001</v>
      </c>
      <c r="G29" s="97" t="e">
        <f t="shared" si="11"/>
        <v>#DIV/0!</v>
      </c>
      <c r="H29" s="97" t="e">
        <f t="shared" si="11"/>
        <v>#DIV/0!</v>
      </c>
      <c r="I29" s="97" t="e">
        <f t="shared" si="11"/>
        <v>#DIV/0!</v>
      </c>
      <c r="J29" s="97" t="e">
        <f t="shared" si="11"/>
        <v>#DIV/0!</v>
      </c>
      <c r="K29" s="97" t="e">
        <f t="shared" si="11"/>
        <v>#DIV/0!</v>
      </c>
      <c r="L29" s="97" t="e">
        <f t="shared" si="11"/>
        <v>#DIV/0!</v>
      </c>
      <c r="M29" s="97" t="e">
        <f t="shared" si="11"/>
        <v>#DIV/0!</v>
      </c>
      <c r="N29" s="97" t="e">
        <f t="shared" si="11"/>
        <v>#DIV/0!</v>
      </c>
      <c r="O29" s="97" t="e">
        <f t="shared" si="11"/>
        <v>#DIV/0!</v>
      </c>
      <c r="P29" s="97" t="e">
        <f t="shared" si="11"/>
        <v>#DIV/0!</v>
      </c>
      <c r="Q29" s="97" t="e">
        <f t="shared" si="11"/>
        <v>#DIV/0!</v>
      </c>
      <c r="R29" s="97" t="e">
        <f t="shared" si="11"/>
        <v>#DIV/0!</v>
      </c>
      <c r="S29" s="97" t="e">
        <f t="shared" si="11"/>
        <v>#DIV/0!</v>
      </c>
      <c r="T29" s="97" t="e">
        <f t="shared" si="11"/>
        <v>#DIV/0!</v>
      </c>
      <c r="U29" s="97" t="e">
        <f t="shared" si="11"/>
        <v>#DIV/0!</v>
      </c>
      <c r="V29" s="97" t="e">
        <f t="shared" si="11"/>
        <v>#DIV/0!</v>
      </c>
      <c r="W29" s="97" t="e">
        <f t="shared" si="11"/>
        <v>#DIV/0!</v>
      </c>
      <c r="X29" s="97" t="e">
        <f t="shared" si="11"/>
        <v>#DIV/0!</v>
      </c>
      <c r="Y29" s="97" t="e">
        <f t="shared" si="11"/>
        <v>#DIV/0!</v>
      </c>
      <c r="Z29" s="97" t="e">
        <f t="shared" si="11"/>
        <v>#DIV/0!</v>
      </c>
      <c r="AA29" s="97" t="e">
        <f t="shared" si="11"/>
        <v>#DIV/0!</v>
      </c>
      <c r="AB29" s="97" t="e">
        <f t="shared" si="11"/>
        <v>#DIV/0!</v>
      </c>
      <c r="AC29" s="97" t="e">
        <f t="shared" si="11"/>
        <v>#DIV/0!</v>
      </c>
      <c r="AD29" s="97" t="e">
        <f t="shared" si="11"/>
        <v>#DIV/0!</v>
      </c>
      <c r="AE29" s="97" t="e">
        <f t="shared" si="11"/>
        <v>#DIV/0!</v>
      </c>
      <c r="AF29" s="97" t="e">
        <f t="shared" si="11"/>
        <v>#DIV/0!</v>
      </c>
      <c r="AG29" s="97" t="e">
        <f t="shared" si="11"/>
        <v>#DIV/0!</v>
      </c>
      <c r="AH29" s="97" t="e">
        <f t="shared" si="11"/>
        <v>#DIV/0!</v>
      </c>
      <c r="AI29" s="97">
        <f t="shared" si="11"/>
        <v>0.1</v>
      </c>
      <c r="AJ29" s="542"/>
    </row>
    <row r="30" spans="1:36" ht="20.399999999999999">
      <c r="A30" s="528" t="s">
        <v>7</v>
      </c>
      <c r="B30" s="548" t="s">
        <v>59</v>
      </c>
      <c r="C30" s="86" t="s">
        <v>42</v>
      </c>
      <c r="D30" s="142">
        <v>60</v>
      </c>
      <c r="E30" s="142">
        <v>50</v>
      </c>
      <c r="F30" s="142">
        <v>50</v>
      </c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93">
        <f>SUM(D30:AH30)</f>
        <v>160</v>
      </c>
      <c r="AJ30" s="541">
        <f>AI33</f>
        <v>0.13125000000000001</v>
      </c>
    </row>
    <row r="31" spans="1:36" ht="20.399999999999999">
      <c r="A31" s="529"/>
      <c r="B31" s="546"/>
      <c r="C31" s="91" t="s">
        <v>89</v>
      </c>
      <c r="D31" s="92">
        <v>4</v>
      </c>
      <c r="E31" s="92">
        <v>9</v>
      </c>
      <c r="F31" s="92">
        <v>8</v>
      </c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161">
        <f t="shared" ref="AI31:AI32" si="12">SUM(D31:AH31)</f>
        <v>21</v>
      </c>
      <c r="AJ31" s="541"/>
    </row>
    <row r="32" spans="1:36" ht="20.399999999999999">
      <c r="A32" s="529"/>
      <c r="B32" s="546"/>
      <c r="C32" s="94" t="s">
        <v>90</v>
      </c>
      <c r="D32" s="92">
        <v>0</v>
      </c>
      <c r="E32" s="92">
        <v>0</v>
      </c>
      <c r="F32" s="92">
        <v>0</v>
      </c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87">
        <f t="shared" si="12"/>
        <v>0</v>
      </c>
      <c r="AJ32" s="541"/>
    </row>
    <row r="33" spans="1:36" ht="21" thickBot="1">
      <c r="A33" s="530"/>
      <c r="B33" s="547"/>
      <c r="C33" s="96" t="s">
        <v>91</v>
      </c>
      <c r="D33" s="97">
        <f>(D31+D32)/D30</f>
        <v>6.6666666666666666E-2</v>
      </c>
      <c r="E33" s="97">
        <f>(E31+E32)/E30</f>
        <v>0.18</v>
      </c>
      <c r="F33" s="97">
        <f t="shared" ref="F33:AI33" si="13">(F31+F32)/F30</f>
        <v>0.16</v>
      </c>
      <c r="G33" s="97" t="e">
        <f t="shared" si="13"/>
        <v>#DIV/0!</v>
      </c>
      <c r="H33" s="97" t="e">
        <f t="shared" si="13"/>
        <v>#DIV/0!</v>
      </c>
      <c r="I33" s="97" t="e">
        <f t="shared" si="13"/>
        <v>#DIV/0!</v>
      </c>
      <c r="J33" s="97" t="e">
        <f t="shared" si="13"/>
        <v>#DIV/0!</v>
      </c>
      <c r="K33" s="97" t="e">
        <f t="shared" si="13"/>
        <v>#DIV/0!</v>
      </c>
      <c r="L33" s="97" t="e">
        <f t="shared" si="13"/>
        <v>#DIV/0!</v>
      </c>
      <c r="M33" s="97" t="e">
        <f t="shared" si="13"/>
        <v>#DIV/0!</v>
      </c>
      <c r="N33" s="97" t="e">
        <f t="shared" si="13"/>
        <v>#DIV/0!</v>
      </c>
      <c r="O33" s="97" t="e">
        <f t="shared" si="13"/>
        <v>#DIV/0!</v>
      </c>
      <c r="P33" s="97" t="e">
        <f t="shared" si="13"/>
        <v>#DIV/0!</v>
      </c>
      <c r="Q33" s="97" t="e">
        <f t="shared" si="13"/>
        <v>#DIV/0!</v>
      </c>
      <c r="R33" s="97" t="e">
        <f t="shared" si="13"/>
        <v>#DIV/0!</v>
      </c>
      <c r="S33" s="97" t="e">
        <f t="shared" si="13"/>
        <v>#DIV/0!</v>
      </c>
      <c r="T33" s="97" t="e">
        <f t="shared" si="13"/>
        <v>#DIV/0!</v>
      </c>
      <c r="U33" s="97" t="e">
        <f t="shared" si="13"/>
        <v>#DIV/0!</v>
      </c>
      <c r="V33" s="97" t="e">
        <f t="shared" si="13"/>
        <v>#DIV/0!</v>
      </c>
      <c r="W33" s="97" t="e">
        <f t="shared" si="13"/>
        <v>#DIV/0!</v>
      </c>
      <c r="X33" s="97" t="e">
        <f t="shared" si="13"/>
        <v>#DIV/0!</v>
      </c>
      <c r="Y33" s="97" t="e">
        <f t="shared" si="13"/>
        <v>#DIV/0!</v>
      </c>
      <c r="Z33" s="97" t="e">
        <f t="shared" si="13"/>
        <v>#DIV/0!</v>
      </c>
      <c r="AA33" s="97" t="e">
        <f t="shared" si="13"/>
        <v>#DIV/0!</v>
      </c>
      <c r="AB33" s="97" t="e">
        <f t="shared" si="13"/>
        <v>#DIV/0!</v>
      </c>
      <c r="AC33" s="97" t="e">
        <f t="shared" si="13"/>
        <v>#DIV/0!</v>
      </c>
      <c r="AD33" s="97" t="e">
        <f t="shared" si="13"/>
        <v>#DIV/0!</v>
      </c>
      <c r="AE33" s="97" t="e">
        <f t="shared" si="13"/>
        <v>#DIV/0!</v>
      </c>
      <c r="AF33" s="97" t="e">
        <f t="shared" si="13"/>
        <v>#DIV/0!</v>
      </c>
      <c r="AG33" s="97" t="e">
        <f t="shared" si="13"/>
        <v>#DIV/0!</v>
      </c>
      <c r="AH33" s="97" t="e">
        <f t="shared" si="13"/>
        <v>#DIV/0!</v>
      </c>
      <c r="AI33" s="97">
        <f t="shared" si="13"/>
        <v>0.13125000000000001</v>
      </c>
      <c r="AJ33" s="542"/>
    </row>
    <row r="34" spans="1:36" ht="20.399999999999999">
      <c r="A34" s="528" t="s">
        <v>8</v>
      </c>
      <c r="B34" s="548" t="s">
        <v>32</v>
      </c>
      <c r="C34" s="86" t="s">
        <v>42</v>
      </c>
      <c r="D34" s="142">
        <v>100</v>
      </c>
      <c r="E34" s="142">
        <v>100</v>
      </c>
      <c r="F34" s="142">
        <v>115</v>
      </c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93">
        <f>SUM(D34:AH34)</f>
        <v>315</v>
      </c>
      <c r="AJ34" s="541">
        <f>AI37</f>
        <v>8.8888888888888892E-2</v>
      </c>
    </row>
    <row r="35" spans="1:36" ht="20.399999999999999">
      <c r="A35" s="529"/>
      <c r="B35" s="546"/>
      <c r="C35" s="91" t="s">
        <v>89</v>
      </c>
      <c r="D35" s="92">
        <v>10</v>
      </c>
      <c r="E35" s="92">
        <v>6</v>
      </c>
      <c r="F35" s="92">
        <v>12</v>
      </c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161">
        <f t="shared" ref="AI35:AI36" si="14">SUM(D35:AH35)</f>
        <v>28</v>
      </c>
      <c r="AJ35" s="541"/>
    </row>
    <row r="36" spans="1:36" ht="20.399999999999999">
      <c r="A36" s="529"/>
      <c r="B36" s="546"/>
      <c r="C36" s="94" t="s">
        <v>90</v>
      </c>
      <c r="D36" s="92">
        <v>0</v>
      </c>
      <c r="E36" s="92">
        <v>0</v>
      </c>
      <c r="F36" s="92">
        <v>0</v>
      </c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87">
        <f t="shared" si="14"/>
        <v>0</v>
      </c>
      <c r="AJ36" s="541"/>
    </row>
    <row r="37" spans="1:36" ht="21" thickBot="1">
      <c r="A37" s="530"/>
      <c r="B37" s="547"/>
      <c r="C37" s="96" t="s">
        <v>91</v>
      </c>
      <c r="D37" s="97">
        <f>(D35+D36)/D34</f>
        <v>0.1</v>
      </c>
      <c r="E37" s="97">
        <f>(E35+E36)/E34</f>
        <v>0.06</v>
      </c>
      <c r="F37" s="97">
        <f t="shared" ref="F37:AI37" si="15">(F35+F36)/F34</f>
        <v>0.10434782608695652</v>
      </c>
      <c r="G37" s="97" t="e">
        <f t="shared" si="15"/>
        <v>#DIV/0!</v>
      </c>
      <c r="H37" s="97" t="e">
        <f t="shared" si="15"/>
        <v>#DIV/0!</v>
      </c>
      <c r="I37" s="97" t="e">
        <f t="shared" si="15"/>
        <v>#DIV/0!</v>
      </c>
      <c r="J37" s="97" t="e">
        <f t="shared" si="15"/>
        <v>#DIV/0!</v>
      </c>
      <c r="K37" s="97" t="e">
        <f t="shared" si="15"/>
        <v>#DIV/0!</v>
      </c>
      <c r="L37" s="97" t="e">
        <f t="shared" si="15"/>
        <v>#DIV/0!</v>
      </c>
      <c r="M37" s="97" t="e">
        <f t="shared" si="15"/>
        <v>#DIV/0!</v>
      </c>
      <c r="N37" s="97" t="e">
        <f t="shared" si="15"/>
        <v>#DIV/0!</v>
      </c>
      <c r="O37" s="97" t="e">
        <f t="shared" si="15"/>
        <v>#DIV/0!</v>
      </c>
      <c r="P37" s="97" t="e">
        <f t="shared" si="15"/>
        <v>#DIV/0!</v>
      </c>
      <c r="Q37" s="97" t="e">
        <f t="shared" si="15"/>
        <v>#DIV/0!</v>
      </c>
      <c r="R37" s="97" t="e">
        <f t="shared" si="15"/>
        <v>#DIV/0!</v>
      </c>
      <c r="S37" s="97" t="e">
        <f t="shared" si="15"/>
        <v>#DIV/0!</v>
      </c>
      <c r="T37" s="97" t="e">
        <f t="shared" si="15"/>
        <v>#DIV/0!</v>
      </c>
      <c r="U37" s="97" t="e">
        <f t="shared" si="15"/>
        <v>#DIV/0!</v>
      </c>
      <c r="V37" s="97" t="e">
        <f t="shared" si="15"/>
        <v>#DIV/0!</v>
      </c>
      <c r="W37" s="97" t="e">
        <f t="shared" si="15"/>
        <v>#DIV/0!</v>
      </c>
      <c r="X37" s="97" t="e">
        <f t="shared" si="15"/>
        <v>#DIV/0!</v>
      </c>
      <c r="Y37" s="97" t="e">
        <f t="shared" si="15"/>
        <v>#DIV/0!</v>
      </c>
      <c r="Z37" s="97" t="e">
        <f t="shared" si="15"/>
        <v>#DIV/0!</v>
      </c>
      <c r="AA37" s="97" t="e">
        <f t="shared" si="15"/>
        <v>#DIV/0!</v>
      </c>
      <c r="AB37" s="97" t="e">
        <f t="shared" si="15"/>
        <v>#DIV/0!</v>
      </c>
      <c r="AC37" s="97" t="e">
        <f t="shared" si="15"/>
        <v>#DIV/0!</v>
      </c>
      <c r="AD37" s="97" t="e">
        <f t="shared" si="15"/>
        <v>#DIV/0!</v>
      </c>
      <c r="AE37" s="97" t="e">
        <f t="shared" si="15"/>
        <v>#DIV/0!</v>
      </c>
      <c r="AF37" s="97" t="e">
        <f t="shared" si="15"/>
        <v>#DIV/0!</v>
      </c>
      <c r="AG37" s="97" t="e">
        <f t="shared" si="15"/>
        <v>#DIV/0!</v>
      </c>
      <c r="AH37" s="97" t="e">
        <f t="shared" si="15"/>
        <v>#DIV/0!</v>
      </c>
      <c r="AI37" s="97">
        <f t="shared" si="15"/>
        <v>8.8888888888888892E-2</v>
      </c>
      <c r="AJ37" s="542"/>
    </row>
    <row r="38" spans="1:36" ht="20.399999999999999">
      <c r="A38" s="528" t="s">
        <v>9</v>
      </c>
      <c r="B38" s="548" t="s">
        <v>33</v>
      </c>
      <c r="C38" s="86" t="s">
        <v>42</v>
      </c>
      <c r="D38" s="142">
        <v>45</v>
      </c>
      <c r="E38" s="142">
        <v>40</v>
      </c>
      <c r="F38" s="142">
        <v>50</v>
      </c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93">
        <f>SUM(D38:AH38)</f>
        <v>135</v>
      </c>
      <c r="AJ38" s="541">
        <f>AI41</f>
        <v>0.15555555555555556</v>
      </c>
    </row>
    <row r="39" spans="1:36" ht="20.399999999999999">
      <c r="A39" s="529"/>
      <c r="B39" s="546"/>
      <c r="C39" s="91" t="s">
        <v>89</v>
      </c>
      <c r="D39" s="92">
        <v>5</v>
      </c>
      <c r="E39" s="92">
        <v>9</v>
      </c>
      <c r="F39" s="92">
        <v>7</v>
      </c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161">
        <f t="shared" ref="AI39:AI40" si="16">SUM(D39:AH39)</f>
        <v>21</v>
      </c>
      <c r="AJ39" s="541"/>
    </row>
    <row r="40" spans="1:36" ht="20.399999999999999">
      <c r="A40" s="529"/>
      <c r="B40" s="546"/>
      <c r="C40" s="94" t="s">
        <v>90</v>
      </c>
      <c r="D40" s="92">
        <v>0</v>
      </c>
      <c r="E40" s="92">
        <v>0</v>
      </c>
      <c r="F40" s="92">
        <v>0</v>
      </c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87">
        <f t="shared" si="16"/>
        <v>0</v>
      </c>
      <c r="AJ40" s="541"/>
    </row>
    <row r="41" spans="1:36" ht="21" thickBot="1">
      <c r="A41" s="530"/>
      <c r="B41" s="547"/>
      <c r="C41" s="96" t="s">
        <v>91</v>
      </c>
      <c r="D41" s="97">
        <f>(D39+D40)/D38</f>
        <v>0.1111111111111111</v>
      </c>
      <c r="E41" s="97">
        <f>(E39+E40)/E38</f>
        <v>0.22500000000000001</v>
      </c>
      <c r="F41" s="97">
        <f t="shared" ref="F41:AI41" si="17">(F39+F40)/F38</f>
        <v>0.14000000000000001</v>
      </c>
      <c r="G41" s="97" t="e">
        <f t="shared" si="17"/>
        <v>#DIV/0!</v>
      </c>
      <c r="H41" s="97" t="e">
        <f t="shared" si="17"/>
        <v>#DIV/0!</v>
      </c>
      <c r="I41" s="97" t="e">
        <f t="shared" si="17"/>
        <v>#DIV/0!</v>
      </c>
      <c r="J41" s="97" t="e">
        <f t="shared" si="17"/>
        <v>#DIV/0!</v>
      </c>
      <c r="K41" s="97" t="e">
        <f t="shared" si="17"/>
        <v>#DIV/0!</v>
      </c>
      <c r="L41" s="97" t="e">
        <f t="shared" si="17"/>
        <v>#DIV/0!</v>
      </c>
      <c r="M41" s="97" t="e">
        <f t="shared" si="17"/>
        <v>#DIV/0!</v>
      </c>
      <c r="N41" s="97" t="e">
        <f t="shared" si="17"/>
        <v>#DIV/0!</v>
      </c>
      <c r="O41" s="97" t="e">
        <f t="shared" si="17"/>
        <v>#DIV/0!</v>
      </c>
      <c r="P41" s="97" t="e">
        <f t="shared" si="17"/>
        <v>#DIV/0!</v>
      </c>
      <c r="Q41" s="97" t="e">
        <f t="shared" si="17"/>
        <v>#DIV/0!</v>
      </c>
      <c r="R41" s="97" t="e">
        <f t="shared" si="17"/>
        <v>#DIV/0!</v>
      </c>
      <c r="S41" s="97" t="e">
        <f t="shared" si="17"/>
        <v>#DIV/0!</v>
      </c>
      <c r="T41" s="97" t="e">
        <f t="shared" si="17"/>
        <v>#DIV/0!</v>
      </c>
      <c r="U41" s="97" t="e">
        <f t="shared" si="17"/>
        <v>#DIV/0!</v>
      </c>
      <c r="V41" s="97" t="e">
        <f t="shared" si="17"/>
        <v>#DIV/0!</v>
      </c>
      <c r="W41" s="97" t="e">
        <f t="shared" si="17"/>
        <v>#DIV/0!</v>
      </c>
      <c r="X41" s="97" t="e">
        <f t="shared" si="17"/>
        <v>#DIV/0!</v>
      </c>
      <c r="Y41" s="97" t="e">
        <f t="shared" si="17"/>
        <v>#DIV/0!</v>
      </c>
      <c r="Z41" s="97" t="e">
        <f t="shared" si="17"/>
        <v>#DIV/0!</v>
      </c>
      <c r="AA41" s="97" t="e">
        <f t="shared" si="17"/>
        <v>#DIV/0!</v>
      </c>
      <c r="AB41" s="97" t="e">
        <f t="shared" si="17"/>
        <v>#DIV/0!</v>
      </c>
      <c r="AC41" s="97" t="e">
        <f t="shared" si="17"/>
        <v>#DIV/0!</v>
      </c>
      <c r="AD41" s="97" t="e">
        <f t="shared" si="17"/>
        <v>#DIV/0!</v>
      </c>
      <c r="AE41" s="97" t="e">
        <f t="shared" si="17"/>
        <v>#DIV/0!</v>
      </c>
      <c r="AF41" s="97" t="e">
        <f t="shared" si="17"/>
        <v>#DIV/0!</v>
      </c>
      <c r="AG41" s="97" t="e">
        <f t="shared" si="17"/>
        <v>#DIV/0!</v>
      </c>
      <c r="AH41" s="97" t="e">
        <f t="shared" si="17"/>
        <v>#DIV/0!</v>
      </c>
      <c r="AI41" s="97">
        <f t="shared" si="17"/>
        <v>0.15555555555555556</v>
      </c>
      <c r="AJ41" s="542"/>
    </row>
    <row r="42" spans="1:36" ht="20.399999999999999">
      <c r="A42" s="528" t="s">
        <v>10</v>
      </c>
      <c r="B42" s="548" t="s">
        <v>34</v>
      </c>
      <c r="C42" s="86" t="s">
        <v>42</v>
      </c>
      <c r="D42" s="142">
        <v>50</v>
      </c>
      <c r="E42" s="142">
        <v>40</v>
      </c>
      <c r="F42" s="142">
        <v>50</v>
      </c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93">
        <f>SUM(D42:AH42)</f>
        <v>140</v>
      </c>
      <c r="AJ42" s="541">
        <f>AI45</f>
        <v>5.7142857142857141E-2</v>
      </c>
    </row>
    <row r="43" spans="1:36" ht="20.399999999999999">
      <c r="A43" s="529"/>
      <c r="B43" s="546"/>
      <c r="C43" s="91" t="s">
        <v>89</v>
      </c>
      <c r="D43" s="92">
        <v>3</v>
      </c>
      <c r="E43" s="92">
        <v>1</v>
      </c>
      <c r="F43" s="92">
        <v>4</v>
      </c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161">
        <f t="shared" ref="AI43:AI44" si="18">SUM(D43:AH43)</f>
        <v>8</v>
      </c>
      <c r="AJ43" s="541"/>
    </row>
    <row r="44" spans="1:36" ht="20.399999999999999">
      <c r="A44" s="529"/>
      <c r="B44" s="546"/>
      <c r="C44" s="94" t="s">
        <v>90</v>
      </c>
      <c r="D44" s="92">
        <v>0</v>
      </c>
      <c r="E44" s="92">
        <v>0</v>
      </c>
      <c r="F44" s="92">
        <v>0</v>
      </c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87">
        <f t="shared" si="18"/>
        <v>0</v>
      </c>
      <c r="AJ44" s="541"/>
    </row>
    <row r="45" spans="1:36" ht="21" thickBot="1">
      <c r="A45" s="530"/>
      <c r="B45" s="547"/>
      <c r="C45" s="96" t="s">
        <v>91</v>
      </c>
      <c r="D45" s="97">
        <f>(D43+D44)/D42</f>
        <v>0.06</v>
      </c>
      <c r="E45" s="97">
        <f>(E43+E44)/E42</f>
        <v>2.5000000000000001E-2</v>
      </c>
      <c r="F45" s="97">
        <f t="shared" ref="F45:AI45" si="19">(F43+F44)/F42</f>
        <v>0.08</v>
      </c>
      <c r="G45" s="97" t="e">
        <f t="shared" si="19"/>
        <v>#DIV/0!</v>
      </c>
      <c r="H45" s="97" t="e">
        <f t="shared" si="19"/>
        <v>#DIV/0!</v>
      </c>
      <c r="I45" s="97" t="e">
        <f t="shared" si="19"/>
        <v>#DIV/0!</v>
      </c>
      <c r="J45" s="97" t="e">
        <f t="shared" si="19"/>
        <v>#DIV/0!</v>
      </c>
      <c r="K45" s="97" t="e">
        <f t="shared" si="19"/>
        <v>#DIV/0!</v>
      </c>
      <c r="L45" s="97" t="e">
        <f t="shared" si="19"/>
        <v>#DIV/0!</v>
      </c>
      <c r="M45" s="97" t="e">
        <f t="shared" si="19"/>
        <v>#DIV/0!</v>
      </c>
      <c r="N45" s="97" t="e">
        <f t="shared" si="19"/>
        <v>#DIV/0!</v>
      </c>
      <c r="O45" s="97" t="e">
        <f t="shared" si="19"/>
        <v>#DIV/0!</v>
      </c>
      <c r="P45" s="97" t="e">
        <f t="shared" si="19"/>
        <v>#DIV/0!</v>
      </c>
      <c r="Q45" s="97" t="e">
        <f t="shared" si="19"/>
        <v>#DIV/0!</v>
      </c>
      <c r="R45" s="97" t="e">
        <f t="shared" si="19"/>
        <v>#DIV/0!</v>
      </c>
      <c r="S45" s="97" t="e">
        <f t="shared" si="19"/>
        <v>#DIV/0!</v>
      </c>
      <c r="T45" s="97" t="e">
        <f t="shared" si="19"/>
        <v>#DIV/0!</v>
      </c>
      <c r="U45" s="97" t="e">
        <f t="shared" si="19"/>
        <v>#DIV/0!</v>
      </c>
      <c r="V45" s="97" t="e">
        <f t="shared" si="19"/>
        <v>#DIV/0!</v>
      </c>
      <c r="W45" s="97" t="e">
        <f t="shared" si="19"/>
        <v>#DIV/0!</v>
      </c>
      <c r="X45" s="97" t="e">
        <f t="shared" si="19"/>
        <v>#DIV/0!</v>
      </c>
      <c r="Y45" s="97" t="e">
        <f t="shared" si="19"/>
        <v>#DIV/0!</v>
      </c>
      <c r="Z45" s="97" t="e">
        <f t="shared" si="19"/>
        <v>#DIV/0!</v>
      </c>
      <c r="AA45" s="97" t="e">
        <f t="shared" si="19"/>
        <v>#DIV/0!</v>
      </c>
      <c r="AB45" s="97" t="e">
        <f t="shared" si="19"/>
        <v>#DIV/0!</v>
      </c>
      <c r="AC45" s="97" t="e">
        <f t="shared" si="19"/>
        <v>#DIV/0!</v>
      </c>
      <c r="AD45" s="97" t="e">
        <f t="shared" si="19"/>
        <v>#DIV/0!</v>
      </c>
      <c r="AE45" s="97" t="e">
        <f t="shared" si="19"/>
        <v>#DIV/0!</v>
      </c>
      <c r="AF45" s="97" t="e">
        <f t="shared" si="19"/>
        <v>#DIV/0!</v>
      </c>
      <c r="AG45" s="97" t="e">
        <f t="shared" si="19"/>
        <v>#DIV/0!</v>
      </c>
      <c r="AH45" s="97" t="e">
        <f t="shared" si="19"/>
        <v>#DIV/0!</v>
      </c>
      <c r="AI45" s="97">
        <f t="shared" si="19"/>
        <v>5.7142857142857141E-2</v>
      </c>
      <c r="AJ45" s="542"/>
    </row>
    <row r="46" spans="1:36" ht="20.399999999999999">
      <c r="A46" s="528" t="s">
        <v>11</v>
      </c>
      <c r="B46" s="548" t="s">
        <v>35</v>
      </c>
      <c r="C46" s="86" t="s">
        <v>42</v>
      </c>
      <c r="D46" s="142">
        <v>100</v>
      </c>
      <c r="E46" s="142">
        <v>65</v>
      </c>
      <c r="F46" s="142">
        <v>100</v>
      </c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2"/>
      <c r="AF46" s="142"/>
      <c r="AG46" s="142"/>
      <c r="AH46" s="142"/>
      <c r="AI46" s="93">
        <f>SUM(D46:AH46)</f>
        <v>265</v>
      </c>
      <c r="AJ46" s="541">
        <f>AI49</f>
        <v>3.7735849056603772E-2</v>
      </c>
    </row>
    <row r="47" spans="1:36" ht="20.399999999999999">
      <c r="A47" s="529"/>
      <c r="B47" s="546"/>
      <c r="C47" s="91" t="s">
        <v>89</v>
      </c>
      <c r="D47" s="92">
        <v>3</v>
      </c>
      <c r="E47" s="92">
        <v>4</v>
      </c>
      <c r="F47" s="92">
        <v>3</v>
      </c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161">
        <f t="shared" ref="AI47:AI48" si="20">SUM(D47:AH47)</f>
        <v>10</v>
      </c>
      <c r="AJ47" s="541"/>
    </row>
    <row r="48" spans="1:36" ht="20.399999999999999">
      <c r="A48" s="529"/>
      <c r="B48" s="546"/>
      <c r="C48" s="94" t="s">
        <v>90</v>
      </c>
      <c r="D48" s="92">
        <v>0</v>
      </c>
      <c r="E48" s="92">
        <v>0</v>
      </c>
      <c r="F48" s="92">
        <v>0</v>
      </c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87">
        <f t="shared" si="20"/>
        <v>0</v>
      </c>
      <c r="AJ48" s="541"/>
    </row>
    <row r="49" spans="1:36" ht="21" thickBot="1">
      <c r="A49" s="530"/>
      <c r="B49" s="547"/>
      <c r="C49" s="96" t="s">
        <v>91</v>
      </c>
      <c r="D49" s="97">
        <f>(D47+D48)/D46</f>
        <v>0.03</v>
      </c>
      <c r="E49" s="97">
        <f>(E47+E48)/E46</f>
        <v>6.1538461538461542E-2</v>
      </c>
      <c r="F49" s="97">
        <f t="shared" ref="F49:AI49" si="21">(F47+F48)/F46</f>
        <v>0.03</v>
      </c>
      <c r="G49" s="97" t="e">
        <f t="shared" si="21"/>
        <v>#DIV/0!</v>
      </c>
      <c r="H49" s="97" t="e">
        <f t="shared" si="21"/>
        <v>#DIV/0!</v>
      </c>
      <c r="I49" s="97" t="e">
        <f t="shared" si="21"/>
        <v>#DIV/0!</v>
      </c>
      <c r="J49" s="97" t="e">
        <f t="shared" si="21"/>
        <v>#DIV/0!</v>
      </c>
      <c r="K49" s="97" t="e">
        <f t="shared" si="21"/>
        <v>#DIV/0!</v>
      </c>
      <c r="L49" s="97" t="e">
        <f t="shared" si="21"/>
        <v>#DIV/0!</v>
      </c>
      <c r="M49" s="97" t="e">
        <f t="shared" si="21"/>
        <v>#DIV/0!</v>
      </c>
      <c r="N49" s="97" t="e">
        <f t="shared" si="21"/>
        <v>#DIV/0!</v>
      </c>
      <c r="O49" s="97" t="e">
        <f t="shared" si="21"/>
        <v>#DIV/0!</v>
      </c>
      <c r="P49" s="97" t="e">
        <f t="shared" si="21"/>
        <v>#DIV/0!</v>
      </c>
      <c r="Q49" s="97" t="e">
        <f t="shared" si="21"/>
        <v>#DIV/0!</v>
      </c>
      <c r="R49" s="97" t="e">
        <f t="shared" si="21"/>
        <v>#DIV/0!</v>
      </c>
      <c r="S49" s="97" t="e">
        <f t="shared" si="21"/>
        <v>#DIV/0!</v>
      </c>
      <c r="T49" s="97" t="e">
        <f t="shared" si="21"/>
        <v>#DIV/0!</v>
      </c>
      <c r="U49" s="97" t="e">
        <f t="shared" si="21"/>
        <v>#DIV/0!</v>
      </c>
      <c r="V49" s="97" t="e">
        <f t="shared" si="21"/>
        <v>#DIV/0!</v>
      </c>
      <c r="W49" s="97" t="e">
        <f t="shared" si="21"/>
        <v>#DIV/0!</v>
      </c>
      <c r="X49" s="97" t="e">
        <f t="shared" si="21"/>
        <v>#DIV/0!</v>
      </c>
      <c r="Y49" s="97" t="e">
        <f t="shared" si="21"/>
        <v>#DIV/0!</v>
      </c>
      <c r="Z49" s="97" t="e">
        <f t="shared" si="21"/>
        <v>#DIV/0!</v>
      </c>
      <c r="AA49" s="97" t="e">
        <f t="shared" si="21"/>
        <v>#DIV/0!</v>
      </c>
      <c r="AB49" s="97" t="e">
        <f t="shared" si="21"/>
        <v>#DIV/0!</v>
      </c>
      <c r="AC49" s="97" t="e">
        <f t="shared" si="21"/>
        <v>#DIV/0!</v>
      </c>
      <c r="AD49" s="97" t="e">
        <f t="shared" si="21"/>
        <v>#DIV/0!</v>
      </c>
      <c r="AE49" s="97" t="e">
        <f t="shared" si="21"/>
        <v>#DIV/0!</v>
      </c>
      <c r="AF49" s="97" t="e">
        <f t="shared" si="21"/>
        <v>#DIV/0!</v>
      </c>
      <c r="AG49" s="97" t="e">
        <f t="shared" si="21"/>
        <v>#DIV/0!</v>
      </c>
      <c r="AH49" s="97" t="e">
        <f t="shared" si="21"/>
        <v>#DIV/0!</v>
      </c>
      <c r="AI49" s="97">
        <f t="shared" si="21"/>
        <v>3.7735849056603772E-2</v>
      </c>
      <c r="AJ49" s="542"/>
    </row>
    <row r="50" spans="1:36" ht="20.399999999999999">
      <c r="A50" s="528" t="s">
        <v>12</v>
      </c>
      <c r="B50" s="548" t="s">
        <v>60</v>
      </c>
      <c r="C50" s="86" t="s">
        <v>42</v>
      </c>
      <c r="D50" s="142">
        <v>50</v>
      </c>
      <c r="E50" s="142">
        <v>50</v>
      </c>
      <c r="F50" s="142">
        <v>45</v>
      </c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93">
        <f>SUM(D50:AH50)</f>
        <v>145</v>
      </c>
      <c r="AJ50" s="541">
        <f>AI53</f>
        <v>0.11724137931034483</v>
      </c>
    </row>
    <row r="51" spans="1:36" ht="20.399999999999999">
      <c r="A51" s="529"/>
      <c r="B51" s="546"/>
      <c r="C51" s="91" t="s">
        <v>89</v>
      </c>
      <c r="D51" s="92">
        <v>3</v>
      </c>
      <c r="E51" s="92">
        <v>6</v>
      </c>
      <c r="F51" s="92">
        <v>8</v>
      </c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161">
        <f t="shared" ref="AI51:AI52" si="22">SUM(D51:AH51)</f>
        <v>17</v>
      </c>
      <c r="AJ51" s="541"/>
    </row>
    <row r="52" spans="1:36" ht="20.399999999999999">
      <c r="A52" s="529"/>
      <c r="B52" s="546"/>
      <c r="C52" s="94" t="s">
        <v>90</v>
      </c>
      <c r="D52" s="92">
        <v>0</v>
      </c>
      <c r="E52" s="92">
        <v>0</v>
      </c>
      <c r="F52" s="92">
        <v>0</v>
      </c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87">
        <f t="shared" si="22"/>
        <v>0</v>
      </c>
      <c r="AJ52" s="541"/>
    </row>
    <row r="53" spans="1:36" ht="21" thickBot="1">
      <c r="A53" s="530"/>
      <c r="B53" s="547"/>
      <c r="C53" s="96" t="s">
        <v>91</v>
      </c>
      <c r="D53" s="97">
        <f>(D51+D52)/D50</f>
        <v>0.06</v>
      </c>
      <c r="E53" s="97">
        <f>(E51+E52)/E50</f>
        <v>0.12</v>
      </c>
      <c r="F53" s="97">
        <f t="shared" ref="F53:AI53" si="23">(F51+F52)/F50</f>
        <v>0.17777777777777778</v>
      </c>
      <c r="G53" s="97" t="e">
        <f t="shared" si="23"/>
        <v>#DIV/0!</v>
      </c>
      <c r="H53" s="97" t="e">
        <f t="shared" si="23"/>
        <v>#DIV/0!</v>
      </c>
      <c r="I53" s="97" t="e">
        <f t="shared" si="23"/>
        <v>#DIV/0!</v>
      </c>
      <c r="J53" s="97" t="e">
        <f t="shared" si="23"/>
        <v>#DIV/0!</v>
      </c>
      <c r="K53" s="97" t="e">
        <f t="shared" si="23"/>
        <v>#DIV/0!</v>
      </c>
      <c r="L53" s="97" t="e">
        <f t="shared" si="23"/>
        <v>#DIV/0!</v>
      </c>
      <c r="M53" s="97" t="e">
        <f t="shared" si="23"/>
        <v>#DIV/0!</v>
      </c>
      <c r="N53" s="97" t="e">
        <f t="shared" si="23"/>
        <v>#DIV/0!</v>
      </c>
      <c r="O53" s="97" t="e">
        <f t="shared" si="23"/>
        <v>#DIV/0!</v>
      </c>
      <c r="P53" s="97" t="e">
        <f t="shared" si="23"/>
        <v>#DIV/0!</v>
      </c>
      <c r="Q53" s="97" t="e">
        <f t="shared" si="23"/>
        <v>#DIV/0!</v>
      </c>
      <c r="R53" s="97" t="e">
        <f t="shared" si="23"/>
        <v>#DIV/0!</v>
      </c>
      <c r="S53" s="97" t="e">
        <f t="shared" si="23"/>
        <v>#DIV/0!</v>
      </c>
      <c r="T53" s="97" t="e">
        <f t="shared" si="23"/>
        <v>#DIV/0!</v>
      </c>
      <c r="U53" s="97" t="e">
        <f t="shared" si="23"/>
        <v>#DIV/0!</v>
      </c>
      <c r="V53" s="97" t="e">
        <f t="shared" si="23"/>
        <v>#DIV/0!</v>
      </c>
      <c r="W53" s="97" t="e">
        <f t="shared" si="23"/>
        <v>#DIV/0!</v>
      </c>
      <c r="X53" s="97" t="e">
        <f t="shared" si="23"/>
        <v>#DIV/0!</v>
      </c>
      <c r="Y53" s="97" t="e">
        <f t="shared" si="23"/>
        <v>#DIV/0!</v>
      </c>
      <c r="Z53" s="97" t="e">
        <f t="shared" si="23"/>
        <v>#DIV/0!</v>
      </c>
      <c r="AA53" s="97" t="e">
        <f t="shared" si="23"/>
        <v>#DIV/0!</v>
      </c>
      <c r="AB53" s="97" t="e">
        <f t="shared" si="23"/>
        <v>#DIV/0!</v>
      </c>
      <c r="AC53" s="97" t="e">
        <f t="shared" si="23"/>
        <v>#DIV/0!</v>
      </c>
      <c r="AD53" s="97" t="e">
        <f t="shared" si="23"/>
        <v>#DIV/0!</v>
      </c>
      <c r="AE53" s="97" t="e">
        <f t="shared" si="23"/>
        <v>#DIV/0!</v>
      </c>
      <c r="AF53" s="97" t="e">
        <f t="shared" si="23"/>
        <v>#DIV/0!</v>
      </c>
      <c r="AG53" s="97" t="e">
        <f t="shared" si="23"/>
        <v>#DIV/0!</v>
      </c>
      <c r="AH53" s="97" t="e">
        <f t="shared" si="23"/>
        <v>#DIV/0!</v>
      </c>
      <c r="AI53" s="97">
        <f t="shared" si="23"/>
        <v>0.11724137931034483</v>
      </c>
      <c r="AJ53" s="542"/>
    </row>
    <row r="54" spans="1:36" ht="20.399999999999999">
      <c r="A54" s="528" t="s">
        <v>13</v>
      </c>
      <c r="B54" s="548" t="s">
        <v>61</v>
      </c>
      <c r="C54" s="86" t="s">
        <v>42</v>
      </c>
      <c r="D54" s="142">
        <v>25</v>
      </c>
      <c r="E54" s="142">
        <v>40</v>
      </c>
      <c r="F54" s="142">
        <v>50</v>
      </c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93">
        <f>SUM(D54:AH54)</f>
        <v>115</v>
      </c>
      <c r="AJ54" s="541">
        <f>AI57</f>
        <v>0.13043478260869565</v>
      </c>
    </row>
    <row r="55" spans="1:36" ht="20.399999999999999">
      <c r="A55" s="529"/>
      <c r="B55" s="546"/>
      <c r="C55" s="91" t="s">
        <v>89</v>
      </c>
      <c r="D55" s="92">
        <v>3</v>
      </c>
      <c r="E55" s="92">
        <v>6</v>
      </c>
      <c r="F55" s="92">
        <v>6</v>
      </c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161">
        <f t="shared" ref="AI55:AI56" si="24">SUM(D55:AH55)</f>
        <v>15</v>
      </c>
      <c r="AJ55" s="541"/>
    </row>
    <row r="56" spans="1:36" ht="20.399999999999999">
      <c r="A56" s="529"/>
      <c r="B56" s="546"/>
      <c r="C56" s="94" t="s">
        <v>90</v>
      </c>
      <c r="D56" s="92">
        <v>0</v>
      </c>
      <c r="E56" s="92">
        <v>0</v>
      </c>
      <c r="F56" s="92">
        <v>0</v>
      </c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87">
        <f t="shared" si="24"/>
        <v>0</v>
      </c>
      <c r="AJ56" s="541"/>
    </row>
    <row r="57" spans="1:36" ht="21" thickBot="1">
      <c r="A57" s="530"/>
      <c r="B57" s="547"/>
      <c r="C57" s="96" t="s">
        <v>91</v>
      </c>
      <c r="D57" s="97">
        <f>(D55+D56)/D54</f>
        <v>0.12</v>
      </c>
      <c r="E57" s="97">
        <f>(E55+E56)/E54</f>
        <v>0.15</v>
      </c>
      <c r="F57" s="97">
        <f t="shared" ref="F57:AI57" si="25">(F55+F56)/F54</f>
        <v>0.12</v>
      </c>
      <c r="G57" s="97" t="e">
        <f t="shared" si="25"/>
        <v>#DIV/0!</v>
      </c>
      <c r="H57" s="97" t="e">
        <f t="shared" si="25"/>
        <v>#DIV/0!</v>
      </c>
      <c r="I57" s="97" t="e">
        <f t="shared" si="25"/>
        <v>#DIV/0!</v>
      </c>
      <c r="J57" s="97" t="e">
        <f t="shared" si="25"/>
        <v>#DIV/0!</v>
      </c>
      <c r="K57" s="97" t="e">
        <f t="shared" si="25"/>
        <v>#DIV/0!</v>
      </c>
      <c r="L57" s="97" t="e">
        <f t="shared" si="25"/>
        <v>#DIV/0!</v>
      </c>
      <c r="M57" s="97" t="e">
        <f t="shared" si="25"/>
        <v>#DIV/0!</v>
      </c>
      <c r="N57" s="97" t="e">
        <f t="shared" si="25"/>
        <v>#DIV/0!</v>
      </c>
      <c r="O57" s="97" t="e">
        <f t="shared" si="25"/>
        <v>#DIV/0!</v>
      </c>
      <c r="P57" s="97" t="e">
        <f t="shared" si="25"/>
        <v>#DIV/0!</v>
      </c>
      <c r="Q57" s="97" t="e">
        <f t="shared" si="25"/>
        <v>#DIV/0!</v>
      </c>
      <c r="R57" s="97" t="e">
        <f t="shared" si="25"/>
        <v>#DIV/0!</v>
      </c>
      <c r="S57" s="97" t="e">
        <f t="shared" si="25"/>
        <v>#DIV/0!</v>
      </c>
      <c r="T57" s="97" t="e">
        <f t="shared" si="25"/>
        <v>#DIV/0!</v>
      </c>
      <c r="U57" s="97" t="e">
        <f t="shared" si="25"/>
        <v>#DIV/0!</v>
      </c>
      <c r="V57" s="97" t="e">
        <f t="shared" si="25"/>
        <v>#DIV/0!</v>
      </c>
      <c r="W57" s="97" t="e">
        <f t="shared" si="25"/>
        <v>#DIV/0!</v>
      </c>
      <c r="X57" s="97" t="e">
        <f t="shared" si="25"/>
        <v>#DIV/0!</v>
      </c>
      <c r="Y57" s="97" t="e">
        <f t="shared" si="25"/>
        <v>#DIV/0!</v>
      </c>
      <c r="Z57" s="97" t="e">
        <f t="shared" si="25"/>
        <v>#DIV/0!</v>
      </c>
      <c r="AA57" s="97" t="e">
        <f t="shared" si="25"/>
        <v>#DIV/0!</v>
      </c>
      <c r="AB57" s="97" t="e">
        <f t="shared" si="25"/>
        <v>#DIV/0!</v>
      </c>
      <c r="AC57" s="97" t="e">
        <f t="shared" si="25"/>
        <v>#DIV/0!</v>
      </c>
      <c r="AD57" s="97" t="e">
        <f t="shared" si="25"/>
        <v>#DIV/0!</v>
      </c>
      <c r="AE57" s="97" t="e">
        <f t="shared" si="25"/>
        <v>#DIV/0!</v>
      </c>
      <c r="AF57" s="97" t="e">
        <f t="shared" si="25"/>
        <v>#DIV/0!</v>
      </c>
      <c r="AG57" s="97" t="e">
        <f t="shared" si="25"/>
        <v>#DIV/0!</v>
      </c>
      <c r="AH57" s="97" t="e">
        <f t="shared" si="25"/>
        <v>#DIV/0!</v>
      </c>
      <c r="AI57" s="97">
        <f t="shared" si="25"/>
        <v>0.13043478260869565</v>
      </c>
      <c r="AJ57" s="542"/>
    </row>
    <row r="58" spans="1:36" ht="20.399999999999999">
      <c r="A58" s="528" t="s">
        <v>14</v>
      </c>
      <c r="B58" s="548" t="s">
        <v>62</v>
      </c>
      <c r="C58" s="86" t="s">
        <v>42</v>
      </c>
      <c r="D58" s="142">
        <v>240</v>
      </c>
      <c r="E58" s="142">
        <v>180</v>
      </c>
      <c r="F58" s="142">
        <v>180</v>
      </c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93">
        <f>SUM(D58:AH58)</f>
        <v>600</v>
      </c>
      <c r="AJ58" s="541">
        <f>AI61</f>
        <v>4.8333333333333332E-2</v>
      </c>
    </row>
    <row r="59" spans="1:36" ht="20.399999999999999">
      <c r="A59" s="529"/>
      <c r="B59" s="546"/>
      <c r="C59" s="91" t="s">
        <v>89</v>
      </c>
      <c r="D59" s="92">
        <v>9</v>
      </c>
      <c r="E59" s="92">
        <v>11</v>
      </c>
      <c r="F59" s="92">
        <v>9</v>
      </c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161">
        <f t="shared" ref="AI59:AI60" si="26">SUM(D59:AH59)</f>
        <v>29</v>
      </c>
      <c r="AJ59" s="541"/>
    </row>
    <row r="60" spans="1:36" ht="20.399999999999999">
      <c r="A60" s="529"/>
      <c r="B60" s="546"/>
      <c r="C60" s="94" t="s">
        <v>90</v>
      </c>
      <c r="D60" s="92">
        <v>0</v>
      </c>
      <c r="E60" s="92">
        <v>0</v>
      </c>
      <c r="F60" s="92">
        <v>0</v>
      </c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87">
        <f t="shared" si="26"/>
        <v>0</v>
      </c>
      <c r="AJ60" s="541"/>
    </row>
    <row r="61" spans="1:36" ht="21" thickBot="1">
      <c r="A61" s="530"/>
      <c r="B61" s="547"/>
      <c r="C61" s="96" t="s">
        <v>91</v>
      </c>
      <c r="D61" s="97">
        <f>(D59+D60)/D58</f>
        <v>3.7499999999999999E-2</v>
      </c>
      <c r="E61" s="97">
        <f>(E59+E60)/E58</f>
        <v>6.1111111111111109E-2</v>
      </c>
      <c r="F61" s="97">
        <f t="shared" ref="F61:AI61" si="27">(F59+F60)/F58</f>
        <v>0.05</v>
      </c>
      <c r="G61" s="97" t="e">
        <f t="shared" si="27"/>
        <v>#DIV/0!</v>
      </c>
      <c r="H61" s="97" t="e">
        <f t="shared" si="27"/>
        <v>#DIV/0!</v>
      </c>
      <c r="I61" s="97" t="e">
        <f t="shared" si="27"/>
        <v>#DIV/0!</v>
      </c>
      <c r="J61" s="97" t="e">
        <f t="shared" si="27"/>
        <v>#DIV/0!</v>
      </c>
      <c r="K61" s="97" t="e">
        <f t="shared" si="27"/>
        <v>#DIV/0!</v>
      </c>
      <c r="L61" s="97" t="e">
        <f t="shared" si="27"/>
        <v>#DIV/0!</v>
      </c>
      <c r="M61" s="97" t="e">
        <f t="shared" si="27"/>
        <v>#DIV/0!</v>
      </c>
      <c r="N61" s="97" t="e">
        <f t="shared" si="27"/>
        <v>#DIV/0!</v>
      </c>
      <c r="O61" s="97" t="e">
        <f t="shared" si="27"/>
        <v>#DIV/0!</v>
      </c>
      <c r="P61" s="97" t="e">
        <f t="shared" si="27"/>
        <v>#DIV/0!</v>
      </c>
      <c r="Q61" s="97" t="e">
        <f t="shared" si="27"/>
        <v>#DIV/0!</v>
      </c>
      <c r="R61" s="97" t="e">
        <f t="shared" si="27"/>
        <v>#DIV/0!</v>
      </c>
      <c r="S61" s="97" t="e">
        <f t="shared" si="27"/>
        <v>#DIV/0!</v>
      </c>
      <c r="T61" s="97" t="e">
        <f t="shared" si="27"/>
        <v>#DIV/0!</v>
      </c>
      <c r="U61" s="97" t="e">
        <f t="shared" si="27"/>
        <v>#DIV/0!</v>
      </c>
      <c r="V61" s="97" t="e">
        <f t="shared" si="27"/>
        <v>#DIV/0!</v>
      </c>
      <c r="W61" s="97" t="e">
        <f t="shared" si="27"/>
        <v>#DIV/0!</v>
      </c>
      <c r="X61" s="97" t="e">
        <f t="shared" si="27"/>
        <v>#DIV/0!</v>
      </c>
      <c r="Y61" s="97" t="e">
        <f t="shared" si="27"/>
        <v>#DIV/0!</v>
      </c>
      <c r="Z61" s="97" t="e">
        <f t="shared" si="27"/>
        <v>#DIV/0!</v>
      </c>
      <c r="AA61" s="97" t="e">
        <f t="shared" si="27"/>
        <v>#DIV/0!</v>
      </c>
      <c r="AB61" s="97" t="e">
        <f t="shared" si="27"/>
        <v>#DIV/0!</v>
      </c>
      <c r="AC61" s="97" t="e">
        <f t="shared" si="27"/>
        <v>#DIV/0!</v>
      </c>
      <c r="AD61" s="97" t="e">
        <f t="shared" si="27"/>
        <v>#DIV/0!</v>
      </c>
      <c r="AE61" s="97" t="e">
        <f t="shared" si="27"/>
        <v>#DIV/0!</v>
      </c>
      <c r="AF61" s="97" t="e">
        <f t="shared" si="27"/>
        <v>#DIV/0!</v>
      </c>
      <c r="AG61" s="97" t="e">
        <f t="shared" si="27"/>
        <v>#DIV/0!</v>
      </c>
      <c r="AH61" s="97" t="e">
        <f t="shared" si="27"/>
        <v>#DIV/0!</v>
      </c>
      <c r="AI61" s="97">
        <f t="shared" si="27"/>
        <v>4.8333333333333332E-2</v>
      </c>
      <c r="AJ61" s="542"/>
    </row>
    <row r="62" spans="1:36" ht="20.399999999999999">
      <c r="A62" s="528" t="s">
        <v>15</v>
      </c>
      <c r="B62" s="548" t="s">
        <v>63</v>
      </c>
      <c r="C62" s="99" t="s">
        <v>42</v>
      </c>
      <c r="D62" s="142">
        <v>150</v>
      </c>
      <c r="E62" s="142">
        <v>120</v>
      </c>
      <c r="F62" s="142">
        <v>120</v>
      </c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93">
        <f>SUM(D62:AH62)</f>
        <v>390</v>
      </c>
      <c r="AJ62" s="541">
        <f>AI65</f>
        <v>5.8974358974358973E-2</v>
      </c>
    </row>
    <row r="63" spans="1:36" ht="20.399999999999999">
      <c r="A63" s="529"/>
      <c r="B63" s="546"/>
      <c r="C63" s="100" t="s">
        <v>89</v>
      </c>
      <c r="D63" s="92">
        <v>8</v>
      </c>
      <c r="E63" s="92">
        <v>11</v>
      </c>
      <c r="F63" s="92">
        <v>4</v>
      </c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161">
        <f t="shared" ref="AI63:AI64" si="28">SUM(D63:AH63)</f>
        <v>23</v>
      </c>
      <c r="AJ63" s="541"/>
    </row>
    <row r="64" spans="1:36" ht="20.399999999999999">
      <c r="A64" s="529"/>
      <c r="B64" s="546"/>
      <c r="C64" s="94" t="s">
        <v>90</v>
      </c>
      <c r="D64" s="92">
        <v>0</v>
      </c>
      <c r="E64" s="92">
        <v>0</v>
      </c>
      <c r="F64" s="92">
        <v>0</v>
      </c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87">
        <f t="shared" si="28"/>
        <v>0</v>
      </c>
      <c r="AJ64" s="541"/>
    </row>
    <row r="65" spans="1:36" ht="21" thickBot="1">
      <c r="A65" s="530"/>
      <c r="B65" s="547"/>
      <c r="C65" s="154" t="s">
        <v>91</v>
      </c>
      <c r="D65" s="97">
        <f>(D63+D64)/D62</f>
        <v>5.3333333333333337E-2</v>
      </c>
      <c r="E65" s="97">
        <f>(E63+E64)/E62</f>
        <v>9.166666666666666E-2</v>
      </c>
      <c r="F65" s="97">
        <f t="shared" ref="F65:AI65" si="29">(F63+F64)/F62</f>
        <v>3.3333333333333333E-2</v>
      </c>
      <c r="G65" s="97" t="e">
        <f t="shared" si="29"/>
        <v>#DIV/0!</v>
      </c>
      <c r="H65" s="97" t="e">
        <f t="shared" si="29"/>
        <v>#DIV/0!</v>
      </c>
      <c r="I65" s="97" t="e">
        <f t="shared" si="29"/>
        <v>#DIV/0!</v>
      </c>
      <c r="J65" s="97" t="e">
        <f t="shared" si="29"/>
        <v>#DIV/0!</v>
      </c>
      <c r="K65" s="97" t="e">
        <f t="shared" si="29"/>
        <v>#DIV/0!</v>
      </c>
      <c r="L65" s="97" t="e">
        <f t="shared" si="29"/>
        <v>#DIV/0!</v>
      </c>
      <c r="M65" s="97" t="e">
        <f t="shared" si="29"/>
        <v>#DIV/0!</v>
      </c>
      <c r="N65" s="97" t="e">
        <f t="shared" si="29"/>
        <v>#DIV/0!</v>
      </c>
      <c r="O65" s="97" t="e">
        <f t="shared" si="29"/>
        <v>#DIV/0!</v>
      </c>
      <c r="P65" s="97" t="e">
        <f t="shared" si="29"/>
        <v>#DIV/0!</v>
      </c>
      <c r="Q65" s="97" t="e">
        <f t="shared" si="29"/>
        <v>#DIV/0!</v>
      </c>
      <c r="R65" s="97" t="e">
        <f t="shared" si="29"/>
        <v>#DIV/0!</v>
      </c>
      <c r="S65" s="97" t="e">
        <f t="shared" si="29"/>
        <v>#DIV/0!</v>
      </c>
      <c r="T65" s="97" t="e">
        <f t="shared" si="29"/>
        <v>#DIV/0!</v>
      </c>
      <c r="U65" s="97" t="e">
        <f t="shared" si="29"/>
        <v>#DIV/0!</v>
      </c>
      <c r="V65" s="97" t="e">
        <f t="shared" si="29"/>
        <v>#DIV/0!</v>
      </c>
      <c r="W65" s="97" t="e">
        <f t="shared" si="29"/>
        <v>#DIV/0!</v>
      </c>
      <c r="X65" s="97" t="e">
        <f t="shared" si="29"/>
        <v>#DIV/0!</v>
      </c>
      <c r="Y65" s="97" t="e">
        <f t="shared" si="29"/>
        <v>#DIV/0!</v>
      </c>
      <c r="Z65" s="97" t="e">
        <f t="shared" si="29"/>
        <v>#DIV/0!</v>
      </c>
      <c r="AA65" s="97" t="e">
        <f t="shared" si="29"/>
        <v>#DIV/0!</v>
      </c>
      <c r="AB65" s="97" t="e">
        <f t="shared" si="29"/>
        <v>#DIV/0!</v>
      </c>
      <c r="AC65" s="97" t="e">
        <f t="shared" si="29"/>
        <v>#DIV/0!</v>
      </c>
      <c r="AD65" s="97" t="e">
        <f t="shared" si="29"/>
        <v>#DIV/0!</v>
      </c>
      <c r="AE65" s="97" t="e">
        <f t="shared" si="29"/>
        <v>#DIV/0!</v>
      </c>
      <c r="AF65" s="97" t="e">
        <f t="shared" si="29"/>
        <v>#DIV/0!</v>
      </c>
      <c r="AG65" s="97" t="e">
        <f t="shared" si="29"/>
        <v>#DIV/0!</v>
      </c>
      <c r="AH65" s="97" t="e">
        <f t="shared" si="29"/>
        <v>#DIV/0!</v>
      </c>
      <c r="AI65" s="97">
        <f t="shared" si="29"/>
        <v>5.8974358974358973E-2</v>
      </c>
      <c r="AJ65" s="542"/>
    </row>
    <row r="66" spans="1:36" ht="20.399999999999999">
      <c r="A66" s="517" t="s">
        <v>16</v>
      </c>
      <c r="B66" s="552" t="s">
        <v>36</v>
      </c>
      <c r="C66" s="143" t="s">
        <v>42</v>
      </c>
      <c r="D66" s="144">
        <v>0</v>
      </c>
      <c r="E66" s="144">
        <v>0</v>
      </c>
      <c r="F66" s="144">
        <v>0</v>
      </c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5">
        <f>SUM(D66:AH66)</f>
        <v>0</v>
      </c>
      <c r="AJ66" s="539" t="e">
        <f>AI69</f>
        <v>#DIV/0!</v>
      </c>
    </row>
    <row r="67" spans="1:36" ht="20.399999999999999">
      <c r="A67" s="518"/>
      <c r="B67" s="553"/>
      <c r="C67" s="146" t="s">
        <v>89</v>
      </c>
      <c r="D67" s="147">
        <v>0</v>
      </c>
      <c r="E67" s="147">
        <v>0</v>
      </c>
      <c r="F67" s="147">
        <v>0</v>
      </c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62">
        <f t="shared" ref="AI67:AI68" si="30">SUM(D67:AH67)</f>
        <v>0</v>
      </c>
      <c r="AJ67" s="539"/>
    </row>
    <row r="68" spans="1:36" ht="20.399999999999999">
      <c r="A68" s="518"/>
      <c r="B68" s="553"/>
      <c r="C68" s="148" t="s">
        <v>90</v>
      </c>
      <c r="D68" s="147">
        <v>0</v>
      </c>
      <c r="E68" s="147">
        <v>0</v>
      </c>
      <c r="F68" s="147">
        <v>0</v>
      </c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4">
        <f t="shared" si="30"/>
        <v>0</v>
      </c>
      <c r="AJ68" s="539"/>
    </row>
    <row r="69" spans="1:36" ht="21" thickBot="1">
      <c r="A69" s="519"/>
      <c r="B69" s="554"/>
      <c r="C69" s="149" t="s">
        <v>91</v>
      </c>
      <c r="D69" s="150" t="e">
        <f>(D67+D68)/D66</f>
        <v>#DIV/0!</v>
      </c>
      <c r="E69" s="150" t="e">
        <f>(E67+E68)/E66</f>
        <v>#DIV/0!</v>
      </c>
      <c r="F69" s="150" t="e">
        <f t="shared" ref="F69:AI69" si="31">(F67+F68)/F66</f>
        <v>#DIV/0!</v>
      </c>
      <c r="G69" s="150" t="e">
        <f t="shared" si="31"/>
        <v>#DIV/0!</v>
      </c>
      <c r="H69" s="150" t="e">
        <f t="shared" si="31"/>
        <v>#DIV/0!</v>
      </c>
      <c r="I69" s="150" t="e">
        <f t="shared" si="31"/>
        <v>#DIV/0!</v>
      </c>
      <c r="J69" s="150" t="e">
        <f t="shared" si="31"/>
        <v>#DIV/0!</v>
      </c>
      <c r="K69" s="150" t="e">
        <f t="shared" si="31"/>
        <v>#DIV/0!</v>
      </c>
      <c r="L69" s="150" t="e">
        <f t="shared" si="31"/>
        <v>#DIV/0!</v>
      </c>
      <c r="M69" s="150" t="e">
        <f t="shared" si="31"/>
        <v>#DIV/0!</v>
      </c>
      <c r="N69" s="150" t="e">
        <f t="shared" si="31"/>
        <v>#DIV/0!</v>
      </c>
      <c r="O69" s="150" t="e">
        <f t="shared" si="31"/>
        <v>#DIV/0!</v>
      </c>
      <c r="P69" s="150" t="e">
        <f t="shared" si="31"/>
        <v>#DIV/0!</v>
      </c>
      <c r="Q69" s="150" t="e">
        <f t="shared" si="31"/>
        <v>#DIV/0!</v>
      </c>
      <c r="R69" s="150" t="e">
        <f t="shared" si="31"/>
        <v>#DIV/0!</v>
      </c>
      <c r="S69" s="150" t="e">
        <f t="shared" si="31"/>
        <v>#DIV/0!</v>
      </c>
      <c r="T69" s="150" t="e">
        <f t="shared" si="31"/>
        <v>#DIV/0!</v>
      </c>
      <c r="U69" s="150" t="e">
        <f t="shared" si="31"/>
        <v>#DIV/0!</v>
      </c>
      <c r="V69" s="150" t="e">
        <f t="shared" si="31"/>
        <v>#DIV/0!</v>
      </c>
      <c r="W69" s="150" t="e">
        <f t="shared" si="31"/>
        <v>#DIV/0!</v>
      </c>
      <c r="X69" s="150" t="e">
        <f t="shared" si="31"/>
        <v>#DIV/0!</v>
      </c>
      <c r="Y69" s="150" t="e">
        <f t="shared" si="31"/>
        <v>#DIV/0!</v>
      </c>
      <c r="Z69" s="150" t="e">
        <f t="shared" si="31"/>
        <v>#DIV/0!</v>
      </c>
      <c r="AA69" s="150" t="e">
        <f t="shared" si="31"/>
        <v>#DIV/0!</v>
      </c>
      <c r="AB69" s="150" t="e">
        <f t="shared" si="31"/>
        <v>#DIV/0!</v>
      </c>
      <c r="AC69" s="150" t="e">
        <f t="shared" si="31"/>
        <v>#DIV/0!</v>
      </c>
      <c r="AD69" s="150" t="e">
        <f t="shared" si="31"/>
        <v>#DIV/0!</v>
      </c>
      <c r="AE69" s="150" t="e">
        <f t="shared" si="31"/>
        <v>#DIV/0!</v>
      </c>
      <c r="AF69" s="150" t="e">
        <f t="shared" si="31"/>
        <v>#DIV/0!</v>
      </c>
      <c r="AG69" s="150" t="e">
        <f t="shared" si="31"/>
        <v>#DIV/0!</v>
      </c>
      <c r="AH69" s="150" t="e">
        <f t="shared" si="31"/>
        <v>#DIV/0!</v>
      </c>
      <c r="AI69" s="150" t="e">
        <f t="shared" si="31"/>
        <v>#DIV/0!</v>
      </c>
      <c r="AJ69" s="540"/>
    </row>
    <row r="70" spans="1:36" ht="20.399999999999999">
      <c r="A70" s="528" t="s">
        <v>17</v>
      </c>
      <c r="B70" s="549" t="s">
        <v>37</v>
      </c>
      <c r="C70" s="157" t="s">
        <v>42</v>
      </c>
      <c r="D70" s="142">
        <v>0</v>
      </c>
      <c r="E70" s="142">
        <v>0</v>
      </c>
      <c r="F70" s="142">
        <v>0</v>
      </c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93">
        <f>SUM(D70:AH70)</f>
        <v>0</v>
      </c>
      <c r="AJ70" s="541" t="e">
        <f>AI73</f>
        <v>#DIV/0!</v>
      </c>
    </row>
    <row r="71" spans="1:36" ht="20.399999999999999">
      <c r="A71" s="529"/>
      <c r="B71" s="550"/>
      <c r="C71" s="159" t="s">
        <v>89</v>
      </c>
      <c r="D71" s="92">
        <v>0</v>
      </c>
      <c r="E71" s="92">
        <v>0</v>
      </c>
      <c r="F71" s="92">
        <v>2</v>
      </c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161">
        <f t="shared" ref="AI71:AI72" si="32">SUM(D71:AH71)</f>
        <v>2</v>
      </c>
      <c r="AJ71" s="541"/>
    </row>
    <row r="72" spans="1:36" ht="20.399999999999999">
      <c r="A72" s="529"/>
      <c r="B72" s="550"/>
      <c r="C72" s="160" t="s">
        <v>90</v>
      </c>
      <c r="D72" s="92">
        <v>0</v>
      </c>
      <c r="E72" s="92">
        <v>0</v>
      </c>
      <c r="F72" s="92">
        <v>0</v>
      </c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87">
        <f t="shared" si="32"/>
        <v>0</v>
      </c>
      <c r="AJ72" s="541"/>
    </row>
    <row r="73" spans="1:36" ht="21" thickBot="1">
      <c r="A73" s="530"/>
      <c r="B73" s="551"/>
      <c r="C73" s="154" t="s">
        <v>91</v>
      </c>
      <c r="D73" s="97" t="e">
        <f>(D71+D72)/D70</f>
        <v>#DIV/0!</v>
      </c>
      <c r="E73" s="97" t="e">
        <f>(E71+E72)/E70</f>
        <v>#DIV/0!</v>
      </c>
      <c r="F73" s="97" t="e">
        <f t="shared" ref="F73:AI73" si="33">(F71+F72)/F70</f>
        <v>#DIV/0!</v>
      </c>
      <c r="G73" s="97" t="e">
        <f t="shared" si="33"/>
        <v>#DIV/0!</v>
      </c>
      <c r="H73" s="97" t="e">
        <f t="shared" si="33"/>
        <v>#DIV/0!</v>
      </c>
      <c r="I73" s="97" t="e">
        <f t="shared" si="33"/>
        <v>#DIV/0!</v>
      </c>
      <c r="J73" s="97" t="e">
        <f t="shared" si="33"/>
        <v>#DIV/0!</v>
      </c>
      <c r="K73" s="97" t="e">
        <f t="shared" si="33"/>
        <v>#DIV/0!</v>
      </c>
      <c r="L73" s="97" t="e">
        <f t="shared" si="33"/>
        <v>#DIV/0!</v>
      </c>
      <c r="M73" s="97" t="e">
        <f t="shared" si="33"/>
        <v>#DIV/0!</v>
      </c>
      <c r="N73" s="97" t="e">
        <f t="shared" si="33"/>
        <v>#DIV/0!</v>
      </c>
      <c r="O73" s="97" t="e">
        <f t="shared" si="33"/>
        <v>#DIV/0!</v>
      </c>
      <c r="P73" s="97" t="e">
        <f t="shared" si="33"/>
        <v>#DIV/0!</v>
      </c>
      <c r="Q73" s="97" t="e">
        <f t="shared" si="33"/>
        <v>#DIV/0!</v>
      </c>
      <c r="R73" s="97" t="e">
        <f t="shared" si="33"/>
        <v>#DIV/0!</v>
      </c>
      <c r="S73" s="97" t="e">
        <f t="shared" si="33"/>
        <v>#DIV/0!</v>
      </c>
      <c r="T73" s="97" t="e">
        <f t="shared" si="33"/>
        <v>#DIV/0!</v>
      </c>
      <c r="U73" s="97" t="e">
        <f t="shared" si="33"/>
        <v>#DIV/0!</v>
      </c>
      <c r="V73" s="97" t="e">
        <f t="shared" si="33"/>
        <v>#DIV/0!</v>
      </c>
      <c r="W73" s="97" t="e">
        <f t="shared" si="33"/>
        <v>#DIV/0!</v>
      </c>
      <c r="X73" s="97" t="e">
        <f t="shared" si="33"/>
        <v>#DIV/0!</v>
      </c>
      <c r="Y73" s="97" t="e">
        <f t="shared" si="33"/>
        <v>#DIV/0!</v>
      </c>
      <c r="Z73" s="97" t="e">
        <f t="shared" si="33"/>
        <v>#DIV/0!</v>
      </c>
      <c r="AA73" s="97" t="e">
        <f t="shared" si="33"/>
        <v>#DIV/0!</v>
      </c>
      <c r="AB73" s="97" t="e">
        <f t="shared" si="33"/>
        <v>#DIV/0!</v>
      </c>
      <c r="AC73" s="97" t="e">
        <f t="shared" si="33"/>
        <v>#DIV/0!</v>
      </c>
      <c r="AD73" s="97" t="e">
        <f t="shared" si="33"/>
        <v>#DIV/0!</v>
      </c>
      <c r="AE73" s="97" t="e">
        <f t="shared" si="33"/>
        <v>#DIV/0!</v>
      </c>
      <c r="AF73" s="97" t="e">
        <f t="shared" si="33"/>
        <v>#DIV/0!</v>
      </c>
      <c r="AG73" s="97" t="e">
        <f t="shared" si="33"/>
        <v>#DIV/0!</v>
      </c>
      <c r="AH73" s="97" t="e">
        <f t="shared" si="33"/>
        <v>#DIV/0!</v>
      </c>
      <c r="AI73" s="97" t="e">
        <f t="shared" si="33"/>
        <v>#DIV/0!</v>
      </c>
      <c r="AJ73" s="542"/>
    </row>
    <row r="74" spans="1:36" ht="20.399999999999999">
      <c r="A74" s="528" t="s">
        <v>18</v>
      </c>
      <c r="B74" s="548" t="s">
        <v>48</v>
      </c>
      <c r="C74" s="101" t="s">
        <v>42</v>
      </c>
      <c r="D74" s="142">
        <v>25</v>
      </c>
      <c r="E74" s="142">
        <v>15</v>
      </c>
      <c r="F74" s="142">
        <v>15</v>
      </c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93">
        <f>SUM(D74:AH74)</f>
        <v>55</v>
      </c>
      <c r="AJ74" s="541">
        <f>AI77</f>
        <v>0.18181818181818182</v>
      </c>
    </row>
    <row r="75" spans="1:36" ht="20.399999999999999">
      <c r="A75" s="529"/>
      <c r="B75" s="546"/>
      <c r="C75" s="91" t="s">
        <v>89</v>
      </c>
      <c r="D75" s="92">
        <v>4</v>
      </c>
      <c r="E75" s="92">
        <v>4</v>
      </c>
      <c r="F75" s="92">
        <v>2</v>
      </c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161">
        <f t="shared" ref="AI75:AI76" si="34">SUM(D75:AH75)</f>
        <v>10</v>
      </c>
      <c r="AJ75" s="541"/>
    </row>
    <row r="76" spans="1:36" ht="20.399999999999999">
      <c r="A76" s="529"/>
      <c r="B76" s="546"/>
      <c r="C76" s="94" t="s">
        <v>90</v>
      </c>
      <c r="D76" s="92">
        <v>0</v>
      </c>
      <c r="E76" s="92">
        <v>0</v>
      </c>
      <c r="F76" s="92">
        <v>0</v>
      </c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87">
        <f t="shared" si="34"/>
        <v>0</v>
      </c>
      <c r="AJ76" s="541"/>
    </row>
    <row r="77" spans="1:36" ht="21" thickBot="1">
      <c r="A77" s="530"/>
      <c r="B77" s="547"/>
      <c r="C77" s="96" t="s">
        <v>91</v>
      </c>
      <c r="D77" s="97">
        <f>(D75+D76)/D74</f>
        <v>0.16</v>
      </c>
      <c r="E77" s="97">
        <f>(E75+E76)/E74</f>
        <v>0.26666666666666666</v>
      </c>
      <c r="F77" s="97">
        <f t="shared" ref="F77:AI77" si="35">(F75+F76)/F74</f>
        <v>0.13333333333333333</v>
      </c>
      <c r="G77" s="97" t="e">
        <f t="shared" si="35"/>
        <v>#DIV/0!</v>
      </c>
      <c r="H77" s="97" t="e">
        <f t="shared" si="35"/>
        <v>#DIV/0!</v>
      </c>
      <c r="I77" s="97" t="e">
        <f t="shared" si="35"/>
        <v>#DIV/0!</v>
      </c>
      <c r="J77" s="97" t="e">
        <f t="shared" si="35"/>
        <v>#DIV/0!</v>
      </c>
      <c r="K77" s="97" t="e">
        <f t="shared" si="35"/>
        <v>#DIV/0!</v>
      </c>
      <c r="L77" s="97" t="e">
        <f t="shared" si="35"/>
        <v>#DIV/0!</v>
      </c>
      <c r="M77" s="97" t="e">
        <f t="shared" si="35"/>
        <v>#DIV/0!</v>
      </c>
      <c r="N77" s="97" t="e">
        <f t="shared" si="35"/>
        <v>#DIV/0!</v>
      </c>
      <c r="O77" s="97" t="e">
        <f t="shared" si="35"/>
        <v>#DIV/0!</v>
      </c>
      <c r="P77" s="97" t="e">
        <f t="shared" si="35"/>
        <v>#DIV/0!</v>
      </c>
      <c r="Q77" s="97" t="e">
        <f t="shared" si="35"/>
        <v>#DIV/0!</v>
      </c>
      <c r="R77" s="97" t="e">
        <f t="shared" si="35"/>
        <v>#DIV/0!</v>
      </c>
      <c r="S77" s="97" t="e">
        <f t="shared" si="35"/>
        <v>#DIV/0!</v>
      </c>
      <c r="T77" s="97" t="e">
        <f t="shared" si="35"/>
        <v>#DIV/0!</v>
      </c>
      <c r="U77" s="97" t="e">
        <f t="shared" si="35"/>
        <v>#DIV/0!</v>
      </c>
      <c r="V77" s="97" t="e">
        <f t="shared" si="35"/>
        <v>#DIV/0!</v>
      </c>
      <c r="W77" s="97" t="e">
        <f t="shared" si="35"/>
        <v>#DIV/0!</v>
      </c>
      <c r="X77" s="97" t="e">
        <f t="shared" si="35"/>
        <v>#DIV/0!</v>
      </c>
      <c r="Y77" s="97" t="e">
        <f t="shared" si="35"/>
        <v>#DIV/0!</v>
      </c>
      <c r="Z77" s="97" t="e">
        <f t="shared" si="35"/>
        <v>#DIV/0!</v>
      </c>
      <c r="AA77" s="97" t="e">
        <f t="shared" si="35"/>
        <v>#DIV/0!</v>
      </c>
      <c r="AB77" s="97" t="e">
        <f t="shared" si="35"/>
        <v>#DIV/0!</v>
      </c>
      <c r="AC77" s="97" t="e">
        <f t="shared" si="35"/>
        <v>#DIV/0!</v>
      </c>
      <c r="AD77" s="97" t="e">
        <f t="shared" si="35"/>
        <v>#DIV/0!</v>
      </c>
      <c r="AE77" s="97" t="e">
        <f t="shared" si="35"/>
        <v>#DIV/0!</v>
      </c>
      <c r="AF77" s="97" t="e">
        <f t="shared" si="35"/>
        <v>#DIV/0!</v>
      </c>
      <c r="AG77" s="97" t="e">
        <f t="shared" si="35"/>
        <v>#DIV/0!</v>
      </c>
      <c r="AH77" s="97" t="e">
        <f t="shared" si="35"/>
        <v>#DIV/0!</v>
      </c>
      <c r="AI77" s="97">
        <f t="shared" si="35"/>
        <v>0.18181818181818182</v>
      </c>
      <c r="AJ77" s="542"/>
    </row>
    <row r="78" spans="1:36" ht="20.399999999999999">
      <c r="A78" s="528" t="s">
        <v>19</v>
      </c>
      <c r="B78" s="548" t="s">
        <v>64</v>
      </c>
      <c r="C78" s="101" t="s">
        <v>42</v>
      </c>
      <c r="D78" s="142">
        <v>35</v>
      </c>
      <c r="E78" s="142">
        <v>20</v>
      </c>
      <c r="F78" s="142">
        <v>20</v>
      </c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93">
        <f>SUM(D78:AH78)</f>
        <v>75</v>
      </c>
      <c r="AJ78" s="541">
        <f>AI81</f>
        <v>0.04</v>
      </c>
    </row>
    <row r="79" spans="1:36" ht="20.399999999999999">
      <c r="A79" s="529"/>
      <c r="B79" s="546"/>
      <c r="C79" s="91" t="s">
        <v>89</v>
      </c>
      <c r="D79" s="92">
        <v>1</v>
      </c>
      <c r="E79" s="92">
        <v>0</v>
      </c>
      <c r="F79" s="92">
        <v>2</v>
      </c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161">
        <f t="shared" ref="AI79:AI80" si="36">SUM(D79:AH79)</f>
        <v>3</v>
      </c>
      <c r="AJ79" s="541"/>
    </row>
    <row r="80" spans="1:36" ht="20.399999999999999">
      <c r="A80" s="529"/>
      <c r="B80" s="546"/>
      <c r="C80" s="94" t="s">
        <v>90</v>
      </c>
      <c r="D80" s="92">
        <v>0</v>
      </c>
      <c r="E80" s="92">
        <v>0</v>
      </c>
      <c r="F80" s="92">
        <v>0</v>
      </c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87">
        <f t="shared" si="36"/>
        <v>0</v>
      </c>
      <c r="AJ80" s="541"/>
    </row>
    <row r="81" spans="1:36" ht="21" thickBot="1">
      <c r="A81" s="530"/>
      <c r="B81" s="547"/>
      <c r="C81" s="96" t="s">
        <v>91</v>
      </c>
      <c r="D81" s="97">
        <f>(D79+D80)/D78</f>
        <v>2.8571428571428571E-2</v>
      </c>
      <c r="E81" s="97">
        <f>(E79+E80)/E78</f>
        <v>0</v>
      </c>
      <c r="F81" s="97">
        <f t="shared" ref="F81:AI81" si="37">(F79+F80)/F78</f>
        <v>0.1</v>
      </c>
      <c r="G81" s="97" t="e">
        <f t="shared" si="37"/>
        <v>#DIV/0!</v>
      </c>
      <c r="H81" s="97" t="e">
        <f t="shared" si="37"/>
        <v>#DIV/0!</v>
      </c>
      <c r="I81" s="97" t="e">
        <f t="shared" si="37"/>
        <v>#DIV/0!</v>
      </c>
      <c r="J81" s="97" t="e">
        <f t="shared" si="37"/>
        <v>#DIV/0!</v>
      </c>
      <c r="K81" s="97" t="e">
        <f t="shared" si="37"/>
        <v>#DIV/0!</v>
      </c>
      <c r="L81" s="97" t="e">
        <f t="shared" si="37"/>
        <v>#DIV/0!</v>
      </c>
      <c r="M81" s="97" t="e">
        <f t="shared" si="37"/>
        <v>#DIV/0!</v>
      </c>
      <c r="N81" s="97" t="e">
        <f t="shared" si="37"/>
        <v>#DIV/0!</v>
      </c>
      <c r="O81" s="97" t="e">
        <f t="shared" si="37"/>
        <v>#DIV/0!</v>
      </c>
      <c r="P81" s="97" t="e">
        <f t="shared" si="37"/>
        <v>#DIV/0!</v>
      </c>
      <c r="Q81" s="97" t="e">
        <f t="shared" si="37"/>
        <v>#DIV/0!</v>
      </c>
      <c r="R81" s="97" t="e">
        <f t="shared" si="37"/>
        <v>#DIV/0!</v>
      </c>
      <c r="S81" s="97" t="e">
        <f t="shared" si="37"/>
        <v>#DIV/0!</v>
      </c>
      <c r="T81" s="97" t="e">
        <f t="shared" si="37"/>
        <v>#DIV/0!</v>
      </c>
      <c r="U81" s="97" t="e">
        <f t="shared" si="37"/>
        <v>#DIV/0!</v>
      </c>
      <c r="V81" s="97" t="e">
        <f t="shared" si="37"/>
        <v>#DIV/0!</v>
      </c>
      <c r="W81" s="97" t="e">
        <f t="shared" si="37"/>
        <v>#DIV/0!</v>
      </c>
      <c r="X81" s="97" t="e">
        <f t="shared" si="37"/>
        <v>#DIV/0!</v>
      </c>
      <c r="Y81" s="97" t="e">
        <f t="shared" si="37"/>
        <v>#DIV/0!</v>
      </c>
      <c r="Z81" s="97" t="e">
        <f t="shared" si="37"/>
        <v>#DIV/0!</v>
      </c>
      <c r="AA81" s="97" t="e">
        <f t="shared" si="37"/>
        <v>#DIV/0!</v>
      </c>
      <c r="AB81" s="97" t="e">
        <f t="shared" si="37"/>
        <v>#DIV/0!</v>
      </c>
      <c r="AC81" s="97" t="e">
        <f t="shared" si="37"/>
        <v>#DIV/0!</v>
      </c>
      <c r="AD81" s="97" t="e">
        <f t="shared" si="37"/>
        <v>#DIV/0!</v>
      </c>
      <c r="AE81" s="97" t="e">
        <f t="shared" si="37"/>
        <v>#DIV/0!</v>
      </c>
      <c r="AF81" s="97" t="e">
        <f t="shared" si="37"/>
        <v>#DIV/0!</v>
      </c>
      <c r="AG81" s="97" t="e">
        <f t="shared" si="37"/>
        <v>#DIV/0!</v>
      </c>
      <c r="AH81" s="97" t="e">
        <f t="shared" si="37"/>
        <v>#DIV/0!</v>
      </c>
      <c r="AI81" s="97">
        <f t="shared" si="37"/>
        <v>0.04</v>
      </c>
      <c r="AJ81" s="542"/>
    </row>
    <row r="82" spans="1:36" ht="20.399999999999999">
      <c r="A82" s="528" t="s">
        <v>20</v>
      </c>
      <c r="B82" s="548" t="s">
        <v>65</v>
      </c>
      <c r="C82" s="101" t="s">
        <v>42</v>
      </c>
      <c r="D82" s="142">
        <v>75</v>
      </c>
      <c r="E82" s="142">
        <v>60</v>
      </c>
      <c r="F82" s="142">
        <v>60</v>
      </c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93">
        <f>SUM(D82:AH82)</f>
        <v>195</v>
      </c>
      <c r="AJ82" s="541">
        <f>AI85</f>
        <v>9.2307692307692313E-2</v>
      </c>
    </row>
    <row r="83" spans="1:36" ht="20.399999999999999">
      <c r="A83" s="529"/>
      <c r="B83" s="546"/>
      <c r="C83" s="91" t="s">
        <v>89</v>
      </c>
      <c r="D83" s="92">
        <v>6</v>
      </c>
      <c r="E83" s="92">
        <v>9</v>
      </c>
      <c r="F83" s="92">
        <v>3</v>
      </c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161">
        <f t="shared" ref="AI83:AI84" si="38">SUM(D83:AH83)</f>
        <v>18</v>
      </c>
      <c r="AJ83" s="541"/>
    </row>
    <row r="84" spans="1:36" ht="20.399999999999999">
      <c r="A84" s="529"/>
      <c r="B84" s="546"/>
      <c r="C84" s="94" t="s">
        <v>90</v>
      </c>
      <c r="D84" s="92">
        <v>0</v>
      </c>
      <c r="E84" s="92">
        <v>0</v>
      </c>
      <c r="F84" s="92">
        <v>0</v>
      </c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87">
        <f t="shared" si="38"/>
        <v>0</v>
      </c>
      <c r="AJ84" s="541"/>
    </row>
    <row r="85" spans="1:36" ht="21" thickBot="1">
      <c r="A85" s="530"/>
      <c r="B85" s="547"/>
      <c r="C85" s="96" t="s">
        <v>91</v>
      </c>
      <c r="D85" s="97">
        <f>(D83+D84)/D82</f>
        <v>0.08</v>
      </c>
      <c r="E85" s="97">
        <f>(E83+E84)/E82</f>
        <v>0.15</v>
      </c>
      <c r="F85" s="97">
        <f t="shared" ref="F85:AI85" si="39">(F83+F84)/F82</f>
        <v>0.05</v>
      </c>
      <c r="G85" s="97" t="e">
        <f t="shared" si="39"/>
        <v>#DIV/0!</v>
      </c>
      <c r="H85" s="97" t="e">
        <f t="shared" si="39"/>
        <v>#DIV/0!</v>
      </c>
      <c r="I85" s="97" t="e">
        <f t="shared" si="39"/>
        <v>#DIV/0!</v>
      </c>
      <c r="J85" s="97" t="e">
        <f t="shared" si="39"/>
        <v>#DIV/0!</v>
      </c>
      <c r="K85" s="97" t="e">
        <f t="shared" si="39"/>
        <v>#DIV/0!</v>
      </c>
      <c r="L85" s="97" t="e">
        <f t="shared" si="39"/>
        <v>#DIV/0!</v>
      </c>
      <c r="M85" s="97" t="e">
        <f t="shared" si="39"/>
        <v>#DIV/0!</v>
      </c>
      <c r="N85" s="97" t="e">
        <f t="shared" si="39"/>
        <v>#DIV/0!</v>
      </c>
      <c r="O85" s="97" t="e">
        <f t="shared" si="39"/>
        <v>#DIV/0!</v>
      </c>
      <c r="P85" s="97" t="e">
        <f t="shared" si="39"/>
        <v>#DIV/0!</v>
      </c>
      <c r="Q85" s="97" t="e">
        <f t="shared" si="39"/>
        <v>#DIV/0!</v>
      </c>
      <c r="R85" s="97" t="e">
        <f t="shared" si="39"/>
        <v>#DIV/0!</v>
      </c>
      <c r="S85" s="97" t="e">
        <f t="shared" si="39"/>
        <v>#DIV/0!</v>
      </c>
      <c r="T85" s="97" t="e">
        <f t="shared" si="39"/>
        <v>#DIV/0!</v>
      </c>
      <c r="U85" s="97" t="e">
        <f t="shared" si="39"/>
        <v>#DIV/0!</v>
      </c>
      <c r="V85" s="97" t="e">
        <f t="shared" si="39"/>
        <v>#DIV/0!</v>
      </c>
      <c r="W85" s="97" t="e">
        <f t="shared" si="39"/>
        <v>#DIV/0!</v>
      </c>
      <c r="X85" s="97" t="e">
        <f t="shared" si="39"/>
        <v>#DIV/0!</v>
      </c>
      <c r="Y85" s="97" t="e">
        <f t="shared" si="39"/>
        <v>#DIV/0!</v>
      </c>
      <c r="Z85" s="97" t="e">
        <f t="shared" si="39"/>
        <v>#DIV/0!</v>
      </c>
      <c r="AA85" s="97" t="e">
        <f t="shared" si="39"/>
        <v>#DIV/0!</v>
      </c>
      <c r="AB85" s="97" t="e">
        <f t="shared" si="39"/>
        <v>#DIV/0!</v>
      </c>
      <c r="AC85" s="97" t="e">
        <f t="shared" si="39"/>
        <v>#DIV/0!</v>
      </c>
      <c r="AD85" s="97" t="e">
        <f t="shared" si="39"/>
        <v>#DIV/0!</v>
      </c>
      <c r="AE85" s="97" t="e">
        <f t="shared" si="39"/>
        <v>#DIV/0!</v>
      </c>
      <c r="AF85" s="97" t="e">
        <f t="shared" si="39"/>
        <v>#DIV/0!</v>
      </c>
      <c r="AG85" s="97" t="e">
        <f t="shared" si="39"/>
        <v>#DIV/0!</v>
      </c>
      <c r="AH85" s="97" t="e">
        <f t="shared" si="39"/>
        <v>#DIV/0!</v>
      </c>
      <c r="AI85" s="97">
        <f t="shared" si="39"/>
        <v>9.2307692307692313E-2</v>
      </c>
      <c r="AJ85" s="542"/>
    </row>
    <row r="86" spans="1:36" ht="20.399999999999999" hidden="1">
      <c r="A86" s="528" t="s">
        <v>21</v>
      </c>
      <c r="B86" s="548" t="s">
        <v>66</v>
      </c>
      <c r="C86" s="101" t="s">
        <v>42</v>
      </c>
      <c r="D86" s="142">
        <v>0</v>
      </c>
      <c r="E86" s="142">
        <v>0</v>
      </c>
      <c r="F86" s="142">
        <v>0</v>
      </c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93">
        <f>SUM(D86:AH86)</f>
        <v>0</v>
      </c>
      <c r="AJ86" s="541" t="e">
        <f>AI89</f>
        <v>#DIV/0!</v>
      </c>
    </row>
    <row r="87" spans="1:36" ht="20.399999999999999" hidden="1">
      <c r="A87" s="529"/>
      <c r="B87" s="546"/>
      <c r="C87" s="91" t="s">
        <v>89</v>
      </c>
      <c r="D87" s="92">
        <v>0</v>
      </c>
      <c r="E87" s="92">
        <v>0</v>
      </c>
      <c r="F87" s="92">
        <v>0</v>
      </c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161">
        <f t="shared" ref="AI87:AI88" si="40">SUM(D87:AH87)</f>
        <v>0</v>
      </c>
      <c r="AJ87" s="541"/>
    </row>
    <row r="88" spans="1:36" ht="20.399999999999999" hidden="1">
      <c r="A88" s="529"/>
      <c r="B88" s="546"/>
      <c r="C88" s="94" t="s">
        <v>90</v>
      </c>
      <c r="D88" s="92">
        <v>0</v>
      </c>
      <c r="E88" s="92">
        <v>0</v>
      </c>
      <c r="F88" s="92">
        <v>0</v>
      </c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87">
        <f t="shared" si="40"/>
        <v>0</v>
      </c>
      <c r="AJ88" s="541"/>
    </row>
    <row r="89" spans="1:36" ht="21" hidden="1" thickBot="1">
      <c r="A89" s="530"/>
      <c r="B89" s="547"/>
      <c r="C89" s="96" t="s">
        <v>91</v>
      </c>
      <c r="D89" s="97" t="e">
        <f>(D87+D88)/D86</f>
        <v>#DIV/0!</v>
      </c>
      <c r="E89" s="97" t="e">
        <f>(E87+E88)/E86</f>
        <v>#DIV/0!</v>
      </c>
      <c r="F89" s="97" t="e">
        <f t="shared" ref="F89:AI89" si="41">(F87+F88)/F86</f>
        <v>#DIV/0!</v>
      </c>
      <c r="G89" s="97" t="e">
        <f t="shared" si="41"/>
        <v>#DIV/0!</v>
      </c>
      <c r="H89" s="97" t="e">
        <f t="shared" si="41"/>
        <v>#DIV/0!</v>
      </c>
      <c r="I89" s="97" t="e">
        <f t="shared" si="41"/>
        <v>#DIV/0!</v>
      </c>
      <c r="J89" s="97" t="e">
        <f t="shared" si="41"/>
        <v>#DIV/0!</v>
      </c>
      <c r="K89" s="97" t="e">
        <f t="shared" si="41"/>
        <v>#DIV/0!</v>
      </c>
      <c r="L89" s="97" t="e">
        <f t="shared" si="41"/>
        <v>#DIV/0!</v>
      </c>
      <c r="M89" s="97" t="e">
        <f t="shared" si="41"/>
        <v>#DIV/0!</v>
      </c>
      <c r="N89" s="97" t="e">
        <f t="shared" si="41"/>
        <v>#DIV/0!</v>
      </c>
      <c r="O89" s="97" t="e">
        <f t="shared" si="41"/>
        <v>#DIV/0!</v>
      </c>
      <c r="P89" s="97" t="e">
        <f t="shared" si="41"/>
        <v>#DIV/0!</v>
      </c>
      <c r="Q89" s="97" t="e">
        <f t="shared" si="41"/>
        <v>#DIV/0!</v>
      </c>
      <c r="R89" s="97" t="e">
        <f t="shared" si="41"/>
        <v>#DIV/0!</v>
      </c>
      <c r="S89" s="97" t="e">
        <f t="shared" si="41"/>
        <v>#DIV/0!</v>
      </c>
      <c r="T89" s="97" t="e">
        <f t="shared" si="41"/>
        <v>#DIV/0!</v>
      </c>
      <c r="U89" s="97" t="e">
        <f t="shared" si="41"/>
        <v>#DIV/0!</v>
      </c>
      <c r="V89" s="97" t="e">
        <f t="shared" si="41"/>
        <v>#DIV/0!</v>
      </c>
      <c r="W89" s="97" t="e">
        <f t="shared" si="41"/>
        <v>#DIV/0!</v>
      </c>
      <c r="X89" s="97" t="e">
        <f t="shared" si="41"/>
        <v>#DIV/0!</v>
      </c>
      <c r="Y89" s="97" t="e">
        <f t="shared" si="41"/>
        <v>#DIV/0!</v>
      </c>
      <c r="Z89" s="97" t="e">
        <f t="shared" si="41"/>
        <v>#DIV/0!</v>
      </c>
      <c r="AA89" s="97" t="e">
        <f t="shared" si="41"/>
        <v>#DIV/0!</v>
      </c>
      <c r="AB89" s="97" t="e">
        <f t="shared" si="41"/>
        <v>#DIV/0!</v>
      </c>
      <c r="AC89" s="97" t="e">
        <f t="shared" si="41"/>
        <v>#DIV/0!</v>
      </c>
      <c r="AD89" s="97" t="e">
        <f t="shared" si="41"/>
        <v>#DIV/0!</v>
      </c>
      <c r="AE89" s="97" t="e">
        <f t="shared" si="41"/>
        <v>#DIV/0!</v>
      </c>
      <c r="AF89" s="97" t="e">
        <f t="shared" si="41"/>
        <v>#DIV/0!</v>
      </c>
      <c r="AG89" s="97" t="e">
        <f t="shared" si="41"/>
        <v>#DIV/0!</v>
      </c>
      <c r="AH89" s="97" t="e">
        <f t="shared" si="41"/>
        <v>#DIV/0!</v>
      </c>
      <c r="AI89" s="97" t="e">
        <f t="shared" si="41"/>
        <v>#DIV/0!</v>
      </c>
      <c r="AJ89" s="542"/>
    </row>
    <row r="90" spans="1:36" ht="21" hidden="1" thickTop="1">
      <c r="A90" s="528" t="s">
        <v>101</v>
      </c>
      <c r="B90" s="548" t="s">
        <v>67</v>
      </c>
      <c r="C90" s="101" t="s">
        <v>42</v>
      </c>
      <c r="D90" s="142">
        <v>0</v>
      </c>
      <c r="E90" s="142">
        <v>0</v>
      </c>
      <c r="F90" s="142">
        <v>0</v>
      </c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89">
        <f>SUM(D90:AH90)</f>
        <v>0</v>
      </c>
      <c r="AJ90" s="541" t="e">
        <f>AI93</f>
        <v>#DIV/0!</v>
      </c>
    </row>
    <row r="91" spans="1:36" ht="20.399999999999999" hidden="1">
      <c r="A91" s="529"/>
      <c r="B91" s="546"/>
      <c r="C91" s="91" t="s">
        <v>89</v>
      </c>
      <c r="D91" s="92">
        <v>0</v>
      </c>
      <c r="E91" s="92">
        <v>0</v>
      </c>
      <c r="F91" s="92">
        <v>0</v>
      </c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161">
        <f t="shared" ref="AI91:AI92" si="42">SUM(D91:AH91)</f>
        <v>0</v>
      </c>
      <c r="AJ91" s="541"/>
    </row>
    <row r="92" spans="1:36" ht="20.399999999999999" hidden="1">
      <c r="A92" s="529"/>
      <c r="B92" s="546"/>
      <c r="C92" s="94" t="s">
        <v>90</v>
      </c>
      <c r="D92" s="92">
        <v>0</v>
      </c>
      <c r="E92" s="92">
        <v>0</v>
      </c>
      <c r="F92" s="92">
        <v>0</v>
      </c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87">
        <f t="shared" si="42"/>
        <v>0</v>
      </c>
      <c r="AJ92" s="541"/>
    </row>
    <row r="93" spans="1:36" ht="21" hidden="1" thickBot="1">
      <c r="A93" s="530"/>
      <c r="B93" s="547"/>
      <c r="C93" s="96" t="s">
        <v>91</v>
      </c>
      <c r="D93" s="97" t="e">
        <f>(D91+D92)/D90</f>
        <v>#DIV/0!</v>
      </c>
      <c r="E93" s="97" t="e">
        <f>(E91+E92)/E90</f>
        <v>#DIV/0!</v>
      </c>
      <c r="F93" s="97" t="e">
        <f t="shared" ref="F93:AI93" si="43">(F91+F92)/F90</f>
        <v>#DIV/0!</v>
      </c>
      <c r="G93" s="97" t="e">
        <f t="shared" si="43"/>
        <v>#DIV/0!</v>
      </c>
      <c r="H93" s="97" t="e">
        <f t="shared" si="43"/>
        <v>#DIV/0!</v>
      </c>
      <c r="I93" s="97" t="e">
        <f t="shared" si="43"/>
        <v>#DIV/0!</v>
      </c>
      <c r="J93" s="97" t="e">
        <f t="shared" si="43"/>
        <v>#DIV/0!</v>
      </c>
      <c r="K93" s="97" t="e">
        <f t="shared" si="43"/>
        <v>#DIV/0!</v>
      </c>
      <c r="L93" s="97" t="e">
        <f t="shared" si="43"/>
        <v>#DIV/0!</v>
      </c>
      <c r="M93" s="97" t="e">
        <f t="shared" si="43"/>
        <v>#DIV/0!</v>
      </c>
      <c r="N93" s="97" t="e">
        <f t="shared" si="43"/>
        <v>#DIV/0!</v>
      </c>
      <c r="O93" s="97" t="e">
        <f t="shared" si="43"/>
        <v>#DIV/0!</v>
      </c>
      <c r="P93" s="97" t="e">
        <f t="shared" si="43"/>
        <v>#DIV/0!</v>
      </c>
      <c r="Q93" s="97" t="e">
        <f t="shared" si="43"/>
        <v>#DIV/0!</v>
      </c>
      <c r="R93" s="97" t="e">
        <f t="shared" si="43"/>
        <v>#DIV/0!</v>
      </c>
      <c r="S93" s="97" t="e">
        <f t="shared" si="43"/>
        <v>#DIV/0!</v>
      </c>
      <c r="T93" s="97" t="e">
        <f t="shared" si="43"/>
        <v>#DIV/0!</v>
      </c>
      <c r="U93" s="97" t="e">
        <f t="shared" si="43"/>
        <v>#DIV/0!</v>
      </c>
      <c r="V93" s="97" t="e">
        <f t="shared" si="43"/>
        <v>#DIV/0!</v>
      </c>
      <c r="W93" s="97" t="e">
        <f t="shared" si="43"/>
        <v>#DIV/0!</v>
      </c>
      <c r="X93" s="97" t="e">
        <f t="shared" si="43"/>
        <v>#DIV/0!</v>
      </c>
      <c r="Y93" s="97" t="e">
        <f t="shared" si="43"/>
        <v>#DIV/0!</v>
      </c>
      <c r="Z93" s="97" t="e">
        <f t="shared" si="43"/>
        <v>#DIV/0!</v>
      </c>
      <c r="AA93" s="97" t="e">
        <f t="shared" si="43"/>
        <v>#DIV/0!</v>
      </c>
      <c r="AB93" s="97" t="e">
        <f t="shared" si="43"/>
        <v>#DIV/0!</v>
      </c>
      <c r="AC93" s="97" t="e">
        <f t="shared" si="43"/>
        <v>#DIV/0!</v>
      </c>
      <c r="AD93" s="97" t="e">
        <f t="shared" si="43"/>
        <v>#DIV/0!</v>
      </c>
      <c r="AE93" s="97" t="e">
        <f t="shared" si="43"/>
        <v>#DIV/0!</v>
      </c>
      <c r="AF93" s="97" t="e">
        <f t="shared" si="43"/>
        <v>#DIV/0!</v>
      </c>
      <c r="AG93" s="97" t="e">
        <f t="shared" si="43"/>
        <v>#DIV/0!</v>
      </c>
      <c r="AH93" s="97" t="e">
        <f t="shared" si="43"/>
        <v>#DIV/0!</v>
      </c>
      <c r="AI93" s="97" t="e">
        <f t="shared" si="43"/>
        <v>#DIV/0!</v>
      </c>
      <c r="AJ93" s="542"/>
    </row>
    <row r="94" spans="1:36" ht="20.399999999999999" hidden="1">
      <c r="A94" s="528" t="s">
        <v>22</v>
      </c>
      <c r="B94" s="548" t="s">
        <v>49</v>
      </c>
      <c r="C94" s="101" t="s">
        <v>42</v>
      </c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/>
      <c r="K94" s="142">
        <v>0</v>
      </c>
      <c r="L94" s="142">
        <v>0</v>
      </c>
      <c r="M94" s="142">
        <v>0</v>
      </c>
      <c r="N94" s="142">
        <v>0</v>
      </c>
      <c r="O94" s="142">
        <v>0</v>
      </c>
      <c r="P94" s="142">
        <v>0</v>
      </c>
      <c r="Q94" s="142"/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2"/>
      <c r="Y94" s="142">
        <v>0</v>
      </c>
      <c r="Z94" s="142">
        <v>0</v>
      </c>
      <c r="AA94" s="142">
        <v>0</v>
      </c>
      <c r="AB94" s="142">
        <v>0</v>
      </c>
      <c r="AC94" s="142">
        <v>0</v>
      </c>
      <c r="AD94" s="142">
        <v>0</v>
      </c>
      <c r="AE94" s="142"/>
      <c r="AF94" s="142">
        <v>0</v>
      </c>
      <c r="AG94" s="142">
        <v>0</v>
      </c>
      <c r="AH94" s="142"/>
      <c r="AI94" s="93">
        <f>SUM(D94:AH94)</f>
        <v>0</v>
      </c>
      <c r="AJ94" s="541" t="e">
        <f>AI97</f>
        <v>#DIV/0!</v>
      </c>
    </row>
    <row r="95" spans="1:36" ht="20.399999999999999" hidden="1">
      <c r="A95" s="529"/>
      <c r="B95" s="546"/>
      <c r="C95" s="91" t="s">
        <v>89</v>
      </c>
      <c r="D95" s="92">
        <v>0</v>
      </c>
      <c r="E95" s="92">
        <v>0</v>
      </c>
      <c r="F95" s="92">
        <v>0</v>
      </c>
      <c r="G95" s="92">
        <v>0</v>
      </c>
      <c r="H95" s="92">
        <v>0</v>
      </c>
      <c r="I95" s="92">
        <v>0</v>
      </c>
      <c r="J95" s="92"/>
      <c r="K95" s="92">
        <v>0</v>
      </c>
      <c r="L95" s="92">
        <v>0</v>
      </c>
      <c r="M95" s="92">
        <v>0</v>
      </c>
      <c r="N95" s="92">
        <v>0</v>
      </c>
      <c r="O95" s="92">
        <v>0</v>
      </c>
      <c r="P95" s="92">
        <v>0</v>
      </c>
      <c r="Q95" s="92"/>
      <c r="R95" s="92">
        <v>0</v>
      </c>
      <c r="S95" s="92">
        <v>0</v>
      </c>
      <c r="T95" s="92">
        <v>0</v>
      </c>
      <c r="U95" s="92">
        <v>0</v>
      </c>
      <c r="V95" s="92">
        <v>0</v>
      </c>
      <c r="W95" s="92">
        <v>0</v>
      </c>
      <c r="X95" s="92"/>
      <c r="Y95" s="92">
        <v>0</v>
      </c>
      <c r="Z95" s="92">
        <v>0</v>
      </c>
      <c r="AA95" s="92">
        <v>0</v>
      </c>
      <c r="AB95" s="92">
        <v>0</v>
      </c>
      <c r="AC95" s="92">
        <v>0</v>
      </c>
      <c r="AD95" s="92">
        <v>0</v>
      </c>
      <c r="AE95" s="92"/>
      <c r="AF95" s="92">
        <v>0</v>
      </c>
      <c r="AG95" s="92">
        <v>0</v>
      </c>
      <c r="AH95" s="92"/>
      <c r="AI95" s="161">
        <f t="shared" ref="AI95:AI96" si="44">SUM(D95:AH95)</f>
        <v>0</v>
      </c>
      <c r="AJ95" s="541"/>
    </row>
    <row r="96" spans="1:36" ht="20.399999999999999" hidden="1">
      <c r="A96" s="529"/>
      <c r="B96" s="546"/>
      <c r="C96" s="94" t="s">
        <v>90</v>
      </c>
      <c r="D96" s="92">
        <v>0</v>
      </c>
      <c r="E96" s="92">
        <v>0</v>
      </c>
      <c r="F96" s="92">
        <v>0</v>
      </c>
      <c r="G96" s="92">
        <v>0</v>
      </c>
      <c r="H96" s="92">
        <v>0</v>
      </c>
      <c r="I96" s="92">
        <v>0</v>
      </c>
      <c r="J96" s="92"/>
      <c r="K96" s="92">
        <v>0</v>
      </c>
      <c r="L96" s="92">
        <v>0</v>
      </c>
      <c r="M96" s="92">
        <v>0</v>
      </c>
      <c r="N96" s="92">
        <v>0</v>
      </c>
      <c r="O96" s="92">
        <v>0</v>
      </c>
      <c r="P96" s="92">
        <v>0</v>
      </c>
      <c r="Q96" s="92"/>
      <c r="R96" s="92">
        <v>0</v>
      </c>
      <c r="S96" s="92">
        <v>0</v>
      </c>
      <c r="T96" s="92">
        <v>0</v>
      </c>
      <c r="U96" s="92">
        <v>0</v>
      </c>
      <c r="V96" s="92">
        <v>0</v>
      </c>
      <c r="W96" s="92">
        <v>0</v>
      </c>
      <c r="X96" s="92"/>
      <c r="Y96" s="92">
        <v>0</v>
      </c>
      <c r="Z96" s="92">
        <v>0</v>
      </c>
      <c r="AA96" s="92">
        <v>0</v>
      </c>
      <c r="AB96" s="92">
        <v>0</v>
      </c>
      <c r="AC96" s="92">
        <v>0</v>
      </c>
      <c r="AD96" s="92">
        <v>0</v>
      </c>
      <c r="AE96" s="92"/>
      <c r="AF96" s="92">
        <v>0</v>
      </c>
      <c r="AG96" s="92">
        <v>0</v>
      </c>
      <c r="AH96" s="92"/>
      <c r="AI96" s="87">
        <f t="shared" si="44"/>
        <v>0</v>
      </c>
      <c r="AJ96" s="541"/>
    </row>
    <row r="97" spans="1:36" ht="21" hidden="1" thickBot="1">
      <c r="A97" s="530"/>
      <c r="B97" s="547"/>
      <c r="C97" s="96" t="s">
        <v>91</v>
      </c>
      <c r="D97" s="97" t="e">
        <f>(D95+D96)/D94</f>
        <v>#DIV/0!</v>
      </c>
      <c r="E97" s="97" t="e">
        <f>(E95+E96)/E94</f>
        <v>#DIV/0!</v>
      </c>
      <c r="F97" s="97" t="e">
        <f t="shared" ref="F97:AI97" si="45">(F95+F96)/F94</f>
        <v>#DIV/0!</v>
      </c>
      <c r="G97" s="97" t="e">
        <f t="shared" si="45"/>
        <v>#DIV/0!</v>
      </c>
      <c r="H97" s="97" t="e">
        <f t="shared" si="45"/>
        <v>#DIV/0!</v>
      </c>
      <c r="I97" s="97" t="e">
        <f t="shared" si="45"/>
        <v>#DIV/0!</v>
      </c>
      <c r="J97" s="97" t="e">
        <f t="shared" si="45"/>
        <v>#DIV/0!</v>
      </c>
      <c r="K97" s="97" t="e">
        <f t="shared" si="45"/>
        <v>#DIV/0!</v>
      </c>
      <c r="L97" s="97" t="e">
        <f t="shared" si="45"/>
        <v>#DIV/0!</v>
      </c>
      <c r="M97" s="97" t="e">
        <f t="shared" si="45"/>
        <v>#DIV/0!</v>
      </c>
      <c r="N97" s="97" t="e">
        <f t="shared" si="45"/>
        <v>#DIV/0!</v>
      </c>
      <c r="O97" s="97" t="e">
        <f t="shared" si="45"/>
        <v>#DIV/0!</v>
      </c>
      <c r="P97" s="97" t="e">
        <f t="shared" si="45"/>
        <v>#DIV/0!</v>
      </c>
      <c r="Q97" s="97" t="e">
        <f t="shared" si="45"/>
        <v>#DIV/0!</v>
      </c>
      <c r="R97" s="97" t="e">
        <f t="shared" si="45"/>
        <v>#DIV/0!</v>
      </c>
      <c r="S97" s="97" t="e">
        <f t="shared" si="45"/>
        <v>#DIV/0!</v>
      </c>
      <c r="T97" s="97" t="e">
        <f t="shared" si="45"/>
        <v>#DIV/0!</v>
      </c>
      <c r="U97" s="97" t="e">
        <f t="shared" si="45"/>
        <v>#DIV/0!</v>
      </c>
      <c r="V97" s="97" t="e">
        <f t="shared" si="45"/>
        <v>#DIV/0!</v>
      </c>
      <c r="W97" s="97" t="e">
        <f t="shared" si="45"/>
        <v>#DIV/0!</v>
      </c>
      <c r="X97" s="97" t="e">
        <f t="shared" si="45"/>
        <v>#DIV/0!</v>
      </c>
      <c r="Y97" s="97" t="e">
        <f t="shared" si="45"/>
        <v>#DIV/0!</v>
      </c>
      <c r="Z97" s="97" t="e">
        <f t="shared" si="45"/>
        <v>#DIV/0!</v>
      </c>
      <c r="AA97" s="97" t="e">
        <f t="shared" si="45"/>
        <v>#DIV/0!</v>
      </c>
      <c r="AB97" s="97" t="e">
        <f t="shared" si="45"/>
        <v>#DIV/0!</v>
      </c>
      <c r="AC97" s="97" t="e">
        <f t="shared" si="45"/>
        <v>#DIV/0!</v>
      </c>
      <c r="AD97" s="97" t="e">
        <f t="shared" si="45"/>
        <v>#DIV/0!</v>
      </c>
      <c r="AE97" s="97" t="e">
        <f t="shared" si="45"/>
        <v>#DIV/0!</v>
      </c>
      <c r="AF97" s="97" t="e">
        <f t="shared" si="45"/>
        <v>#DIV/0!</v>
      </c>
      <c r="AG97" s="97" t="e">
        <f t="shared" si="45"/>
        <v>#DIV/0!</v>
      </c>
      <c r="AH97" s="97" t="e">
        <f t="shared" si="45"/>
        <v>#DIV/0!</v>
      </c>
      <c r="AI97" s="97" t="e">
        <f t="shared" si="45"/>
        <v>#DIV/0!</v>
      </c>
      <c r="AJ97" s="542"/>
    </row>
    <row r="98" spans="1:36" ht="20.399999999999999">
      <c r="A98" s="528" t="s">
        <v>23</v>
      </c>
      <c r="B98" s="561" t="s">
        <v>68</v>
      </c>
      <c r="C98" s="101" t="s">
        <v>42</v>
      </c>
      <c r="D98" s="142">
        <v>65</v>
      </c>
      <c r="E98" s="142">
        <v>70</v>
      </c>
      <c r="F98" s="142">
        <v>55</v>
      </c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93">
        <f>SUM(D98:AH98)</f>
        <v>190</v>
      </c>
      <c r="AJ98" s="541">
        <f>AI101</f>
        <v>0.10526315789473684</v>
      </c>
    </row>
    <row r="99" spans="1:36" ht="20.399999999999999">
      <c r="A99" s="529"/>
      <c r="B99" s="562"/>
      <c r="C99" s="91" t="s">
        <v>89</v>
      </c>
      <c r="D99" s="92">
        <v>4</v>
      </c>
      <c r="E99" s="92">
        <v>8</v>
      </c>
      <c r="F99" s="92">
        <v>8</v>
      </c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161">
        <f t="shared" ref="AI99:AI100" si="46">SUM(D99:AH99)</f>
        <v>20</v>
      </c>
      <c r="AJ99" s="541"/>
    </row>
    <row r="100" spans="1:36" ht="20.399999999999999">
      <c r="A100" s="529"/>
      <c r="B100" s="562"/>
      <c r="C100" s="94" t="s">
        <v>90</v>
      </c>
      <c r="D100" s="92">
        <v>0</v>
      </c>
      <c r="E100" s="92">
        <v>0</v>
      </c>
      <c r="F100" s="92">
        <v>0</v>
      </c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87">
        <f t="shared" si="46"/>
        <v>0</v>
      </c>
      <c r="AJ100" s="541"/>
    </row>
    <row r="101" spans="1:36" ht="21" thickBot="1">
      <c r="A101" s="530"/>
      <c r="B101" s="563"/>
      <c r="C101" s="96" t="s">
        <v>91</v>
      </c>
      <c r="D101" s="97">
        <f>(D99+D100)/D98</f>
        <v>6.1538461538461542E-2</v>
      </c>
      <c r="E101" s="97">
        <f>(E99+E100)/E98</f>
        <v>0.11428571428571428</v>
      </c>
      <c r="F101" s="97">
        <f t="shared" ref="F101:AI101" si="47">(F99+F100)/F98</f>
        <v>0.14545454545454545</v>
      </c>
      <c r="G101" s="97" t="e">
        <f t="shared" si="47"/>
        <v>#DIV/0!</v>
      </c>
      <c r="H101" s="97" t="e">
        <f t="shared" si="47"/>
        <v>#DIV/0!</v>
      </c>
      <c r="I101" s="97" t="e">
        <f t="shared" si="47"/>
        <v>#DIV/0!</v>
      </c>
      <c r="J101" s="97" t="e">
        <f t="shared" si="47"/>
        <v>#DIV/0!</v>
      </c>
      <c r="K101" s="97" t="e">
        <f t="shared" si="47"/>
        <v>#DIV/0!</v>
      </c>
      <c r="L101" s="97" t="e">
        <f t="shared" si="47"/>
        <v>#DIV/0!</v>
      </c>
      <c r="M101" s="97" t="e">
        <f t="shared" si="47"/>
        <v>#DIV/0!</v>
      </c>
      <c r="N101" s="97" t="e">
        <f t="shared" si="47"/>
        <v>#DIV/0!</v>
      </c>
      <c r="O101" s="97" t="e">
        <f t="shared" si="47"/>
        <v>#DIV/0!</v>
      </c>
      <c r="P101" s="97" t="e">
        <f t="shared" si="47"/>
        <v>#DIV/0!</v>
      </c>
      <c r="Q101" s="97" t="e">
        <f t="shared" si="47"/>
        <v>#DIV/0!</v>
      </c>
      <c r="R101" s="97" t="e">
        <f t="shared" si="47"/>
        <v>#DIV/0!</v>
      </c>
      <c r="S101" s="97" t="e">
        <f t="shared" si="47"/>
        <v>#DIV/0!</v>
      </c>
      <c r="T101" s="97" t="e">
        <f t="shared" si="47"/>
        <v>#DIV/0!</v>
      </c>
      <c r="U101" s="97" t="e">
        <f t="shared" si="47"/>
        <v>#DIV/0!</v>
      </c>
      <c r="V101" s="97" t="e">
        <f t="shared" si="47"/>
        <v>#DIV/0!</v>
      </c>
      <c r="W101" s="97" t="e">
        <f t="shared" si="47"/>
        <v>#DIV/0!</v>
      </c>
      <c r="X101" s="97" t="e">
        <f t="shared" si="47"/>
        <v>#DIV/0!</v>
      </c>
      <c r="Y101" s="97" t="e">
        <f t="shared" si="47"/>
        <v>#DIV/0!</v>
      </c>
      <c r="Z101" s="97" t="e">
        <f t="shared" si="47"/>
        <v>#DIV/0!</v>
      </c>
      <c r="AA101" s="97" t="e">
        <f t="shared" si="47"/>
        <v>#DIV/0!</v>
      </c>
      <c r="AB101" s="97" t="e">
        <f t="shared" si="47"/>
        <v>#DIV/0!</v>
      </c>
      <c r="AC101" s="97" t="e">
        <f t="shared" si="47"/>
        <v>#DIV/0!</v>
      </c>
      <c r="AD101" s="97" t="e">
        <f t="shared" si="47"/>
        <v>#DIV/0!</v>
      </c>
      <c r="AE101" s="97" t="e">
        <f t="shared" si="47"/>
        <v>#DIV/0!</v>
      </c>
      <c r="AF101" s="97" t="e">
        <f t="shared" si="47"/>
        <v>#DIV/0!</v>
      </c>
      <c r="AG101" s="97" t="e">
        <f t="shared" si="47"/>
        <v>#DIV/0!</v>
      </c>
      <c r="AH101" s="97" t="e">
        <f t="shared" si="47"/>
        <v>#DIV/0!</v>
      </c>
      <c r="AI101" s="97">
        <f t="shared" si="47"/>
        <v>0.10526315789473684</v>
      </c>
      <c r="AJ101" s="542"/>
    </row>
    <row r="102" spans="1:36" ht="20.399999999999999">
      <c r="A102" s="517" t="s">
        <v>24</v>
      </c>
      <c r="B102" s="552" t="s">
        <v>69</v>
      </c>
      <c r="C102" s="143" t="s">
        <v>42</v>
      </c>
      <c r="D102" s="144">
        <v>40</v>
      </c>
      <c r="E102" s="144">
        <v>40</v>
      </c>
      <c r="F102" s="144">
        <v>40</v>
      </c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5">
        <f>SUM(D102:AH102)</f>
        <v>120</v>
      </c>
      <c r="AJ102" s="539">
        <f>AI105</f>
        <v>1.6666666666666666E-2</v>
      </c>
    </row>
    <row r="103" spans="1:36" ht="20.399999999999999">
      <c r="A103" s="518"/>
      <c r="B103" s="553"/>
      <c r="C103" s="146" t="s">
        <v>89</v>
      </c>
      <c r="D103" s="147">
        <v>0</v>
      </c>
      <c r="E103" s="147">
        <v>2</v>
      </c>
      <c r="F103" s="147">
        <v>0</v>
      </c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62">
        <f t="shared" ref="AI103:AI104" si="48">SUM(D103:AH103)</f>
        <v>2</v>
      </c>
      <c r="AJ103" s="539"/>
    </row>
    <row r="104" spans="1:36" ht="20.399999999999999">
      <c r="A104" s="518"/>
      <c r="B104" s="553"/>
      <c r="C104" s="148" t="s">
        <v>90</v>
      </c>
      <c r="D104" s="147">
        <v>0</v>
      </c>
      <c r="E104" s="147">
        <v>0</v>
      </c>
      <c r="F104" s="147">
        <v>0</v>
      </c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4">
        <f t="shared" si="48"/>
        <v>0</v>
      </c>
      <c r="AJ104" s="539"/>
    </row>
    <row r="105" spans="1:36" ht="21" thickBot="1">
      <c r="A105" s="519"/>
      <c r="B105" s="554"/>
      <c r="C105" s="149" t="s">
        <v>91</v>
      </c>
      <c r="D105" s="150">
        <f>(D103+D104)/D102</f>
        <v>0</v>
      </c>
      <c r="E105" s="150">
        <f>(E103+E104)/E102</f>
        <v>0.05</v>
      </c>
      <c r="F105" s="150">
        <f t="shared" ref="F105:AI105" si="49">(F103+F104)/F102</f>
        <v>0</v>
      </c>
      <c r="G105" s="150" t="e">
        <f t="shared" si="49"/>
        <v>#DIV/0!</v>
      </c>
      <c r="H105" s="150" t="e">
        <f t="shared" si="49"/>
        <v>#DIV/0!</v>
      </c>
      <c r="I105" s="150" t="e">
        <f t="shared" si="49"/>
        <v>#DIV/0!</v>
      </c>
      <c r="J105" s="150" t="e">
        <f t="shared" si="49"/>
        <v>#DIV/0!</v>
      </c>
      <c r="K105" s="150" t="e">
        <f t="shared" si="49"/>
        <v>#DIV/0!</v>
      </c>
      <c r="L105" s="150" t="e">
        <f t="shared" si="49"/>
        <v>#DIV/0!</v>
      </c>
      <c r="M105" s="150" t="e">
        <f t="shared" si="49"/>
        <v>#DIV/0!</v>
      </c>
      <c r="N105" s="150" t="e">
        <f t="shared" si="49"/>
        <v>#DIV/0!</v>
      </c>
      <c r="O105" s="150" t="e">
        <f t="shared" si="49"/>
        <v>#DIV/0!</v>
      </c>
      <c r="P105" s="150" t="e">
        <f t="shared" si="49"/>
        <v>#DIV/0!</v>
      </c>
      <c r="Q105" s="150" t="e">
        <f t="shared" si="49"/>
        <v>#DIV/0!</v>
      </c>
      <c r="R105" s="150" t="e">
        <f t="shared" si="49"/>
        <v>#DIV/0!</v>
      </c>
      <c r="S105" s="150" t="e">
        <f t="shared" si="49"/>
        <v>#DIV/0!</v>
      </c>
      <c r="T105" s="150" t="e">
        <f t="shared" si="49"/>
        <v>#DIV/0!</v>
      </c>
      <c r="U105" s="150" t="e">
        <f t="shared" si="49"/>
        <v>#DIV/0!</v>
      </c>
      <c r="V105" s="150" t="e">
        <f t="shared" si="49"/>
        <v>#DIV/0!</v>
      </c>
      <c r="W105" s="150" t="e">
        <f t="shared" si="49"/>
        <v>#DIV/0!</v>
      </c>
      <c r="X105" s="150" t="e">
        <f t="shared" si="49"/>
        <v>#DIV/0!</v>
      </c>
      <c r="Y105" s="150" t="e">
        <f t="shared" si="49"/>
        <v>#DIV/0!</v>
      </c>
      <c r="Z105" s="150" t="e">
        <f t="shared" si="49"/>
        <v>#DIV/0!</v>
      </c>
      <c r="AA105" s="150" t="e">
        <f t="shared" si="49"/>
        <v>#DIV/0!</v>
      </c>
      <c r="AB105" s="150" t="e">
        <f t="shared" si="49"/>
        <v>#DIV/0!</v>
      </c>
      <c r="AC105" s="150" t="e">
        <f t="shared" si="49"/>
        <v>#DIV/0!</v>
      </c>
      <c r="AD105" s="150" t="e">
        <f t="shared" si="49"/>
        <v>#DIV/0!</v>
      </c>
      <c r="AE105" s="150" t="e">
        <f t="shared" si="49"/>
        <v>#DIV/0!</v>
      </c>
      <c r="AF105" s="150" t="e">
        <f t="shared" si="49"/>
        <v>#DIV/0!</v>
      </c>
      <c r="AG105" s="150" t="e">
        <f t="shared" si="49"/>
        <v>#DIV/0!</v>
      </c>
      <c r="AH105" s="150" t="e">
        <f t="shared" si="49"/>
        <v>#DIV/0!</v>
      </c>
      <c r="AI105" s="150">
        <f t="shared" si="49"/>
        <v>1.6666666666666666E-2</v>
      </c>
      <c r="AJ105" s="540"/>
    </row>
    <row r="106" spans="1:36" ht="20.399999999999999" hidden="1">
      <c r="A106" s="528" t="s">
        <v>25</v>
      </c>
      <c r="B106" s="548" t="s">
        <v>38</v>
      </c>
      <c r="C106" s="101" t="s">
        <v>42</v>
      </c>
      <c r="D106" s="142">
        <v>0</v>
      </c>
      <c r="E106" s="142">
        <v>0</v>
      </c>
      <c r="F106" s="142">
        <v>0</v>
      </c>
      <c r="G106" s="142">
        <v>0</v>
      </c>
      <c r="H106" s="142">
        <v>0</v>
      </c>
      <c r="I106" s="142">
        <v>0</v>
      </c>
      <c r="J106" s="142"/>
      <c r="K106" s="142">
        <v>0</v>
      </c>
      <c r="L106" s="142">
        <v>0</v>
      </c>
      <c r="M106" s="142">
        <v>0</v>
      </c>
      <c r="N106" s="142">
        <v>0</v>
      </c>
      <c r="O106" s="142">
        <v>0</v>
      </c>
      <c r="P106" s="142">
        <v>0</v>
      </c>
      <c r="Q106" s="142"/>
      <c r="R106" s="142">
        <v>0</v>
      </c>
      <c r="S106" s="142">
        <v>0</v>
      </c>
      <c r="T106" s="142">
        <v>0</v>
      </c>
      <c r="U106" s="142">
        <v>0</v>
      </c>
      <c r="V106" s="142"/>
      <c r="W106" s="142">
        <v>0</v>
      </c>
      <c r="X106" s="142"/>
      <c r="Y106" s="142">
        <v>0</v>
      </c>
      <c r="Z106" s="142">
        <v>0</v>
      </c>
      <c r="AA106" s="142">
        <v>0</v>
      </c>
      <c r="AB106" s="142">
        <v>0</v>
      </c>
      <c r="AC106" s="142">
        <v>0</v>
      </c>
      <c r="AD106" s="142">
        <v>0</v>
      </c>
      <c r="AE106" s="142"/>
      <c r="AF106" s="142">
        <v>0</v>
      </c>
      <c r="AG106" s="142">
        <v>0</v>
      </c>
      <c r="AH106" s="142"/>
      <c r="AI106" s="93">
        <f>SUM(D106:AH106)</f>
        <v>0</v>
      </c>
      <c r="AJ106" s="541" t="e">
        <f>AI109</f>
        <v>#DIV/0!</v>
      </c>
    </row>
    <row r="107" spans="1:36" ht="20.399999999999999" hidden="1">
      <c r="A107" s="529"/>
      <c r="B107" s="546"/>
      <c r="C107" s="91" t="s">
        <v>89</v>
      </c>
      <c r="D107" s="92">
        <v>0</v>
      </c>
      <c r="E107" s="92">
        <v>0</v>
      </c>
      <c r="F107" s="92">
        <v>0</v>
      </c>
      <c r="G107" s="92">
        <v>0</v>
      </c>
      <c r="H107" s="92">
        <v>0</v>
      </c>
      <c r="I107" s="92">
        <v>0</v>
      </c>
      <c r="J107" s="92"/>
      <c r="K107" s="92">
        <v>0</v>
      </c>
      <c r="L107" s="92">
        <v>0</v>
      </c>
      <c r="M107" s="92">
        <v>0</v>
      </c>
      <c r="N107" s="92">
        <v>0</v>
      </c>
      <c r="O107" s="92">
        <v>0</v>
      </c>
      <c r="P107" s="92">
        <v>0</v>
      </c>
      <c r="Q107" s="92"/>
      <c r="R107" s="92">
        <v>0</v>
      </c>
      <c r="S107" s="92">
        <v>0</v>
      </c>
      <c r="T107" s="92">
        <v>0</v>
      </c>
      <c r="U107" s="92">
        <v>0</v>
      </c>
      <c r="V107" s="92"/>
      <c r="W107" s="92">
        <v>0</v>
      </c>
      <c r="X107" s="92"/>
      <c r="Y107" s="92">
        <v>0</v>
      </c>
      <c r="Z107" s="92">
        <v>0</v>
      </c>
      <c r="AA107" s="92">
        <v>0</v>
      </c>
      <c r="AB107" s="92">
        <v>0</v>
      </c>
      <c r="AC107" s="92">
        <v>0</v>
      </c>
      <c r="AD107" s="92">
        <v>0</v>
      </c>
      <c r="AE107" s="92"/>
      <c r="AF107" s="92">
        <v>0</v>
      </c>
      <c r="AG107" s="92">
        <v>0</v>
      </c>
      <c r="AH107" s="92"/>
      <c r="AI107" s="161">
        <f t="shared" ref="AI107:AI108" si="50">SUM(D107:AH107)</f>
        <v>0</v>
      </c>
      <c r="AJ107" s="541"/>
    </row>
    <row r="108" spans="1:36" ht="20.399999999999999" hidden="1">
      <c r="A108" s="529"/>
      <c r="B108" s="546"/>
      <c r="C108" s="94" t="s">
        <v>90</v>
      </c>
      <c r="D108" s="92"/>
      <c r="E108" s="92">
        <v>0</v>
      </c>
      <c r="F108" s="92">
        <v>0</v>
      </c>
      <c r="G108" s="92">
        <v>0</v>
      </c>
      <c r="H108" s="92">
        <v>0</v>
      </c>
      <c r="I108" s="92">
        <v>0</v>
      </c>
      <c r="J108" s="92"/>
      <c r="K108" s="92">
        <v>0</v>
      </c>
      <c r="L108" s="92">
        <v>0</v>
      </c>
      <c r="M108" s="92">
        <v>0</v>
      </c>
      <c r="N108" s="92">
        <v>0</v>
      </c>
      <c r="O108" s="92">
        <v>0</v>
      </c>
      <c r="P108" s="92">
        <v>0</v>
      </c>
      <c r="Q108" s="92"/>
      <c r="R108" s="92">
        <v>0</v>
      </c>
      <c r="S108" s="92">
        <v>0</v>
      </c>
      <c r="T108" s="92">
        <v>0</v>
      </c>
      <c r="U108" s="92">
        <v>0</v>
      </c>
      <c r="V108" s="92"/>
      <c r="W108" s="92">
        <v>0</v>
      </c>
      <c r="X108" s="92"/>
      <c r="Y108" s="92">
        <v>0</v>
      </c>
      <c r="Z108" s="92">
        <v>0</v>
      </c>
      <c r="AA108" s="92">
        <v>0</v>
      </c>
      <c r="AB108" s="92">
        <v>0</v>
      </c>
      <c r="AC108" s="92">
        <v>0</v>
      </c>
      <c r="AD108" s="92">
        <v>0</v>
      </c>
      <c r="AE108" s="92"/>
      <c r="AF108" s="92">
        <v>0</v>
      </c>
      <c r="AG108" s="92">
        <v>0</v>
      </c>
      <c r="AH108" s="92"/>
      <c r="AI108" s="87">
        <f t="shared" si="50"/>
        <v>0</v>
      </c>
      <c r="AJ108" s="541"/>
    </row>
    <row r="109" spans="1:36" ht="21" hidden="1" thickBot="1">
      <c r="A109" s="530"/>
      <c r="B109" s="547"/>
      <c r="C109" s="96" t="s">
        <v>91</v>
      </c>
      <c r="D109" s="97" t="e">
        <f>(D107+D108)/D106</f>
        <v>#DIV/0!</v>
      </c>
      <c r="E109" s="97" t="e">
        <f>(E107+E108)/E106</f>
        <v>#DIV/0!</v>
      </c>
      <c r="F109" s="97" t="e">
        <f t="shared" ref="F109:AI109" si="51">(F107+F108)/F106</f>
        <v>#DIV/0!</v>
      </c>
      <c r="G109" s="97" t="e">
        <f t="shared" si="51"/>
        <v>#DIV/0!</v>
      </c>
      <c r="H109" s="97" t="e">
        <f t="shared" si="51"/>
        <v>#DIV/0!</v>
      </c>
      <c r="I109" s="97" t="e">
        <f t="shared" si="51"/>
        <v>#DIV/0!</v>
      </c>
      <c r="J109" s="97" t="e">
        <f t="shared" si="51"/>
        <v>#DIV/0!</v>
      </c>
      <c r="K109" s="97" t="e">
        <f t="shared" si="51"/>
        <v>#DIV/0!</v>
      </c>
      <c r="L109" s="97" t="e">
        <f t="shared" si="51"/>
        <v>#DIV/0!</v>
      </c>
      <c r="M109" s="97" t="e">
        <f t="shared" si="51"/>
        <v>#DIV/0!</v>
      </c>
      <c r="N109" s="97" t="e">
        <f t="shared" si="51"/>
        <v>#DIV/0!</v>
      </c>
      <c r="O109" s="97" t="e">
        <f t="shared" si="51"/>
        <v>#DIV/0!</v>
      </c>
      <c r="P109" s="97" t="e">
        <f t="shared" si="51"/>
        <v>#DIV/0!</v>
      </c>
      <c r="Q109" s="97" t="e">
        <f t="shared" si="51"/>
        <v>#DIV/0!</v>
      </c>
      <c r="R109" s="97" t="e">
        <f t="shared" si="51"/>
        <v>#DIV/0!</v>
      </c>
      <c r="S109" s="97" t="e">
        <f t="shared" si="51"/>
        <v>#DIV/0!</v>
      </c>
      <c r="T109" s="97" t="e">
        <f t="shared" si="51"/>
        <v>#DIV/0!</v>
      </c>
      <c r="U109" s="97" t="e">
        <f t="shared" si="51"/>
        <v>#DIV/0!</v>
      </c>
      <c r="V109" s="97" t="e">
        <f t="shared" si="51"/>
        <v>#DIV/0!</v>
      </c>
      <c r="W109" s="97" t="e">
        <f t="shared" si="51"/>
        <v>#DIV/0!</v>
      </c>
      <c r="X109" s="97" t="e">
        <f t="shared" si="51"/>
        <v>#DIV/0!</v>
      </c>
      <c r="Y109" s="97" t="e">
        <f t="shared" si="51"/>
        <v>#DIV/0!</v>
      </c>
      <c r="Z109" s="97" t="e">
        <f t="shared" si="51"/>
        <v>#DIV/0!</v>
      </c>
      <c r="AA109" s="97" t="e">
        <f t="shared" si="51"/>
        <v>#DIV/0!</v>
      </c>
      <c r="AB109" s="97" t="e">
        <f t="shared" si="51"/>
        <v>#DIV/0!</v>
      </c>
      <c r="AC109" s="97" t="e">
        <f t="shared" si="51"/>
        <v>#DIV/0!</v>
      </c>
      <c r="AD109" s="97" t="e">
        <f t="shared" si="51"/>
        <v>#DIV/0!</v>
      </c>
      <c r="AE109" s="97" t="e">
        <f t="shared" si="51"/>
        <v>#DIV/0!</v>
      </c>
      <c r="AF109" s="97" t="e">
        <f t="shared" si="51"/>
        <v>#DIV/0!</v>
      </c>
      <c r="AG109" s="97" t="e">
        <f t="shared" si="51"/>
        <v>#DIV/0!</v>
      </c>
      <c r="AH109" s="97" t="e">
        <f t="shared" si="51"/>
        <v>#DIV/0!</v>
      </c>
      <c r="AI109" s="97" t="e">
        <f t="shared" si="51"/>
        <v>#DIV/0!</v>
      </c>
      <c r="AJ109" s="542"/>
    </row>
    <row r="110" spans="1:36" ht="20.399999999999999">
      <c r="A110" s="528" t="s">
        <v>26</v>
      </c>
      <c r="B110" s="535" t="s">
        <v>70</v>
      </c>
      <c r="C110" s="157" t="s">
        <v>42</v>
      </c>
      <c r="D110" s="142">
        <v>10</v>
      </c>
      <c r="E110" s="142">
        <v>0</v>
      </c>
      <c r="F110" s="142">
        <v>10</v>
      </c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93">
        <f>SUM(D110:AH110)</f>
        <v>20</v>
      </c>
      <c r="AJ110" s="541">
        <f>AI113</f>
        <v>0.75</v>
      </c>
    </row>
    <row r="111" spans="1:36" ht="20.399999999999999">
      <c r="A111" s="529"/>
      <c r="B111" s="536"/>
      <c r="C111" s="159" t="s">
        <v>89</v>
      </c>
      <c r="D111" s="92">
        <v>8</v>
      </c>
      <c r="E111" s="92">
        <v>3</v>
      </c>
      <c r="F111" s="92">
        <v>4</v>
      </c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161">
        <f t="shared" ref="AI111:AI112" si="52">SUM(D111:AH111)</f>
        <v>15</v>
      </c>
      <c r="AJ111" s="541"/>
    </row>
    <row r="112" spans="1:36" ht="20.399999999999999">
      <c r="A112" s="529"/>
      <c r="B112" s="536"/>
      <c r="C112" s="160" t="s">
        <v>90</v>
      </c>
      <c r="D112" s="92">
        <v>0</v>
      </c>
      <c r="E112" s="92">
        <v>0</v>
      </c>
      <c r="F112" s="92">
        <v>0</v>
      </c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87">
        <f t="shared" si="52"/>
        <v>0</v>
      </c>
      <c r="AJ112" s="541"/>
    </row>
    <row r="113" spans="1:36" ht="21" thickBot="1">
      <c r="A113" s="530"/>
      <c r="B113" s="537"/>
      <c r="C113" s="154" t="s">
        <v>91</v>
      </c>
      <c r="D113" s="97">
        <f>(D111+D112)/D110</f>
        <v>0.8</v>
      </c>
      <c r="E113" s="97" t="e">
        <f>(E111+E112)/E110</f>
        <v>#DIV/0!</v>
      </c>
      <c r="F113" s="97">
        <f t="shared" ref="F113:AI113" si="53">(F111+F112)/F110</f>
        <v>0.4</v>
      </c>
      <c r="G113" s="97" t="e">
        <f t="shared" si="53"/>
        <v>#DIV/0!</v>
      </c>
      <c r="H113" s="97" t="e">
        <f t="shared" si="53"/>
        <v>#DIV/0!</v>
      </c>
      <c r="I113" s="97" t="e">
        <f t="shared" si="53"/>
        <v>#DIV/0!</v>
      </c>
      <c r="J113" s="97" t="e">
        <f t="shared" si="53"/>
        <v>#DIV/0!</v>
      </c>
      <c r="K113" s="97" t="e">
        <f t="shared" si="53"/>
        <v>#DIV/0!</v>
      </c>
      <c r="L113" s="97" t="e">
        <f t="shared" si="53"/>
        <v>#DIV/0!</v>
      </c>
      <c r="M113" s="97" t="e">
        <f t="shared" si="53"/>
        <v>#DIV/0!</v>
      </c>
      <c r="N113" s="97" t="e">
        <f t="shared" si="53"/>
        <v>#DIV/0!</v>
      </c>
      <c r="O113" s="97" t="e">
        <f t="shared" si="53"/>
        <v>#DIV/0!</v>
      </c>
      <c r="P113" s="97" t="e">
        <f t="shared" si="53"/>
        <v>#DIV/0!</v>
      </c>
      <c r="Q113" s="97" t="e">
        <f t="shared" si="53"/>
        <v>#DIV/0!</v>
      </c>
      <c r="R113" s="97" t="e">
        <f t="shared" si="53"/>
        <v>#DIV/0!</v>
      </c>
      <c r="S113" s="97" t="e">
        <f t="shared" si="53"/>
        <v>#DIV/0!</v>
      </c>
      <c r="T113" s="97" t="e">
        <f t="shared" si="53"/>
        <v>#DIV/0!</v>
      </c>
      <c r="U113" s="97" t="e">
        <f t="shared" si="53"/>
        <v>#DIV/0!</v>
      </c>
      <c r="V113" s="97" t="e">
        <f t="shared" si="53"/>
        <v>#DIV/0!</v>
      </c>
      <c r="W113" s="97">
        <v>0</v>
      </c>
      <c r="X113" s="97" t="e">
        <f t="shared" si="53"/>
        <v>#DIV/0!</v>
      </c>
      <c r="Y113" s="97" t="e">
        <f t="shared" si="53"/>
        <v>#DIV/0!</v>
      </c>
      <c r="Z113" s="97" t="e">
        <f t="shared" si="53"/>
        <v>#DIV/0!</v>
      </c>
      <c r="AA113" s="97" t="e">
        <f t="shared" si="53"/>
        <v>#DIV/0!</v>
      </c>
      <c r="AB113" s="97" t="e">
        <f t="shared" si="53"/>
        <v>#DIV/0!</v>
      </c>
      <c r="AC113" s="97" t="e">
        <f t="shared" si="53"/>
        <v>#DIV/0!</v>
      </c>
      <c r="AD113" s="97" t="e">
        <f t="shared" si="53"/>
        <v>#DIV/0!</v>
      </c>
      <c r="AE113" s="97" t="e">
        <f t="shared" si="53"/>
        <v>#DIV/0!</v>
      </c>
      <c r="AF113" s="97" t="e">
        <f t="shared" si="53"/>
        <v>#DIV/0!</v>
      </c>
      <c r="AG113" s="97" t="e">
        <f t="shared" si="53"/>
        <v>#DIV/0!</v>
      </c>
      <c r="AH113" s="97" t="e">
        <f t="shared" si="53"/>
        <v>#DIV/0!</v>
      </c>
      <c r="AI113" s="97">
        <f t="shared" si="53"/>
        <v>0.75</v>
      </c>
      <c r="AJ113" s="542"/>
    </row>
    <row r="114" spans="1:36" ht="20.399999999999999">
      <c r="A114" s="517" t="s">
        <v>27</v>
      </c>
      <c r="B114" s="555" t="s">
        <v>39</v>
      </c>
      <c r="C114" s="143" t="s">
        <v>42</v>
      </c>
      <c r="D114" s="144">
        <v>0</v>
      </c>
      <c r="E114" s="144">
        <v>0</v>
      </c>
      <c r="F114" s="144">
        <v>0</v>
      </c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5">
        <f>SUM(D114:AH114)</f>
        <v>0</v>
      </c>
      <c r="AJ114" s="539" t="e">
        <f>AI117</f>
        <v>#DIV/0!</v>
      </c>
    </row>
    <row r="115" spans="1:36" ht="20.399999999999999">
      <c r="A115" s="518"/>
      <c r="B115" s="556"/>
      <c r="C115" s="146" t="s">
        <v>89</v>
      </c>
      <c r="D115" s="147">
        <v>0</v>
      </c>
      <c r="E115" s="147">
        <v>0</v>
      </c>
      <c r="F115" s="147">
        <v>0</v>
      </c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62">
        <f t="shared" ref="AI115:AI116" si="54">SUM(D115:AH115)</f>
        <v>0</v>
      </c>
      <c r="AJ115" s="539"/>
    </row>
    <row r="116" spans="1:36" ht="20.399999999999999">
      <c r="A116" s="518"/>
      <c r="B116" s="556"/>
      <c r="C116" s="148" t="s">
        <v>90</v>
      </c>
      <c r="D116" s="147">
        <v>0</v>
      </c>
      <c r="E116" s="147">
        <v>0</v>
      </c>
      <c r="F116" s="147">
        <v>0</v>
      </c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4">
        <f t="shared" si="54"/>
        <v>0</v>
      </c>
      <c r="AJ116" s="539"/>
    </row>
    <row r="117" spans="1:36" ht="21" thickBot="1">
      <c r="A117" s="519"/>
      <c r="B117" s="557"/>
      <c r="C117" s="149" t="s">
        <v>91</v>
      </c>
      <c r="D117" s="150" t="e">
        <f>(D115+D116)/D114</f>
        <v>#DIV/0!</v>
      </c>
      <c r="E117" s="150" t="e">
        <f>(E115+E116)/E114</f>
        <v>#DIV/0!</v>
      </c>
      <c r="F117" s="150" t="e">
        <f t="shared" ref="F117:AI117" si="55">(F115+F116)/F114</f>
        <v>#DIV/0!</v>
      </c>
      <c r="G117" s="150" t="e">
        <f t="shared" si="55"/>
        <v>#DIV/0!</v>
      </c>
      <c r="H117" s="150" t="e">
        <f t="shared" si="55"/>
        <v>#DIV/0!</v>
      </c>
      <c r="I117" s="150" t="e">
        <f t="shared" si="55"/>
        <v>#DIV/0!</v>
      </c>
      <c r="J117" s="150" t="e">
        <f t="shared" si="55"/>
        <v>#DIV/0!</v>
      </c>
      <c r="K117" s="150" t="e">
        <f t="shared" si="55"/>
        <v>#DIV/0!</v>
      </c>
      <c r="L117" s="150" t="e">
        <f t="shared" si="55"/>
        <v>#DIV/0!</v>
      </c>
      <c r="M117" s="150" t="e">
        <f t="shared" si="55"/>
        <v>#DIV/0!</v>
      </c>
      <c r="N117" s="150" t="e">
        <f t="shared" si="55"/>
        <v>#DIV/0!</v>
      </c>
      <c r="O117" s="150" t="e">
        <f t="shared" si="55"/>
        <v>#DIV/0!</v>
      </c>
      <c r="P117" s="150" t="e">
        <f t="shared" si="55"/>
        <v>#DIV/0!</v>
      </c>
      <c r="Q117" s="150" t="e">
        <f t="shared" si="55"/>
        <v>#DIV/0!</v>
      </c>
      <c r="R117" s="150" t="e">
        <f t="shared" si="55"/>
        <v>#DIV/0!</v>
      </c>
      <c r="S117" s="150" t="e">
        <f t="shared" si="55"/>
        <v>#DIV/0!</v>
      </c>
      <c r="T117" s="150" t="e">
        <f t="shared" si="55"/>
        <v>#DIV/0!</v>
      </c>
      <c r="U117" s="150" t="e">
        <f t="shared" si="55"/>
        <v>#DIV/0!</v>
      </c>
      <c r="V117" s="150" t="e">
        <f t="shared" si="55"/>
        <v>#DIV/0!</v>
      </c>
      <c r="W117" s="150" t="e">
        <f t="shared" si="55"/>
        <v>#DIV/0!</v>
      </c>
      <c r="X117" s="150" t="e">
        <f t="shared" si="55"/>
        <v>#DIV/0!</v>
      </c>
      <c r="Y117" s="150" t="e">
        <f t="shared" si="55"/>
        <v>#DIV/0!</v>
      </c>
      <c r="Z117" s="150" t="e">
        <f t="shared" si="55"/>
        <v>#DIV/0!</v>
      </c>
      <c r="AA117" s="150" t="e">
        <f t="shared" si="55"/>
        <v>#DIV/0!</v>
      </c>
      <c r="AB117" s="150" t="e">
        <f t="shared" si="55"/>
        <v>#DIV/0!</v>
      </c>
      <c r="AC117" s="150" t="e">
        <f t="shared" si="55"/>
        <v>#DIV/0!</v>
      </c>
      <c r="AD117" s="150" t="e">
        <f t="shared" si="55"/>
        <v>#DIV/0!</v>
      </c>
      <c r="AE117" s="150" t="e">
        <f t="shared" si="55"/>
        <v>#DIV/0!</v>
      </c>
      <c r="AF117" s="150" t="e">
        <f t="shared" si="55"/>
        <v>#DIV/0!</v>
      </c>
      <c r="AG117" s="150" t="e">
        <f t="shared" si="55"/>
        <v>#DIV/0!</v>
      </c>
      <c r="AH117" s="150" t="e">
        <f t="shared" si="55"/>
        <v>#DIV/0!</v>
      </c>
      <c r="AI117" s="150" t="e">
        <f t="shared" si="55"/>
        <v>#DIV/0!</v>
      </c>
      <c r="AJ117" s="540"/>
    </row>
    <row r="118" spans="1:36" ht="20.399999999999999">
      <c r="A118" s="517" t="s">
        <v>28</v>
      </c>
      <c r="B118" s="555" t="s">
        <v>40</v>
      </c>
      <c r="C118" s="143" t="s">
        <v>42</v>
      </c>
      <c r="D118" s="144">
        <v>0</v>
      </c>
      <c r="E118" s="144">
        <v>0</v>
      </c>
      <c r="F118" s="144">
        <v>0</v>
      </c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5">
        <f>SUM(D118:AH118)</f>
        <v>0</v>
      </c>
      <c r="AJ118" s="539" t="e">
        <f>AI121</f>
        <v>#DIV/0!</v>
      </c>
    </row>
    <row r="119" spans="1:36" ht="20.399999999999999">
      <c r="A119" s="518"/>
      <c r="B119" s="556"/>
      <c r="C119" s="146" t="s">
        <v>89</v>
      </c>
      <c r="D119" s="147">
        <v>0</v>
      </c>
      <c r="E119" s="147">
        <v>0</v>
      </c>
      <c r="F119" s="147">
        <v>0</v>
      </c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62">
        <f t="shared" ref="AI119:AI120" si="56">SUM(D119:AH119)</f>
        <v>0</v>
      </c>
      <c r="AJ119" s="539"/>
    </row>
    <row r="120" spans="1:36" ht="20.399999999999999">
      <c r="A120" s="518"/>
      <c r="B120" s="556"/>
      <c r="C120" s="148" t="s">
        <v>90</v>
      </c>
      <c r="D120" s="147">
        <v>0</v>
      </c>
      <c r="E120" s="147">
        <v>0</v>
      </c>
      <c r="F120" s="147">
        <v>0</v>
      </c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4">
        <f t="shared" si="56"/>
        <v>0</v>
      </c>
      <c r="AJ120" s="539"/>
    </row>
    <row r="121" spans="1:36" ht="21" thickBot="1">
      <c r="A121" s="519"/>
      <c r="B121" s="557"/>
      <c r="C121" s="149" t="s">
        <v>91</v>
      </c>
      <c r="D121" s="150" t="e">
        <f>(D119+D120)/D118</f>
        <v>#DIV/0!</v>
      </c>
      <c r="E121" s="150" t="e">
        <f>(E119+E120)/E118</f>
        <v>#DIV/0!</v>
      </c>
      <c r="F121" s="150" t="e">
        <f t="shared" ref="F121:AI121" si="57">(F119+F120)/F118</f>
        <v>#DIV/0!</v>
      </c>
      <c r="G121" s="150" t="e">
        <f t="shared" si="57"/>
        <v>#DIV/0!</v>
      </c>
      <c r="H121" s="150" t="e">
        <f t="shared" si="57"/>
        <v>#DIV/0!</v>
      </c>
      <c r="I121" s="150" t="e">
        <f t="shared" si="57"/>
        <v>#DIV/0!</v>
      </c>
      <c r="J121" s="150" t="e">
        <f t="shared" si="57"/>
        <v>#DIV/0!</v>
      </c>
      <c r="K121" s="150" t="e">
        <f t="shared" si="57"/>
        <v>#DIV/0!</v>
      </c>
      <c r="L121" s="150" t="e">
        <f t="shared" si="57"/>
        <v>#DIV/0!</v>
      </c>
      <c r="M121" s="150" t="e">
        <f t="shared" si="57"/>
        <v>#DIV/0!</v>
      </c>
      <c r="N121" s="150" t="e">
        <f t="shared" si="57"/>
        <v>#DIV/0!</v>
      </c>
      <c r="O121" s="150" t="e">
        <f t="shared" si="57"/>
        <v>#DIV/0!</v>
      </c>
      <c r="P121" s="150" t="e">
        <f t="shared" si="57"/>
        <v>#DIV/0!</v>
      </c>
      <c r="Q121" s="150" t="e">
        <f t="shared" si="57"/>
        <v>#DIV/0!</v>
      </c>
      <c r="R121" s="150" t="e">
        <f t="shared" si="57"/>
        <v>#DIV/0!</v>
      </c>
      <c r="S121" s="150" t="e">
        <f t="shared" si="57"/>
        <v>#DIV/0!</v>
      </c>
      <c r="T121" s="150" t="e">
        <f t="shared" si="57"/>
        <v>#DIV/0!</v>
      </c>
      <c r="U121" s="150" t="e">
        <f t="shared" si="57"/>
        <v>#DIV/0!</v>
      </c>
      <c r="V121" s="150" t="e">
        <f t="shared" si="57"/>
        <v>#DIV/0!</v>
      </c>
      <c r="W121" s="150" t="e">
        <f t="shared" si="57"/>
        <v>#DIV/0!</v>
      </c>
      <c r="X121" s="150" t="e">
        <f t="shared" si="57"/>
        <v>#DIV/0!</v>
      </c>
      <c r="Y121" s="150" t="e">
        <f t="shared" si="57"/>
        <v>#DIV/0!</v>
      </c>
      <c r="Z121" s="150" t="e">
        <f t="shared" si="57"/>
        <v>#DIV/0!</v>
      </c>
      <c r="AA121" s="150" t="e">
        <f t="shared" si="57"/>
        <v>#DIV/0!</v>
      </c>
      <c r="AB121" s="150" t="e">
        <f t="shared" si="57"/>
        <v>#DIV/0!</v>
      </c>
      <c r="AC121" s="150" t="e">
        <f t="shared" si="57"/>
        <v>#DIV/0!</v>
      </c>
      <c r="AD121" s="150" t="e">
        <f t="shared" si="57"/>
        <v>#DIV/0!</v>
      </c>
      <c r="AE121" s="150" t="e">
        <f t="shared" si="57"/>
        <v>#DIV/0!</v>
      </c>
      <c r="AF121" s="150" t="e">
        <f t="shared" si="57"/>
        <v>#DIV/0!</v>
      </c>
      <c r="AG121" s="150" t="e">
        <f t="shared" si="57"/>
        <v>#DIV/0!</v>
      </c>
      <c r="AH121" s="150" t="e">
        <f t="shared" si="57"/>
        <v>#DIV/0!</v>
      </c>
      <c r="AI121" s="150" t="e">
        <f t="shared" si="57"/>
        <v>#DIV/0!</v>
      </c>
      <c r="AJ121" s="540"/>
    </row>
    <row r="122" spans="1:36" ht="20.399999999999999">
      <c r="A122" s="528" t="s">
        <v>29</v>
      </c>
      <c r="B122" s="535" t="s">
        <v>50</v>
      </c>
      <c r="C122" s="157" t="s">
        <v>42</v>
      </c>
      <c r="D122" s="142">
        <v>10</v>
      </c>
      <c r="E122" s="142">
        <v>0</v>
      </c>
      <c r="F122" s="142">
        <v>10</v>
      </c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03">
        <f>SUM(D122:AH122)</f>
        <v>20</v>
      </c>
      <c r="AJ122" s="541">
        <f>AI125</f>
        <v>0.6</v>
      </c>
    </row>
    <row r="123" spans="1:36" ht="20.399999999999999">
      <c r="A123" s="529"/>
      <c r="B123" s="536"/>
      <c r="C123" s="159" t="s">
        <v>89</v>
      </c>
      <c r="D123" s="92">
        <v>9</v>
      </c>
      <c r="E123" s="92">
        <v>2</v>
      </c>
      <c r="F123" s="92">
        <v>1</v>
      </c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174">
        <f t="shared" ref="AI123:AI124" si="58">SUM(D123:AH123)</f>
        <v>12</v>
      </c>
      <c r="AJ123" s="541"/>
    </row>
    <row r="124" spans="1:36" ht="20.399999999999999">
      <c r="A124" s="529"/>
      <c r="B124" s="536"/>
      <c r="C124" s="160" t="s">
        <v>90</v>
      </c>
      <c r="D124" s="92">
        <v>0</v>
      </c>
      <c r="E124" s="92">
        <v>0</v>
      </c>
      <c r="F124" s="92">
        <v>0</v>
      </c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142">
        <f t="shared" si="58"/>
        <v>0</v>
      </c>
      <c r="AJ124" s="541"/>
    </row>
    <row r="125" spans="1:36" ht="21" thickBot="1">
      <c r="A125" s="530"/>
      <c r="B125" s="537"/>
      <c r="C125" s="154" t="s">
        <v>91</v>
      </c>
      <c r="D125" s="155">
        <f>(D123+D124)/D122</f>
        <v>0.9</v>
      </c>
      <c r="E125" s="155" t="e">
        <f>(E123+E124)/E122</f>
        <v>#DIV/0!</v>
      </c>
      <c r="F125" s="155">
        <f t="shared" ref="F125:AI125" si="59">(F123+F124)/F122</f>
        <v>0.1</v>
      </c>
      <c r="G125" s="155" t="e">
        <f t="shared" si="59"/>
        <v>#DIV/0!</v>
      </c>
      <c r="H125" s="155" t="e">
        <f t="shared" si="59"/>
        <v>#DIV/0!</v>
      </c>
      <c r="I125" s="155" t="e">
        <f t="shared" si="59"/>
        <v>#DIV/0!</v>
      </c>
      <c r="J125" s="155" t="e">
        <f t="shared" si="59"/>
        <v>#DIV/0!</v>
      </c>
      <c r="K125" s="155" t="e">
        <f t="shared" si="59"/>
        <v>#DIV/0!</v>
      </c>
      <c r="L125" s="155" t="e">
        <f t="shared" si="59"/>
        <v>#DIV/0!</v>
      </c>
      <c r="M125" s="155" t="e">
        <f t="shared" si="59"/>
        <v>#DIV/0!</v>
      </c>
      <c r="N125" s="155" t="e">
        <f t="shared" si="59"/>
        <v>#DIV/0!</v>
      </c>
      <c r="O125" s="155" t="e">
        <f t="shared" si="59"/>
        <v>#DIV/0!</v>
      </c>
      <c r="P125" s="155" t="e">
        <f t="shared" si="59"/>
        <v>#DIV/0!</v>
      </c>
      <c r="Q125" s="155" t="e">
        <f t="shared" si="59"/>
        <v>#DIV/0!</v>
      </c>
      <c r="R125" s="155" t="e">
        <f t="shared" si="59"/>
        <v>#DIV/0!</v>
      </c>
      <c r="S125" s="155" t="e">
        <f t="shared" si="59"/>
        <v>#DIV/0!</v>
      </c>
      <c r="T125" s="155" t="e">
        <f t="shared" si="59"/>
        <v>#DIV/0!</v>
      </c>
      <c r="U125" s="155" t="e">
        <f t="shared" si="59"/>
        <v>#DIV/0!</v>
      </c>
      <c r="V125" s="155" t="e">
        <f t="shared" si="59"/>
        <v>#DIV/0!</v>
      </c>
      <c r="W125" s="155" t="e">
        <f t="shared" si="59"/>
        <v>#DIV/0!</v>
      </c>
      <c r="X125" s="155" t="e">
        <f t="shared" si="59"/>
        <v>#DIV/0!</v>
      </c>
      <c r="Y125" s="155" t="e">
        <f t="shared" si="59"/>
        <v>#DIV/0!</v>
      </c>
      <c r="Z125" s="155" t="e">
        <f t="shared" si="59"/>
        <v>#DIV/0!</v>
      </c>
      <c r="AA125" s="155" t="e">
        <f t="shared" si="59"/>
        <v>#DIV/0!</v>
      </c>
      <c r="AB125" s="155" t="e">
        <f t="shared" si="59"/>
        <v>#DIV/0!</v>
      </c>
      <c r="AC125" s="155" t="e">
        <f t="shared" si="59"/>
        <v>#DIV/0!</v>
      </c>
      <c r="AD125" s="155" t="e">
        <f t="shared" si="59"/>
        <v>#DIV/0!</v>
      </c>
      <c r="AE125" s="155" t="e">
        <f t="shared" si="59"/>
        <v>#DIV/0!</v>
      </c>
      <c r="AF125" s="155" t="e">
        <f t="shared" si="59"/>
        <v>#DIV/0!</v>
      </c>
      <c r="AG125" s="155" t="e">
        <f t="shared" si="59"/>
        <v>#DIV/0!</v>
      </c>
      <c r="AH125" s="155" t="e">
        <f t="shared" si="59"/>
        <v>#DIV/0!</v>
      </c>
      <c r="AI125" s="155">
        <f t="shared" si="59"/>
        <v>0.6</v>
      </c>
      <c r="AJ125" s="542"/>
    </row>
    <row r="126" spans="1:36" ht="20.399999999999999">
      <c r="A126" s="517" t="s">
        <v>30</v>
      </c>
      <c r="B126" s="558" t="s">
        <v>51</v>
      </c>
      <c r="C126" s="143" t="s">
        <v>42</v>
      </c>
      <c r="D126" s="144">
        <v>0</v>
      </c>
      <c r="E126" s="144">
        <v>0</v>
      </c>
      <c r="F126" s="144">
        <v>0</v>
      </c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5">
        <f>SUM(D126:AH126)</f>
        <v>0</v>
      </c>
      <c r="AJ126" s="539" t="e">
        <f>AI129</f>
        <v>#DIV/0!</v>
      </c>
    </row>
    <row r="127" spans="1:36" ht="20.399999999999999">
      <c r="A127" s="518"/>
      <c r="B127" s="559"/>
      <c r="C127" s="146" t="s">
        <v>89</v>
      </c>
      <c r="D127" s="147">
        <v>0</v>
      </c>
      <c r="E127" s="147">
        <v>0</v>
      </c>
      <c r="F127" s="147">
        <v>0</v>
      </c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62">
        <f t="shared" ref="AI127:AI128" si="60">SUM(D127:AH127)</f>
        <v>0</v>
      </c>
      <c r="AJ127" s="539"/>
    </row>
    <row r="128" spans="1:36" ht="20.399999999999999">
      <c r="A128" s="518"/>
      <c r="B128" s="559"/>
      <c r="C128" s="148" t="s">
        <v>90</v>
      </c>
      <c r="D128" s="147">
        <v>0</v>
      </c>
      <c r="E128" s="147">
        <v>0</v>
      </c>
      <c r="F128" s="147">
        <v>0</v>
      </c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4">
        <f t="shared" si="60"/>
        <v>0</v>
      </c>
      <c r="AJ128" s="539"/>
    </row>
    <row r="129" spans="1:36" ht="21" thickBot="1">
      <c r="A129" s="519"/>
      <c r="B129" s="560"/>
      <c r="C129" s="149" t="s">
        <v>91</v>
      </c>
      <c r="D129" s="150" t="e">
        <f>(D127+D128)/D126</f>
        <v>#DIV/0!</v>
      </c>
      <c r="E129" s="150" t="e">
        <f>(E127+E128)/E126</f>
        <v>#DIV/0!</v>
      </c>
      <c r="F129" s="150" t="e">
        <f t="shared" ref="F129:AI129" si="61">(F127+F128)/F126</f>
        <v>#DIV/0!</v>
      </c>
      <c r="G129" s="150" t="e">
        <f t="shared" si="61"/>
        <v>#DIV/0!</v>
      </c>
      <c r="H129" s="150" t="e">
        <f t="shared" si="61"/>
        <v>#DIV/0!</v>
      </c>
      <c r="I129" s="150" t="e">
        <f t="shared" si="61"/>
        <v>#DIV/0!</v>
      </c>
      <c r="J129" s="150" t="e">
        <f t="shared" si="61"/>
        <v>#DIV/0!</v>
      </c>
      <c r="K129" s="150" t="e">
        <f t="shared" si="61"/>
        <v>#DIV/0!</v>
      </c>
      <c r="L129" s="150" t="e">
        <f t="shared" si="61"/>
        <v>#DIV/0!</v>
      </c>
      <c r="M129" s="150" t="e">
        <f t="shared" si="61"/>
        <v>#DIV/0!</v>
      </c>
      <c r="N129" s="150" t="e">
        <f t="shared" si="61"/>
        <v>#DIV/0!</v>
      </c>
      <c r="O129" s="150" t="e">
        <f t="shared" si="61"/>
        <v>#DIV/0!</v>
      </c>
      <c r="P129" s="150" t="e">
        <f t="shared" si="61"/>
        <v>#DIV/0!</v>
      </c>
      <c r="Q129" s="150" t="e">
        <f t="shared" si="61"/>
        <v>#DIV/0!</v>
      </c>
      <c r="R129" s="150" t="e">
        <f t="shared" si="61"/>
        <v>#DIV/0!</v>
      </c>
      <c r="S129" s="150" t="e">
        <f t="shared" si="61"/>
        <v>#DIV/0!</v>
      </c>
      <c r="T129" s="150" t="e">
        <f t="shared" si="61"/>
        <v>#DIV/0!</v>
      </c>
      <c r="U129" s="150" t="e">
        <f t="shared" si="61"/>
        <v>#DIV/0!</v>
      </c>
      <c r="V129" s="150" t="e">
        <f t="shared" si="61"/>
        <v>#DIV/0!</v>
      </c>
      <c r="W129" s="150" t="e">
        <f t="shared" si="61"/>
        <v>#DIV/0!</v>
      </c>
      <c r="X129" s="150" t="e">
        <f t="shared" si="61"/>
        <v>#DIV/0!</v>
      </c>
      <c r="Y129" s="150" t="e">
        <f t="shared" si="61"/>
        <v>#DIV/0!</v>
      </c>
      <c r="Z129" s="150" t="e">
        <f t="shared" si="61"/>
        <v>#DIV/0!</v>
      </c>
      <c r="AA129" s="150" t="e">
        <f t="shared" si="61"/>
        <v>#DIV/0!</v>
      </c>
      <c r="AB129" s="150" t="e">
        <f t="shared" si="61"/>
        <v>#DIV/0!</v>
      </c>
      <c r="AC129" s="150" t="e">
        <f t="shared" si="61"/>
        <v>#DIV/0!</v>
      </c>
      <c r="AD129" s="150" t="e">
        <f t="shared" si="61"/>
        <v>#DIV/0!</v>
      </c>
      <c r="AE129" s="150" t="e">
        <f t="shared" si="61"/>
        <v>#DIV/0!</v>
      </c>
      <c r="AF129" s="150" t="e">
        <f t="shared" si="61"/>
        <v>#DIV/0!</v>
      </c>
      <c r="AG129" s="150" t="e">
        <f t="shared" si="61"/>
        <v>#DIV/0!</v>
      </c>
      <c r="AH129" s="150" t="e">
        <f t="shared" si="61"/>
        <v>#DIV/0!</v>
      </c>
      <c r="AI129" s="150" t="e">
        <f t="shared" si="61"/>
        <v>#DIV/0!</v>
      </c>
      <c r="AJ129" s="540"/>
    </row>
    <row r="130" spans="1:36" ht="20.399999999999999">
      <c r="A130" s="517" t="s">
        <v>102</v>
      </c>
      <c r="B130" s="555" t="s">
        <v>52</v>
      </c>
      <c r="C130" s="143" t="s">
        <v>42</v>
      </c>
      <c r="D130" s="144">
        <v>0</v>
      </c>
      <c r="E130" s="144">
        <v>0</v>
      </c>
      <c r="F130" s="144">
        <v>0</v>
      </c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5">
        <f>SUM(D130:AH130)</f>
        <v>0</v>
      </c>
      <c r="AJ130" s="538" t="e">
        <f>AI133</f>
        <v>#DIV/0!</v>
      </c>
    </row>
    <row r="131" spans="1:36" ht="20.399999999999999">
      <c r="A131" s="518"/>
      <c r="B131" s="556"/>
      <c r="C131" s="146" t="s">
        <v>89</v>
      </c>
      <c r="D131" s="147">
        <v>3</v>
      </c>
      <c r="E131" s="147">
        <v>0</v>
      </c>
      <c r="F131" s="147">
        <v>1</v>
      </c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62">
        <f t="shared" ref="AI131:AI132" si="62">SUM(D131:AH131)</f>
        <v>4</v>
      </c>
      <c r="AJ131" s="539"/>
    </row>
    <row r="132" spans="1:36" ht="20.399999999999999">
      <c r="A132" s="518"/>
      <c r="B132" s="556"/>
      <c r="C132" s="148" t="s">
        <v>90</v>
      </c>
      <c r="D132" s="147">
        <v>0</v>
      </c>
      <c r="E132" s="147">
        <v>0</v>
      </c>
      <c r="F132" s="147">
        <v>0</v>
      </c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4">
        <f t="shared" si="62"/>
        <v>0</v>
      </c>
      <c r="AJ132" s="539"/>
    </row>
    <row r="133" spans="1:36" ht="21" thickBot="1">
      <c r="A133" s="519"/>
      <c r="B133" s="557"/>
      <c r="C133" s="149" t="s">
        <v>91</v>
      </c>
      <c r="D133" s="150" t="e">
        <f>(D131+D132)/D130</f>
        <v>#DIV/0!</v>
      </c>
      <c r="E133" s="150" t="e">
        <f>(E131+E132)/E130</f>
        <v>#DIV/0!</v>
      </c>
      <c r="F133" s="150" t="e">
        <f t="shared" ref="F133:AI133" si="63">(F131+F132)/F130</f>
        <v>#DIV/0!</v>
      </c>
      <c r="G133" s="150" t="e">
        <f t="shared" si="63"/>
        <v>#DIV/0!</v>
      </c>
      <c r="H133" s="150" t="e">
        <f t="shared" si="63"/>
        <v>#DIV/0!</v>
      </c>
      <c r="I133" s="150" t="e">
        <f t="shared" si="63"/>
        <v>#DIV/0!</v>
      </c>
      <c r="J133" s="150" t="e">
        <f t="shared" si="63"/>
        <v>#DIV/0!</v>
      </c>
      <c r="K133" s="150" t="e">
        <f t="shared" si="63"/>
        <v>#DIV/0!</v>
      </c>
      <c r="L133" s="150" t="e">
        <f t="shared" si="63"/>
        <v>#DIV/0!</v>
      </c>
      <c r="M133" s="150" t="e">
        <f t="shared" si="63"/>
        <v>#DIV/0!</v>
      </c>
      <c r="N133" s="150" t="e">
        <f t="shared" si="63"/>
        <v>#DIV/0!</v>
      </c>
      <c r="O133" s="150" t="e">
        <f t="shared" si="63"/>
        <v>#DIV/0!</v>
      </c>
      <c r="P133" s="150" t="e">
        <f t="shared" si="63"/>
        <v>#DIV/0!</v>
      </c>
      <c r="Q133" s="150" t="e">
        <f t="shared" si="63"/>
        <v>#DIV/0!</v>
      </c>
      <c r="R133" s="150" t="e">
        <f t="shared" si="63"/>
        <v>#DIV/0!</v>
      </c>
      <c r="S133" s="150" t="e">
        <f t="shared" si="63"/>
        <v>#DIV/0!</v>
      </c>
      <c r="T133" s="150" t="e">
        <f t="shared" si="63"/>
        <v>#DIV/0!</v>
      </c>
      <c r="U133" s="150" t="e">
        <f t="shared" si="63"/>
        <v>#DIV/0!</v>
      </c>
      <c r="V133" s="150" t="e">
        <f t="shared" si="63"/>
        <v>#DIV/0!</v>
      </c>
      <c r="W133" s="150" t="e">
        <f t="shared" si="63"/>
        <v>#DIV/0!</v>
      </c>
      <c r="X133" s="150" t="e">
        <f t="shared" si="63"/>
        <v>#DIV/0!</v>
      </c>
      <c r="Y133" s="150" t="e">
        <f t="shared" si="63"/>
        <v>#DIV/0!</v>
      </c>
      <c r="Z133" s="150" t="e">
        <f t="shared" si="63"/>
        <v>#DIV/0!</v>
      </c>
      <c r="AA133" s="150" t="e">
        <f t="shared" si="63"/>
        <v>#DIV/0!</v>
      </c>
      <c r="AB133" s="150" t="e">
        <f t="shared" si="63"/>
        <v>#DIV/0!</v>
      </c>
      <c r="AC133" s="150" t="e">
        <f t="shared" si="63"/>
        <v>#DIV/0!</v>
      </c>
      <c r="AD133" s="150" t="e">
        <f t="shared" si="63"/>
        <v>#DIV/0!</v>
      </c>
      <c r="AE133" s="150" t="e">
        <f t="shared" si="63"/>
        <v>#DIV/0!</v>
      </c>
      <c r="AF133" s="150" t="e">
        <f t="shared" si="63"/>
        <v>#DIV/0!</v>
      </c>
      <c r="AG133" s="150" t="e">
        <f t="shared" si="63"/>
        <v>#DIV/0!</v>
      </c>
      <c r="AH133" s="150" t="e">
        <f t="shared" si="63"/>
        <v>#DIV/0!</v>
      </c>
      <c r="AI133" s="150" t="e">
        <f t="shared" si="63"/>
        <v>#DIV/0!</v>
      </c>
      <c r="AJ133" s="540"/>
    </row>
    <row r="134" spans="1:36" ht="20.399999999999999" hidden="1">
      <c r="A134" s="543" t="s">
        <v>182</v>
      </c>
      <c r="B134" s="536"/>
      <c r="C134" s="339" t="s">
        <v>42</v>
      </c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93">
        <f>SUM(D134:AH134)</f>
        <v>0</v>
      </c>
      <c r="AJ134" s="541" t="e">
        <f>AI137</f>
        <v>#DIV/0!</v>
      </c>
    </row>
    <row r="135" spans="1:36" ht="20.399999999999999" hidden="1">
      <c r="A135" s="529"/>
      <c r="B135" s="536"/>
      <c r="C135" s="159" t="s">
        <v>89</v>
      </c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161">
        <f t="shared" ref="AI135:AI136" si="64">SUM(D135:AH135)</f>
        <v>0</v>
      </c>
      <c r="AJ135" s="541"/>
    </row>
    <row r="136" spans="1:36" ht="20.399999999999999" hidden="1">
      <c r="A136" s="529"/>
      <c r="B136" s="536"/>
      <c r="C136" s="160" t="s">
        <v>90</v>
      </c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87">
        <f t="shared" si="64"/>
        <v>0</v>
      </c>
      <c r="AJ136" s="541"/>
    </row>
    <row r="137" spans="1:36" ht="21" hidden="1" thickBot="1">
      <c r="A137" s="530"/>
      <c r="B137" s="537"/>
      <c r="C137" s="154" t="s">
        <v>91</v>
      </c>
      <c r="D137" s="97" t="e">
        <f>(D135+D136)/D134</f>
        <v>#DIV/0!</v>
      </c>
      <c r="E137" s="97" t="e">
        <f>(E135+E136)/E134</f>
        <v>#DIV/0!</v>
      </c>
      <c r="F137" s="97" t="e">
        <f t="shared" ref="F137:AI137" si="65">(F135+F136)/F134</f>
        <v>#DIV/0!</v>
      </c>
      <c r="G137" s="97" t="e">
        <f t="shared" si="65"/>
        <v>#DIV/0!</v>
      </c>
      <c r="H137" s="97" t="e">
        <f t="shared" si="65"/>
        <v>#DIV/0!</v>
      </c>
      <c r="I137" s="97" t="e">
        <f t="shared" si="65"/>
        <v>#DIV/0!</v>
      </c>
      <c r="J137" s="97" t="e">
        <f t="shared" si="65"/>
        <v>#DIV/0!</v>
      </c>
      <c r="K137" s="97" t="e">
        <f t="shared" si="65"/>
        <v>#DIV/0!</v>
      </c>
      <c r="L137" s="97" t="e">
        <f t="shared" si="65"/>
        <v>#DIV/0!</v>
      </c>
      <c r="M137" s="97" t="e">
        <f t="shared" si="65"/>
        <v>#DIV/0!</v>
      </c>
      <c r="N137" s="97" t="e">
        <f t="shared" si="65"/>
        <v>#DIV/0!</v>
      </c>
      <c r="O137" s="97" t="e">
        <f t="shared" si="65"/>
        <v>#DIV/0!</v>
      </c>
      <c r="P137" s="97" t="e">
        <f t="shared" si="65"/>
        <v>#DIV/0!</v>
      </c>
      <c r="Q137" s="97" t="e">
        <f t="shared" si="65"/>
        <v>#DIV/0!</v>
      </c>
      <c r="R137" s="97" t="e">
        <f t="shared" si="65"/>
        <v>#DIV/0!</v>
      </c>
      <c r="S137" s="97" t="e">
        <f t="shared" si="65"/>
        <v>#DIV/0!</v>
      </c>
      <c r="T137" s="97" t="e">
        <f t="shared" si="65"/>
        <v>#DIV/0!</v>
      </c>
      <c r="U137" s="97" t="e">
        <f t="shared" si="65"/>
        <v>#DIV/0!</v>
      </c>
      <c r="V137" s="97" t="e">
        <f t="shared" si="65"/>
        <v>#DIV/0!</v>
      </c>
      <c r="W137" s="97" t="e">
        <f t="shared" si="65"/>
        <v>#DIV/0!</v>
      </c>
      <c r="X137" s="97" t="e">
        <f t="shared" si="65"/>
        <v>#DIV/0!</v>
      </c>
      <c r="Y137" s="97" t="e">
        <f t="shared" si="65"/>
        <v>#DIV/0!</v>
      </c>
      <c r="Z137" s="97" t="e">
        <f t="shared" si="65"/>
        <v>#DIV/0!</v>
      </c>
      <c r="AA137" s="97" t="e">
        <f t="shared" si="65"/>
        <v>#DIV/0!</v>
      </c>
      <c r="AB137" s="97" t="e">
        <f t="shared" si="65"/>
        <v>#DIV/0!</v>
      </c>
      <c r="AC137" s="97" t="e">
        <f t="shared" si="65"/>
        <v>#DIV/0!</v>
      </c>
      <c r="AD137" s="97" t="e">
        <f t="shared" si="65"/>
        <v>#DIV/0!</v>
      </c>
      <c r="AE137" s="97" t="e">
        <f t="shared" si="65"/>
        <v>#DIV/0!</v>
      </c>
      <c r="AF137" s="97" t="e">
        <f t="shared" si="65"/>
        <v>#DIV/0!</v>
      </c>
      <c r="AG137" s="97" t="e">
        <f t="shared" si="65"/>
        <v>#DIV/0!</v>
      </c>
      <c r="AH137" s="97" t="e">
        <f t="shared" si="65"/>
        <v>#DIV/0!</v>
      </c>
      <c r="AI137" s="97" t="e">
        <f t="shared" si="65"/>
        <v>#DIV/0!</v>
      </c>
      <c r="AJ137" s="542"/>
    </row>
    <row r="138" spans="1:36" ht="20.399999999999999" hidden="1">
      <c r="A138" s="528" t="s">
        <v>183</v>
      </c>
      <c r="B138" s="535"/>
      <c r="C138" s="157" t="s">
        <v>42</v>
      </c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93">
        <f>SUM(D138:AH138)</f>
        <v>0</v>
      </c>
      <c r="AJ138" s="541" t="e">
        <f>AI141</f>
        <v>#DIV/0!</v>
      </c>
    </row>
    <row r="139" spans="1:36" ht="20.399999999999999" hidden="1">
      <c r="A139" s="529"/>
      <c r="B139" s="536"/>
      <c r="C139" s="159" t="s">
        <v>89</v>
      </c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161">
        <f t="shared" ref="AI139:AI140" si="66">SUM(D139:AH139)</f>
        <v>0</v>
      </c>
      <c r="AJ139" s="541"/>
    </row>
    <row r="140" spans="1:36" ht="20.399999999999999" hidden="1">
      <c r="A140" s="529"/>
      <c r="B140" s="536"/>
      <c r="C140" s="160" t="s">
        <v>90</v>
      </c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87">
        <f t="shared" si="66"/>
        <v>0</v>
      </c>
      <c r="AJ140" s="541"/>
    </row>
    <row r="141" spans="1:36" ht="21" hidden="1" thickBot="1">
      <c r="A141" s="530"/>
      <c r="B141" s="537"/>
      <c r="C141" s="154" t="s">
        <v>91</v>
      </c>
      <c r="D141" s="97" t="e">
        <f>(D139+D140)/D138</f>
        <v>#DIV/0!</v>
      </c>
      <c r="E141" s="97" t="e">
        <f>(E139+E140)/E138</f>
        <v>#DIV/0!</v>
      </c>
      <c r="F141" s="97" t="e">
        <f t="shared" ref="F141:AI141" si="67">(F139+F140)/F138</f>
        <v>#DIV/0!</v>
      </c>
      <c r="G141" s="97" t="e">
        <f t="shared" si="67"/>
        <v>#DIV/0!</v>
      </c>
      <c r="H141" s="97" t="e">
        <f t="shared" si="67"/>
        <v>#DIV/0!</v>
      </c>
      <c r="I141" s="97" t="e">
        <f t="shared" si="67"/>
        <v>#DIV/0!</v>
      </c>
      <c r="J141" s="97" t="e">
        <f t="shared" si="67"/>
        <v>#DIV/0!</v>
      </c>
      <c r="K141" s="97" t="e">
        <f t="shared" si="67"/>
        <v>#DIV/0!</v>
      </c>
      <c r="L141" s="97" t="e">
        <f t="shared" si="67"/>
        <v>#DIV/0!</v>
      </c>
      <c r="M141" s="97" t="e">
        <f t="shared" si="67"/>
        <v>#DIV/0!</v>
      </c>
      <c r="N141" s="97" t="e">
        <f t="shared" si="67"/>
        <v>#DIV/0!</v>
      </c>
      <c r="O141" s="97" t="e">
        <f t="shared" si="67"/>
        <v>#DIV/0!</v>
      </c>
      <c r="P141" s="97" t="e">
        <f t="shared" si="67"/>
        <v>#DIV/0!</v>
      </c>
      <c r="Q141" s="97" t="e">
        <f t="shared" si="67"/>
        <v>#DIV/0!</v>
      </c>
      <c r="R141" s="97" t="e">
        <f t="shared" si="67"/>
        <v>#DIV/0!</v>
      </c>
      <c r="S141" s="97" t="e">
        <f t="shared" si="67"/>
        <v>#DIV/0!</v>
      </c>
      <c r="T141" s="97" t="e">
        <f t="shared" si="67"/>
        <v>#DIV/0!</v>
      </c>
      <c r="U141" s="97" t="e">
        <f t="shared" si="67"/>
        <v>#DIV/0!</v>
      </c>
      <c r="V141" s="97" t="e">
        <f t="shared" si="67"/>
        <v>#DIV/0!</v>
      </c>
      <c r="W141" s="97" t="e">
        <f t="shared" si="67"/>
        <v>#DIV/0!</v>
      </c>
      <c r="X141" s="97" t="e">
        <f t="shared" si="67"/>
        <v>#DIV/0!</v>
      </c>
      <c r="Y141" s="97" t="e">
        <f t="shared" si="67"/>
        <v>#DIV/0!</v>
      </c>
      <c r="Z141" s="97" t="e">
        <f t="shared" si="67"/>
        <v>#DIV/0!</v>
      </c>
      <c r="AA141" s="97" t="e">
        <f t="shared" si="67"/>
        <v>#DIV/0!</v>
      </c>
      <c r="AB141" s="97" t="e">
        <f t="shared" si="67"/>
        <v>#DIV/0!</v>
      </c>
      <c r="AC141" s="97" t="e">
        <f t="shared" si="67"/>
        <v>#DIV/0!</v>
      </c>
      <c r="AD141" s="97" t="e">
        <f t="shared" si="67"/>
        <v>#DIV/0!</v>
      </c>
      <c r="AE141" s="97" t="e">
        <f t="shared" si="67"/>
        <v>#DIV/0!</v>
      </c>
      <c r="AF141" s="97" t="e">
        <f t="shared" si="67"/>
        <v>#DIV/0!</v>
      </c>
      <c r="AG141" s="97" t="e">
        <f t="shared" si="67"/>
        <v>#DIV/0!</v>
      </c>
      <c r="AH141" s="97" t="e">
        <f t="shared" si="67"/>
        <v>#DIV/0!</v>
      </c>
      <c r="AI141" s="97" t="e">
        <f t="shared" si="67"/>
        <v>#DIV/0!</v>
      </c>
      <c r="AJ141" s="542"/>
    </row>
    <row r="142" spans="1:36" ht="20.399999999999999" hidden="1">
      <c r="A142" s="543" t="s">
        <v>184</v>
      </c>
      <c r="B142" s="535"/>
      <c r="C142" s="157" t="s">
        <v>42</v>
      </c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93">
        <f>SUM(D142:AH142)</f>
        <v>0</v>
      </c>
      <c r="AJ142" s="541" t="e">
        <f>AI145</f>
        <v>#DIV/0!</v>
      </c>
    </row>
    <row r="143" spans="1:36" ht="20.399999999999999" hidden="1">
      <c r="A143" s="529"/>
      <c r="B143" s="536"/>
      <c r="C143" s="159" t="s">
        <v>89</v>
      </c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161">
        <f t="shared" ref="AI143:AI144" si="68">SUM(D143:AH143)</f>
        <v>0</v>
      </c>
      <c r="AJ143" s="541"/>
    </row>
    <row r="144" spans="1:36" ht="20.399999999999999" hidden="1">
      <c r="A144" s="529"/>
      <c r="B144" s="536"/>
      <c r="C144" s="160" t="s">
        <v>90</v>
      </c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87">
        <f t="shared" si="68"/>
        <v>0</v>
      </c>
      <c r="AJ144" s="541"/>
    </row>
    <row r="145" spans="1:36" ht="21" hidden="1" thickBot="1">
      <c r="A145" s="530"/>
      <c r="B145" s="537"/>
      <c r="C145" s="154" t="s">
        <v>91</v>
      </c>
      <c r="D145" s="97" t="e">
        <f>(D143+D144)/D142</f>
        <v>#DIV/0!</v>
      </c>
      <c r="E145" s="97" t="e">
        <f>(E143+E144)/E142</f>
        <v>#DIV/0!</v>
      </c>
      <c r="F145" s="97" t="e">
        <f t="shared" ref="F145:AI145" si="69">(F143+F144)/F142</f>
        <v>#DIV/0!</v>
      </c>
      <c r="G145" s="97" t="e">
        <f t="shared" si="69"/>
        <v>#DIV/0!</v>
      </c>
      <c r="H145" s="97" t="e">
        <f t="shared" si="69"/>
        <v>#DIV/0!</v>
      </c>
      <c r="I145" s="97" t="e">
        <f t="shared" si="69"/>
        <v>#DIV/0!</v>
      </c>
      <c r="J145" s="97" t="e">
        <f t="shared" si="69"/>
        <v>#DIV/0!</v>
      </c>
      <c r="K145" s="97" t="e">
        <f t="shared" si="69"/>
        <v>#DIV/0!</v>
      </c>
      <c r="L145" s="97" t="e">
        <f t="shared" si="69"/>
        <v>#DIV/0!</v>
      </c>
      <c r="M145" s="97" t="e">
        <f t="shared" si="69"/>
        <v>#DIV/0!</v>
      </c>
      <c r="N145" s="97" t="e">
        <f t="shared" si="69"/>
        <v>#DIV/0!</v>
      </c>
      <c r="O145" s="97" t="e">
        <f t="shared" si="69"/>
        <v>#DIV/0!</v>
      </c>
      <c r="P145" s="97" t="e">
        <f t="shared" si="69"/>
        <v>#DIV/0!</v>
      </c>
      <c r="Q145" s="97" t="e">
        <f t="shared" si="69"/>
        <v>#DIV/0!</v>
      </c>
      <c r="R145" s="97" t="e">
        <f t="shared" si="69"/>
        <v>#DIV/0!</v>
      </c>
      <c r="S145" s="97" t="e">
        <f t="shared" si="69"/>
        <v>#DIV/0!</v>
      </c>
      <c r="T145" s="97" t="e">
        <f t="shared" si="69"/>
        <v>#DIV/0!</v>
      </c>
      <c r="U145" s="97" t="e">
        <f t="shared" si="69"/>
        <v>#DIV/0!</v>
      </c>
      <c r="V145" s="97" t="e">
        <f t="shared" si="69"/>
        <v>#DIV/0!</v>
      </c>
      <c r="W145" s="97" t="e">
        <f t="shared" si="69"/>
        <v>#DIV/0!</v>
      </c>
      <c r="X145" s="97" t="e">
        <f t="shared" si="69"/>
        <v>#DIV/0!</v>
      </c>
      <c r="Y145" s="97" t="e">
        <f t="shared" si="69"/>
        <v>#DIV/0!</v>
      </c>
      <c r="Z145" s="97" t="e">
        <f t="shared" si="69"/>
        <v>#DIV/0!</v>
      </c>
      <c r="AA145" s="97" t="e">
        <f t="shared" si="69"/>
        <v>#DIV/0!</v>
      </c>
      <c r="AB145" s="97" t="e">
        <f t="shared" si="69"/>
        <v>#DIV/0!</v>
      </c>
      <c r="AC145" s="97" t="e">
        <f t="shared" si="69"/>
        <v>#DIV/0!</v>
      </c>
      <c r="AD145" s="97" t="e">
        <f t="shared" si="69"/>
        <v>#DIV/0!</v>
      </c>
      <c r="AE145" s="97" t="e">
        <f t="shared" si="69"/>
        <v>#DIV/0!</v>
      </c>
      <c r="AF145" s="97" t="e">
        <f t="shared" si="69"/>
        <v>#DIV/0!</v>
      </c>
      <c r="AG145" s="97" t="e">
        <f t="shared" si="69"/>
        <v>#DIV/0!</v>
      </c>
      <c r="AH145" s="97" t="e">
        <f t="shared" si="69"/>
        <v>#DIV/0!</v>
      </c>
      <c r="AI145" s="97" t="e">
        <f t="shared" si="69"/>
        <v>#DIV/0!</v>
      </c>
      <c r="AJ145" s="542"/>
    </row>
    <row r="146" spans="1:36" ht="20.399999999999999" hidden="1">
      <c r="A146" s="528" t="s">
        <v>185</v>
      </c>
      <c r="B146" s="535"/>
      <c r="C146" s="157" t="s">
        <v>42</v>
      </c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93">
        <f>SUM(D146:AH146)</f>
        <v>0</v>
      </c>
      <c r="AJ146" s="541" t="e">
        <f>AI149</f>
        <v>#DIV/0!</v>
      </c>
    </row>
    <row r="147" spans="1:36" ht="20.399999999999999" hidden="1">
      <c r="A147" s="529"/>
      <c r="B147" s="536"/>
      <c r="C147" s="159" t="s">
        <v>89</v>
      </c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161">
        <f t="shared" ref="AI147:AI148" si="70">SUM(D147:AH147)</f>
        <v>0</v>
      </c>
      <c r="AJ147" s="541"/>
    </row>
    <row r="148" spans="1:36" ht="20.399999999999999" hidden="1">
      <c r="A148" s="529"/>
      <c r="B148" s="536"/>
      <c r="C148" s="160" t="s">
        <v>90</v>
      </c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87">
        <f t="shared" si="70"/>
        <v>0</v>
      </c>
      <c r="AJ148" s="541"/>
    </row>
    <row r="149" spans="1:36" ht="21" hidden="1" thickBot="1">
      <c r="A149" s="530"/>
      <c r="B149" s="537"/>
      <c r="C149" s="154" t="s">
        <v>91</v>
      </c>
      <c r="D149" s="97" t="e">
        <f>(D147+D148)/D146</f>
        <v>#DIV/0!</v>
      </c>
      <c r="E149" s="97" t="e">
        <f>(E147+E148)/E146</f>
        <v>#DIV/0!</v>
      </c>
      <c r="F149" s="97" t="e">
        <f t="shared" ref="F149:AI149" si="71">(F147+F148)/F146</f>
        <v>#DIV/0!</v>
      </c>
      <c r="G149" s="97" t="e">
        <f t="shared" si="71"/>
        <v>#DIV/0!</v>
      </c>
      <c r="H149" s="97" t="e">
        <f t="shared" si="71"/>
        <v>#DIV/0!</v>
      </c>
      <c r="I149" s="97" t="e">
        <f t="shared" si="71"/>
        <v>#DIV/0!</v>
      </c>
      <c r="J149" s="97" t="e">
        <f t="shared" si="71"/>
        <v>#DIV/0!</v>
      </c>
      <c r="K149" s="97" t="e">
        <f t="shared" si="71"/>
        <v>#DIV/0!</v>
      </c>
      <c r="L149" s="97" t="e">
        <f t="shared" si="71"/>
        <v>#DIV/0!</v>
      </c>
      <c r="M149" s="97" t="e">
        <f t="shared" si="71"/>
        <v>#DIV/0!</v>
      </c>
      <c r="N149" s="97" t="e">
        <f t="shared" si="71"/>
        <v>#DIV/0!</v>
      </c>
      <c r="O149" s="97" t="e">
        <f t="shared" si="71"/>
        <v>#DIV/0!</v>
      </c>
      <c r="P149" s="97" t="e">
        <f t="shared" si="71"/>
        <v>#DIV/0!</v>
      </c>
      <c r="Q149" s="97" t="e">
        <f t="shared" si="71"/>
        <v>#DIV/0!</v>
      </c>
      <c r="R149" s="97" t="e">
        <f t="shared" si="71"/>
        <v>#DIV/0!</v>
      </c>
      <c r="S149" s="97" t="e">
        <f t="shared" si="71"/>
        <v>#DIV/0!</v>
      </c>
      <c r="T149" s="97" t="e">
        <f t="shared" si="71"/>
        <v>#DIV/0!</v>
      </c>
      <c r="U149" s="97" t="e">
        <f t="shared" si="71"/>
        <v>#DIV/0!</v>
      </c>
      <c r="V149" s="97" t="e">
        <f t="shared" si="71"/>
        <v>#DIV/0!</v>
      </c>
      <c r="W149" s="97" t="e">
        <f t="shared" si="71"/>
        <v>#DIV/0!</v>
      </c>
      <c r="X149" s="97" t="e">
        <f t="shared" si="71"/>
        <v>#DIV/0!</v>
      </c>
      <c r="Y149" s="97" t="e">
        <f t="shared" si="71"/>
        <v>#DIV/0!</v>
      </c>
      <c r="Z149" s="97" t="e">
        <f t="shared" si="71"/>
        <v>#DIV/0!</v>
      </c>
      <c r="AA149" s="97" t="e">
        <f t="shared" si="71"/>
        <v>#DIV/0!</v>
      </c>
      <c r="AB149" s="97" t="e">
        <f t="shared" si="71"/>
        <v>#DIV/0!</v>
      </c>
      <c r="AC149" s="97" t="e">
        <f t="shared" si="71"/>
        <v>#DIV/0!</v>
      </c>
      <c r="AD149" s="97" t="e">
        <f t="shared" si="71"/>
        <v>#DIV/0!</v>
      </c>
      <c r="AE149" s="97" t="e">
        <f t="shared" si="71"/>
        <v>#DIV/0!</v>
      </c>
      <c r="AF149" s="97" t="e">
        <f t="shared" si="71"/>
        <v>#DIV/0!</v>
      </c>
      <c r="AG149" s="97" t="e">
        <f t="shared" si="71"/>
        <v>#DIV/0!</v>
      </c>
      <c r="AH149" s="97" t="e">
        <f t="shared" si="71"/>
        <v>#DIV/0!</v>
      </c>
      <c r="AI149" s="97" t="e">
        <f t="shared" si="71"/>
        <v>#DIV/0!</v>
      </c>
      <c r="AJ149" s="542"/>
    </row>
    <row r="150" spans="1:36" ht="20.399999999999999" hidden="1">
      <c r="A150" s="543" t="s">
        <v>186</v>
      </c>
      <c r="B150" s="535"/>
      <c r="C150" s="157" t="s">
        <v>42</v>
      </c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93">
        <f>SUM(D150:AH150)</f>
        <v>0</v>
      </c>
      <c r="AJ150" s="541" t="e">
        <f>AI153</f>
        <v>#DIV/0!</v>
      </c>
    </row>
    <row r="151" spans="1:36" ht="20.399999999999999" hidden="1">
      <c r="A151" s="529"/>
      <c r="B151" s="536"/>
      <c r="C151" s="159" t="s">
        <v>89</v>
      </c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161">
        <f t="shared" ref="AI151:AI152" si="72">SUM(D151:AH151)</f>
        <v>0</v>
      </c>
      <c r="AJ151" s="541"/>
    </row>
    <row r="152" spans="1:36" ht="20.399999999999999" hidden="1">
      <c r="A152" s="529"/>
      <c r="B152" s="536"/>
      <c r="C152" s="160" t="s">
        <v>90</v>
      </c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87">
        <f t="shared" si="72"/>
        <v>0</v>
      </c>
      <c r="AJ152" s="541"/>
    </row>
    <row r="153" spans="1:36" ht="21" hidden="1" thickBot="1">
      <c r="A153" s="530"/>
      <c r="B153" s="537"/>
      <c r="C153" s="154" t="s">
        <v>91</v>
      </c>
      <c r="D153" s="97" t="e">
        <f>(D151+D152)/D150</f>
        <v>#DIV/0!</v>
      </c>
      <c r="E153" s="97" t="e">
        <f>(E151+E152)/E150</f>
        <v>#DIV/0!</v>
      </c>
      <c r="F153" s="97" t="e">
        <f t="shared" ref="F153:AI153" si="73">(F151+F152)/F150</f>
        <v>#DIV/0!</v>
      </c>
      <c r="G153" s="97" t="e">
        <f t="shared" si="73"/>
        <v>#DIV/0!</v>
      </c>
      <c r="H153" s="97" t="e">
        <f t="shared" si="73"/>
        <v>#DIV/0!</v>
      </c>
      <c r="I153" s="97" t="e">
        <f t="shared" si="73"/>
        <v>#DIV/0!</v>
      </c>
      <c r="J153" s="97" t="e">
        <f t="shared" si="73"/>
        <v>#DIV/0!</v>
      </c>
      <c r="K153" s="97" t="e">
        <f t="shared" si="73"/>
        <v>#DIV/0!</v>
      </c>
      <c r="L153" s="97" t="e">
        <f t="shared" si="73"/>
        <v>#DIV/0!</v>
      </c>
      <c r="M153" s="97" t="e">
        <f t="shared" si="73"/>
        <v>#DIV/0!</v>
      </c>
      <c r="N153" s="97" t="e">
        <f t="shared" si="73"/>
        <v>#DIV/0!</v>
      </c>
      <c r="O153" s="97" t="e">
        <f t="shared" si="73"/>
        <v>#DIV/0!</v>
      </c>
      <c r="P153" s="97" t="e">
        <f t="shared" si="73"/>
        <v>#DIV/0!</v>
      </c>
      <c r="Q153" s="97" t="e">
        <f t="shared" si="73"/>
        <v>#DIV/0!</v>
      </c>
      <c r="R153" s="97" t="e">
        <f t="shared" si="73"/>
        <v>#DIV/0!</v>
      </c>
      <c r="S153" s="97" t="e">
        <f t="shared" si="73"/>
        <v>#DIV/0!</v>
      </c>
      <c r="T153" s="97" t="e">
        <f t="shared" si="73"/>
        <v>#DIV/0!</v>
      </c>
      <c r="U153" s="97" t="e">
        <f t="shared" si="73"/>
        <v>#DIV/0!</v>
      </c>
      <c r="V153" s="97" t="e">
        <f t="shared" si="73"/>
        <v>#DIV/0!</v>
      </c>
      <c r="W153" s="97" t="e">
        <f t="shared" si="73"/>
        <v>#DIV/0!</v>
      </c>
      <c r="X153" s="97" t="e">
        <f t="shared" si="73"/>
        <v>#DIV/0!</v>
      </c>
      <c r="Y153" s="97" t="e">
        <f t="shared" si="73"/>
        <v>#DIV/0!</v>
      </c>
      <c r="Z153" s="97" t="e">
        <f t="shared" si="73"/>
        <v>#DIV/0!</v>
      </c>
      <c r="AA153" s="97" t="e">
        <f t="shared" si="73"/>
        <v>#DIV/0!</v>
      </c>
      <c r="AB153" s="97" t="e">
        <f t="shared" si="73"/>
        <v>#DIV/0!</v>
      </c>
      <c r="AC153" s="97" t="e">
        <f t="shared" si="73"/>
        <v>#DIV/0!</v>
      </c>
      <c r="AD153" s="97" t="e">
        <f t="shared" si="73"/>
        <v>#DIV/0!</v>
      </c>
      <c r="AE153" s="97" t="e">
        <f t="shared" si="73"/>
        <v>#DIV/0!</v>
      </c>
      <c r="AF153" s="97" t="e">
        <f t="shared" si="73"/>
        <v>#DIV/0!</v>
      </c>
      <c r="AG153" s="97" t="e">
        <f t="shared" si="73"/>
        <v>#DIV/0!</v>
      </c>
      <c r="AH153" s="97" t="e">
        <f t="shared" si="73"/>
        <v>#DIV/0!</v>
      </c>
      <c r="AI153" s="97" t="e">
        <f t="shared" si="73"/>
        <v>#DIV/0!</v>
      </c>
      <c r="AJ153" s="542"/>
    </row>
    <row r="154" spans="1:36" ht="20.399999999999999" hidden="1">
      <c r="A154" s="528" t="s">
        <v>187</v>
      </c>
      <c r="B154" s="535"/>
      <c r="C154" s="157" t="s">
        <v>42</v>
      </c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93">
        <f>SUM(D154:AH154)</f>
        <v>0</v>
      </c>
      <c r="AJ154" s="541" t="e">
        <f>AI157</f>
        <v>#DIV/0!</v>
      </c>
    </row>
    <row r="155" spans="1:36" ht="20.399999999999999" hidden="1">
      <c r="A155" s="529"/>
      <c r="B155" s="536"/>
      <c r="C155" s="159" t="s">
        <v>89</v>
      </c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161">
        <f t="shared" ref="AI155:AI156" si="74">SUM(D155:AH155)</f>
        <v>0</v>
      </c>
      <c r="AJ155" s="541"/>
    </row>
    <row r="156" spans="1:36" ht="20.399999999999999" hidden="1">
      <c r="A156" s="529"/>
      <c r="B156" s="536"/>
      <c r="C156" s="160" t="s">
        <v>90</v>
      </c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87">
        <f t="shared" si="74"/>
        <v>0</v>
      </c>
      <c r="AJ156" s="541"/>
    </row>
    <row r="157" spans="1:36" ht="21" hidden="1" thickBot="1">
      <c r="A157" s="530"/>
      <c r="B157" s="537"/>
      <c r="C157" s="154" t="s">
        <v>91</v>
      </c>
      <c r="D157" s="97" t="e">
        <f>(D155+D156)/D154</f>
        <v>#DIV/0!</v>
      </c>
      <c r="E157" s="97" t="e">
        <f>(E155+E156)/E154</f>
        <v>#DIV/0!</v>
      </c>
      <c r="F157" s="97" t="e">
        <f t="shared" ref="F157:AI157" si="75">(F155+F156)/F154</f>
        <v>#DIV/0!</v>
      </c>
      <c r="G157" s="97" t="e">
        <f t="shared" si="75"/>
        <v>#DIV/0!</v>
      </c>
      <c r="H157" s="97" t="e">
        <f t="shared" si="75"/>
        <v>#DIV/0!</v>
      </c>
      <c r="I157" s="97" t="e">
        <f t="shared" si="75"/>
        <v>#DIV/0!</v>
      </c>
      <c r="J157" s="97" t="e">
        <f t="shared" si="75"/>
        <v>#DIV/0!</v>
      </c>
      <c r="K157" s="97" t="e">
        <f t="shared" si="75"/>
        <v>#DIV/0!</v>
      </c>
      <c r="L157" s="97" t="e">
        <f t="shared" si="75"/>
        <v>#DIV/0!</v>
      </c>
      <c r="M157" s="97" t="e">
        <f t="shared" si="75"/>
        <v>#DIV/0!</v>
      </c>
      <c r="N157" s="97" t="e">
        <f t="shared" si="75"/>
        <v>#DIV/0!</v>
      </c>
      <c r="O157" s="97" t="e">
        <f t="shared" si="75"/>
        <v>#DIV/0!</v>
      </c>
      <c r="P157" s="97" t="e">
        <f t="shared" si="75"/>
        <v>#DIV/0!</v>
      </c>
      <c r="Q157" s="97" t="e">
        <f t="shared" si="75"/>
        <v>#DIV/0!</v>
      </c>
      <c r="R157" s="97" t="e">
        <f t="shared" si="75"/>
        <v>#DIV/0!</v>
      </c>
      <c r="S157" s="97" t="e">
        <f t="shared" si="75"/>
        <v>#DIV/0!</v>
      </c>
      <c r="T157" s="97" t="e">
        <f t="shared" si="75"/>
        <v>#DIV/0!</v>
      </c>
      <c r="U157" s="97" t="e">
        <f t="shared" si="75"/>
        <v>#DIV/0!</v>
      </c>
      <c r="V157" s="97" t="e">
        <f t="shared" si="75"/>
        <v>#DIV/0!</v>
      </c>
      <c r="W157" s="97" t="e">
        <f t="shared" si="75"/>
        <v>#DIV/0!</v>
      </c>
      <c r="X157" s="97" t="e">
        <f t="shared" si="75"/>
        <v>#DIV/0!</v>
      </c>
      <c r="Y157" s="97" t="e">
        <f t="shared" si="75"/>
        <v>#DIV/0!</v>
      </c>
      <c r="Z157" s="97" t="e">
        <f t="shared" si="75"/>
        <v>#DIV/0!</v>
      </c>
      <c r="AA157" s="97" t="e">
        <f t="shared" si="75"/>
        <v>#DIV/0!</v>
      </c>
      <c r="AB157" s="97" t="e">
        <f t="shared" si="75"/>
        <v>#DIV/0!</v>
      </c>
      <c r="AC157" s="97" t="e">
        <f t="shared" si="75"/>
        <v>#DIV/0!</v>
      </c>
      <c r="AD157" s="97" t="e">
        <f t="shared" si="75"/>
        <v>#DIV/0!</v>
      </c>
      <c r="AE157" s="97" t="e">
        <f t="shared" si="75"/>
        <v>#DIV/0!</v>
      </c>
      <c r="AF157" s="97" t="e">
        <f t="shared" si="75"/>
        <v>#DIV/0!</v>
      </c>
      <c r="AG157" s="97" t="e">
        <f t="shared" si="75"/>
        <v>#DIV/0!</v>
      </c>
      <c r="AH157" s="97" t="e">
        <f t="shared" si="75"/>
        <v>#DIV/0!</v>
      </c>
      <c r="AI157" s="97" t="e">
        <f t="shared" si="75"/>
        <v>#DIV/0!</v>
      </c>
      <c r="AJ157" s="542"/>
    </row>
    <row r="158" spans="1:36" ht="20.399999999999999" hidden="1">
      <c r="A158" s="543" t="s">
        <v>188</v>
      </c>
      <c r="B158" s="535"/>
      <c r="C158" s="157" t="s">
        <v>42</v>
      </c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93">
        <f>SUM(D158:AH158)</f>
        <v>0</v>
      </c>
      <c r="AJ158" s="541" t="e">
        <f>AI161</f>
        <v>#DIV/0!</v>
      </c>
    </row>
    <row r="159" spans="1:36" ht="20.399999999999999" hidden="1">
      <c r="A159" s="529"/>
      <c r="B159" s="536"/>
      <c r="C159" s="159" t="s">
        <v>89</v>
      </c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161">
        <f t="shared" ref="AI159:AI160" si="76">SUM(D159:AH159)</f>
        <v>0</v>
      </c>
      <c r="AJ159" s="541"/>
    </row>
    <row r="160" spans="1:36" ht="20.399999999999999" hidden="1">
      <c r="A160" s="529"/>
      <c r="B160" s="536"/>
      <c r="C160" s="160" t="s">
        <v>90</v>
      </c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87">
        <f t="shared" si="76"/>
        <v>0</v>
      </c>
      <c r="AJ160" s="541"/>
    </row>
    <row r="161" spans="1:36" ht="21" hidden="1" thickBot="1">
      <c r="A161" s="530"/>
      <c r="B161" s="537"/>
      <c r="C161" s="154" t="s">
        <v>91</v>
      </c>
      <c r="D161" s="97" t="e">
        <f>(D159+D160)/D158</f>
        <v>#DIV/0!</v>
      </c>
      <c r="E161" s="97" t="e">
        <f>(E159+E160)/E158</f>
        <v>#DIV/0!</v>
      </c>
      <c r="F161" s="97" t="e">
        <f t="shared" ref="F161:AI161" si="77">(F159+F160)/F158</f>
        <v>#DIV/0!</v>
      </c>
      <c r="G161" s="97" t="e">
        <f t="shared" si="77"/>
        <v>#DIV/0!</v>
      </c>
      <c r="H161" s="97" t="e">
        <f t="shared" si="77"/>
        <v>#DIV/0!</v>
      </c>
      <c r="I161" s="97" t="e">
        <f t="shared" si="77"/>
        <v>#DIV/0!</v>
      </c>
      <c r="J161" s="97" t="e">
        <f t="shared" si="77"/>
        <v>#DIV/0!</v>
      </c>
      <c r="K161" s="97" t="e">
        <f t="shared" si="77"/>
        <v>#DIV/0!</v>
      </c>
      <c r="L161" s="97" t="e">
        <f t="shared" si="77"/>
        <v>#DIV/0!</v>
      </c>
      <c r="M161" s="97" t="e">
        <f t="shared" si="77"/>
        <v>#DIV/0!</v>
      </c>
      <c r="N161" s="97" t="e">
        <f t="shared" si="77"/>
        <v>#DIV/0!</v>
      </c>
      <c r="O161" s="97" t="e">
        <f t="shared" si="77"/>
        <v>#DIV/0!</v>
      </c>
      <c r="P161" s="97" t="e">
        <f t="shared" si="77"/>
        <v>#DIV/0!</v>
      </c>
      <c r="Q161" s="97" t="e">
        <f t="shared" si="77"/>
        <v>#DIV/0!</v>
      </c>
      <c r="R161" s="97" t="e">
        <f t="shared" si="77"/>
        <v>#DIV/0!</v>
      </c>
      <c r="S161" s="97" t="e">
        <f t="shared" si="77"/>
        <v>#DIV/0!</v>
      </c>
      <c r="T161" s="97" t="e">
        <f t="shared" si="77"/>
        <v>#DIV/0!</v>
      </c>
      <c r="U161" s="97" t="e">
        <f t="shared" si="77"/>
        <v>#DIV/0!</v>
      </c>
      <c r="V161" s="97" t="e">
        <f t="shared" si="77"/>
        <v>#DIV/0!</v>
      </c>
      <c r="W161" s="97" t="e">
        <f t="shared" si="77"/>
        <v>#DIV/0!</v>
      </c>
      <c r="X161" s="97" t="e">
        <f t="shared" si="77"/>
        <v>#DIV/0!</v>
      </c>
      <c r="Y161" s="97" t="e">
        <f t="shared" si="77"/>
        <v>#DIV/0!</v>
      </c>
      <c r="Z161" s="97" t="e">
        <f t="shared" si="77"/>
        <v>#DIV/0!</v>
      </c>
      <c r="AA161" s="97" t="e">
        <f t="shared" si="77"/>
        <v>#DIV/0!</v>
      </c>
      <c r="AB161" s="97" t="e">
        <f t="shared" si="77"/>
        <v>#DIV/0!</v>
      </c>
      <c r="AC161" s="97" t="e">
        <f t="shared" si="77"/>
        <v>#DIV/0!</v>
      </c>
      <c r="AD161" s="97" t="e">
        <f t="shared" si="77"/>
        <v>#DIV/0!</v>
      </c>
      <c r="AE161" s="97" t="e">
        <f t="shared" si="77"/>
        <v>#DIV/0!</v>
      </c>
      <c r="AF161" s="97" t="e">
        <f t="shared" si="77"/>
        <v>#DIV/0!</v>
      </c>
      <c r="AG161" s="97" t="e">
        <f t="shared" si="77"/>
        <v>#DIV/0!</v>
      </c>
      <c r="AH161" s="97" t="e">
        <f t="shared" si="77"/>
        <v>#DIV/0!</v>
      </c>
      <c r="AI161" s="97" t="e">
        <f t="shared" si="77"/>
        <v>#DIV/0!</v>
      </c>
      <c r="AJ161" s="542"/>
    </row>
    <row r="162" spans="1:36" ht="20.399999999999999" hidden="1">
      <c r="A162" s="528" t="s">
        <v>189</v>
      </c>
      <c r="B162" s="535"/>
      <c r="C162" s="157" t="s">
        <v>42</v>
      </c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340">
        <f>SUM(D162:AH162)</f>
        <v>0</v>
      </c>
      <c r="AJ162" s="566" t="e">
        <f>AI165</f>
        <v>#DIV/0!</v>
      </c>
    </row>
    <row r="163" spans="1:36" ht="20.399999999999999" hidden="1">
      <c r="A163" s="529"/>
      <c r="B163" s="536"/>
      <c r="C163" s="159" t="s">
        <v>89</v>
      </c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161">
        <f t="shared" ref="AI163:AI164" si="78">SUM(D163:AH163)</f>
        <v>0</v>
      </c>
      <c r="AJ163" s="541"/>
    </row>
    <row r="164" spans="1:36" ht="20.399999999999999" hidden="1">
      <c r="A164" s="529"/>
      <c r="B164" s="536"/>
      <c r="C164" s="160" t="s">
        <v>90</v>
      </c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87">
        <f t="shared" si="78"/>
        <v>0</v>
      </c>
      <c r="AJ164" s="541"/>
    </row>
    <row r="165" spans="1:36" ht="21" hidden="1" thickBot="1">
      <c r="A165" s="564"/>
      <c r="B165" s="565"/>
      <c r="C165" s="341" t="s">
        <v>91</v>
      </c>
      <c r="D165" s="342" t="e">
        <f>(D163+D164)/D162</f>
        <v>#DIV/0!</v>
      </c>
      <c r="E165" s="342" t="e">
        <f>(E163+E164)/E162</f>
        <v>#DIV/0!</v>
      </c>
      <c r="F165" s="342" t="e">
        <f t="shared" ref="F165:AI165" si="79">(F163+F164)/F162</f>
        <v>#DIV/0!</v>
      </c>
      <c r="G165" s="342" t="e">
        <f t="shared" si="79"/>
        <v>#DIV/0!</v>
      </c>
      <c r="H165" s="342" t="e">
        <f t="shared" si="79"/>
        <v>#DIV/0!</v>
      </c>
      <c r="I165" s="342" t="e">
        <f t="shared" si="79"/>
        <v>#DIV/0!</v>
      </c>
      <c r="J165" s="342" t="e">
        <f t="shared" si="79"/>
        <v>#DIV/0!</v>
      </c>
      <c r="K165" s="342" t="e">
        <f t="shared" si="79"/>
        <v>#DIV/0!</v>
      </c>
      <c r="L165" s="342" t="e">
        <f t="shared" si="79"/>
        <v>#DIV/0!</v>
      </c>
      <c r="M165" s="342" t="e">
        <f t="shared" si="79"/>
        <v>#DIV/0!</v>
      </c>
      <c r="N165" s="342" t="e">
        <f t="shared" si="79"/>
        <v>#DIV/0!</v>
      </c>
      <c r="O165" s="342" t="e">
        <f t="shared" si="79"/>
        <v>#DIV/0!</v>
      </c>
      <c r="P165" s="342" t="e">
        <f t="shared" si="79"/>
        <v>#DIV/0!</v>
      </c>
      <c r="Q165" s="342" t="e">
        <f t="shared" si="79"/>
        <v>#DIV/0!</v>
      </c>
      <c r="R165" s="342" t="e">
        <f t="shared" si="79"/>
        <v>#DIV/0!</v>
      </c>
      <c r="S165" s="342" t="e">
        <f t="shared" si="79"/>
        <v>#DIV/0!</v>
      </c>
      <c r="T165" s="342" t="e">
        <f t="shared" si="79"/>
        <v>#DIV/0!</v>
      </c>
      <c r="U165" s="342" t="e">
        <f t="shared" si="79"/>
        <v>#DIV/0!</v>
      </c>
      <c r="V165" s="342" t="e">
        <f t="shared" si="79"/>
        <v>#DIV/0!</v>
      </c>
      <c r="W165" s="342" t="e">
        <f t="shared" si="79"/>
        <v>#DIV/0!</v>
      </c>
      <c r="X165" s="342" t="e">
        <f t="shared" si="79"/>
        <v>#DIV/0!</v>
      </c>
      <c r="Y165" s="342" t="e">
        <f t="shared" si="79"/>
        <v>#DIV/0!</v>
      </c>
      <c r="Z165" s="342" t="e">
        <f t="shared" si="79"/>
        <v>#DIV/0!</v>
      </c>
      <c r="AA165" s="342" t="e">
        <f t="shared" si="79"/>
        <v>#DIV/0!</v>
      </c>
      <c r="AB165" s="342" t="e">
        <f t="shared" si="79"/>
        <v>#DIV/0!</v>
      </c>
      <c r="AC165" s="342" t="e">
        <f t="shared" si="79"/>
        <v>#DIV/0!</v>
      </c>
      <c r="AD165" s="342" t="e">
        <f t="shared" si="79"/>
        <v>#DIV/0!</v>
      </c>
      <c r="AE165" s="342" t="e">
        <f t="shared" si="79"/>
        <v>#DIV/0!</v>
      </c>
      <c r="AF165" s="342" t="e">
        <f t="shared" si="79"/>
        <v>#DIV/0!</v>
      </c>
      <c r="AG165" s="342" t="e">
        <f t="shared" si="79"/>
        <v>#DIV/0!</v>
      </c>
      <c r="AH165" s="342" t="e">
        <f t="shared" si="79"/>
        <v>#DIV/0!</v>
      </c>
      <c r="AI165" s="342" t="e">
        <f t="shared" si="79"/>
        <v>#DIV/0!</v>
      </c>
      <c r="AJ165" s="567"/>
    </row>
    <row r="166" spans="1:36" ht="21.75" customHeight="1">
      <c r="A166" s="520" t="s">
        <v>92</v>
      </c>
      <c r="B166" s="521"/>
      <c r="C166" s="102" t="s">
        <v>42</v>
      </c>
      <c r="D166" s="103">
        <f>D6+D10+D14+D18+D22+D26+D30+D34+D38+D42+D46+D50+D54+D58+D62+D66+D70+D74+D78+D82+D86+D90+D94+D98+D102+D106+D110+D114+D118+D122+D126+D130+D134+D138+D142+D146+D150+D154+D158+D162</f>
        <v>1335</v>
      </c>
      <c r="E166" s="103">
        <f t="shared" ref="E166:AI168" si="80">E6+E10+E14+E18+E22+E26+E30+E34+E38+E42+E46+E50+E54+E58+E62+E66+E70+E74+E78+E82+E86+E90+E94+E98+E102+E106+E110+E114+E118+E122+E126+E130+E134+E138+E142+E146+E150+E154+E158+E162</f>
        <v>1120</v>
      </c>
      <c r="F166" s="103">
        <f t="shared" si="80"/>
        <v>1225</v>
      </c>
      <c r="G166" s="103">
        <f t="shared" si="80"/>
        <v>0</v>
      </c>
      <c r="H166" s="103">
        <f t="shared" si="80"/>
        <v>0</v>
      </c>
      <c r="I166" s="103">
        <f t="shared" si="80"/>
        <v>0</v>
      </c>
      <c r="J166" s="103">
        <f t="shared" si="80"/>
        <v>0</v>
      </c>
      <c r="K166" s="103">
        <f t="shared" si="80"/>
        <v>0</v>
      </c>
      <c r="L166" s="103">
        <f t="shared" si="80"/>
        <v>0</v>
      </c>
      <c r="M166" s="103">
        <f t="shared" si="80"/>
        <v>0</v>
      </c>
      <c r="N166" s="103">
        <f t="shared" si="80"/>
        <v>0</v>
      </c>
      <c r="O166" s="103">
        <f t="shared" si="80"/>
        <v>0</v>
      </c>
      <c r="P166" s="103">
        <f t="shared" si="80"/>
        <v>0</v>
      </c>
      <c r="Q166" s="103">
        <f t="shared" si="80"/>
        <v>0</v>
      </c>
      <c r="R166" s="103">
        <f t="shared" si="80"/>
        <v>0</v>
      </c>
      <c r="S166" s="103">
        <f t="shared" si="80"/>
        <v>0</v>
      </c>
      <c r="T166" s="103">
        <f t="shared" si="80"/>
        <v>0</v>
      </c>
      <c r="U166" s="103">
        <f t="shared" si="80"/>
        <v>0</v>
      </c>
      <c r="V166" s="103">
        <f t="shared" si="80"/>
        <v>0</v>
      </c>
      <c r="W166" s="103">
        <f t="shared" si="80"/>
        <v>0</v>
      </c>
      <c r="X166" s="103">
        <f t="shared" si="80"/>
        <v>0</v>
      </c>
      <c r="Y166" s="103">
        <f t="shared" si="80"/>
        <v>0</v>
      </c>
      <c r="Z166" s="103">
        <f t="shared" si="80"/>
        <v>0</v>
      </c>
      <c r="AA166" s="103">
        <f t="shared" si="80"/>
        <v>0</v>
      </c>
      <c r="AB166" s="103">
        <f t="shared" si="80"/>
        <v>0</v>
      </c>
      <c r="AC166" s="103">
        <f t="shared" si="80"/>
        <v>0</v>
      </c>
      <c r="AD166" s="103">
        <f t="shared" si="80"/>
        <v>0</v>
      </c>
      <c r="AE166" s="103">
        <f t="shared" si="80"/>
        <v>0</v>
      </c>
      <c r="AF166" s="103">
        <f t="shared" si="80"/>
        <v>0</v>
      </c>
      <c r="AG166" s="103">
        <f t="shared" si="80"/>
        <v>0</v>
      </c>
      <c r="AH166" s="103">
        <f t="shared" si="80"/>
        <v>0</v>
      </c>
      <c r="AI166" s="103">
        <f t="shared" si="80"/>
        <v>3680</v>
      </c>
      <c r="AJ166" s="524">
        <f>AI169</f>
        <v>8.6684782608695651E-2</v>
      </c>
    </row>
    <row r="167" spans="1:36" ht="21" customHeight="1">
      <c r="A167" s="520"/>
      <c r="B167" s="521"/>
      <c r="C167" s="104" t="s">
        <v>89</v>
      </c>
      <c r="D167" s="111">
        <f t="shared" ref="D167:D168" si="81">D7+D11+D15+D19+D23+D27+D31+D35+D39+D43+D47+D51+D55+D59+D63+D67+D71+D75+D79+D83+D87+D91+D95+D99+D103+D107+D111+D115+D119+D123+D127+D131+D135+D139+D143+D147+D151+D155+D159+D163</f>
        <v>91</v>
      </c>
      <c r="E167" s="111">
        <f t="shared" si="80"/>
        <v>119</v>
      </c>
      <c r="F167" s="111">
        <f t="shared" si="80"/>
        <v>109</v>
      </c>
      <c r="G167" s="111">
        <f t="shared" si="80"/>
        <v>0</v>
      </c>
      <c r="H167" s="111">
        <f t="shared" si="80"/>
        <v>0</v>
      </c>
      <c r="I167" s="111">
        <f t="shared" si="80"/>
        <v>0</v>
      </c>
      <c r="J167" s="111">
        <f t="shared" si="80"/>
        <v>0</v>
      </c>
      <c r="K167" s="111">
        <f t="shared" si="80"/>
        <v>0</v>
      </c>
      <c r="L167" s="111">
        <f t="shared" si="80"/>
        <v>0</v>
      </c>
      <c r="M167" s="111">
        <f t="shared" si="80"/>
        <v>0</v>
      </c>
      <c r="N167" s="111">
        <f t="shared" si="80"/>
        <v>0</v>
      </c>
      <c r="O167" s="111">
        <f t="shared" si="80"/>
        <v>0</v>
      </c>
      <c r="P167" s="111">
        <f t="shared" si="80"/>
        <v>0</v>
      </c>
      <c r="Q167" s="111">
        <f t="shared" si="80"/>
        <v>0</v>
      </c>
      <c r="R167" s="111">
        <f t="shared" si="80"/>
        <v>0</v>
      </c>
      <c r="S167" s="111">
        <f t="shared" si="80"/>
        <v>0</v>
      </c>
      <c r="T167" s="111">
        <f t="shared" si="80"/>
        <v>0</v>
      </c>
      <c r="U167" s="111">
        <f t="shared" si="80"/>
        <v>0</v>
      </c>
      <c r="V167" s="111">
        <f t="shared" si="80"/>
        <v>0</v>
      </c>
      <c r="W167" s="111">
        <f t="shared" si="80"/>
        <v>0</v>
      </c>
      <c r="X167" s="111">
        <f t="shared" si="80"/>
        <v>0</v>
      </c>
      <c r="Y167" s="111">
        <f t="shared" si="80"/>
        <v>0</v>
      </c>
      <c r="Z167" s="111">
        <f t="shared" si="80"/>
        <v>0</v>
      </c>
      <c r="AA167" s="111">
        <f t="shared" si="80"/>
        <v>0</v>
      </c>
      <c r="AB167" s="111">
        <f t="shared" si="80"/>
        <v>0</v>
      </c>
      <c r="AC167" s="111">
        <f t="shared" si="80"/>
        <v>0</v>
      </c>
      <c r="AD167" s="111">
        <f t="shared" si="80"/>
        <v>0</v>
      </c>
      <c r="AE167" s="111">
        <f t="shared" si="80"/>
        <v>0</v>
      </c>
      <c r="AF167" s="111">
        <f t="shared" si="80"/>
        <v>0</v>
      </c>
      <c r="AG167" s="111">
        <f t="shared" si="80"/>
        <v>0</v>
      </c>
      <c r="AH167" s="111">
        <f t="shared" si="80"/>
        <v>0</v>
      </c>
      <c r="AI167" s="111">
        <f t="shared" si="80"/>
        <v>319</v>
      </c>
      <c r="AJ167" s="524"/>
    </row>
    <row r="168" spans="1:36" ht="21" customHeight="1">
      <c r="A168" s="520"/>
      <c r="B168" s="521"/>
      <c r="C168" s="105" t="s">
        <v>90</v>
      </c>
      <c r="D168" s="111">
        <f t="shared" si="81"/>
        <v>0</v>
      </c>
      <c r="E168" s="111">
        <f t="shared" si="80"/>
        <v>0</v>
      </c>
      <c r="F168" s="111">
        <f t="shared" si="80"/>
        <v>0</v>
      </c>
      <c r="G168" s="111">
        <f t="shared" si="80"/>
        <v>0</v>
      </c>
      <c r="H168" s="111">
        <f t="shared" si="80"/>
        <v>0</v>
      </c>
      <c r="I168" s="111">
        <f t="shared" si="80"/>
        <v>0</v>
      </c>
      <c r="J168" s="111">
        <f t="shared" si="80"/>
        <v>0</v>
      </c>
      <c r="K168" s="111">
        <f t="shared" si="80"/>
        <v>0</v>
      </c>
      <c r="L168" s="111">
        <f t="shared" si="80"/>
        <v>0</v>
      </c>
      <c r="M168" s="111">
        <f t="shared" si="80"/>
        <v>0</v>
      </c>
      <c r="N168" s="111">
        <f t="shared" si="80"/>
        <v>0</v>
      </c>
      <c r="O168" s="111">
        <f t="shared" si="80"/>
        <v>0</v>
      </c>
      <c r="P168" s="111">
        <f t="shared" si="80"/>
        <v>0</v>
      </c>
      <c r="Q168" s="111">
        <f t="shared" si="80"/>
        <v>0</v>
      </c>
      <c r="R168" s="111">
        <f t="shared" si="80"/>
        <v>0</v>
      </c>
      <c r="S168" s="111">
        <f t="shared" si="80"/>
        <v>0</v>
      </c>
      <c r="T168" s="111">
        <f t="shared" si="80"/>
        <v>0</v>
      </c>
      <c r="U168" s="111">
        <f t="shared" si="80"/>
        <v>0</v>
      </c>
      <c r="V168" s="111">
        <f t="shared" si="80"/>
        <v>0</v>
      </c>
      <c r="W168" s="111">
        <f t="shared" si="80"/>
        <v>0</v>
      </c>
      <c r="X168" s="111">
        <f t="shared" si="80"/>
        <v>0</v>
      </c>
      <c r="Y168" s="111">
        <f t="shared" si="80"/>
        <v>0</v>
      </c>
      <c r="Z168" s="111">
        <f t="shared" si="80"/>
        <v>0</v>
      </c>
      <c r="AA168" s="111">
        <f t="shared" si="80"/>
        <v>0</v>
      </c>
      <c r="AB168" s="111">
        <f t="shared" si="80"/>
        <v>0</v>
      </c>
      <c r="AC168" s="111">
        <f t="shared" si="80"/>
        <v>0</v>
      </c>
      <c r="AD168" s="111">
        <f t="shared" si="80"/>
        <v>0</v>
      </c>
      <c r="AE168" s="111">
        <f t="shared" si="80"/>
        <v>0</v>
      </c>
      <c r="AF168" s="111">
        <f t="shared" si="80"/>
        <v>0</v>
      </c>
      <c r="AG168" s="111">
        <f t="shared" si="80"/>
        <v>0</v>
      </c>
      <c r="AH168" s="111">
        <f t="shared" si="80"/>
        <v>0</v>
      </c>
      <c r="AI168" s="111">
        <f t="shared" si="80"/>
        <v>0</v>
      </c>
      <c r="AJ168" s="524"/>
    </row>
    <row r="169" spans="1:36" ht="21.75" customHeight="1" thickBot="1">
      <c r="A169" s="520"/>
      <c r="B169" s="521"/>
      <c r="C169" s="96" t="s">
        <v>91</v>
      </c>
      <c r="D169" s="97">
        <f>(D167+D168)/D166</f>
        <v>6.8164794007490634E-2</v>
      </c>
      <c r="E169" s="97">
        <f t="shared" ref="E169:AI169" si="82">(E167+E168)/E166</f>
        <v>0.10625</v>
      </c>
      <c r="F169" s="97">
        <f t="shared" si="82"/>
        <v>8.8979591836734692E-2</v>
      </c>
      <c r="G169" s="97" t="e">
        <f t="shared" si="82"/>
        <v>#DIV/0!</v>
      </c>
      <c r="H169" s="97" t="e">
        <f t="shared" si="82"/>
        <v>#DIV/0!</v>
      </c>
      <c r="I169" s="97" t="e">
        <f t="shared" si="82"/>
        <v>#DIV/0!</v>
      </c>
      <c r="J169" s="97" t="e">
        <f t="shared" si="82"/>
        <v>#DIV/0!</v>
      </c>
      <c r="K169" s="97" t="e">
        <f t="shared" si="82"/>
        <v>#DIV/0!</v>
      </c>
      <c r="L169" s="97" t="e">
        <f t="shared" si="82"/>
        <v>#DIV/0!</v>
      </c>
      <c r="M169" s="97" t="e">
        <f t="shared" si="82"/>
        <v>#DIV/0!</v>
      </c>
      <c r="N169" s="97" t="e">
        <f t="shared" si="82"/>
        <v>#DIV/0!</v>
      </c>
      <c r="O169" s="97" t="e">
        <f t="shared" si="82"/>
        <v>#DIV/0!</v>
      </c>
      <c r="P169" s="97" t="e">
        <f t="shared" si="82"/>
        <v>#DIV/0!</v>
      </c>
      <c r="Q169" s="97" t="e">
        <f t="shared" si="82"/>
        <v>#DIV/0!</v>
      </c>
      <c r="R169" s="97" t="e">
        <f t="shared" si="82"/>
        <v>#DIV/0!</v>
      </c>
      <c r="S169" s="97" t="e">
        <f t="shared" si="82"/>
        <v>#DIV/0!</v>
      </c>
      <c r="T169" s="97" t="e">
        <f t="shared" si="82"/>
        <v>#DIV/0!</v>
      </c>
      <c r="U169" s="97" t="e">
        <f t="shared" si="82"/>
        <v>#DIV/0!</v>
      </c>
      <c r="V169" s="97" t="e">
        <f t="shared" si="82"/>
        <v>#DIV/0!</v>
      </c>
      <c r="W169" s="97" t="e">
        <f t="shared" si="82"/>
        <v>#DIV/0!</v>
      </c>
      <c r="X169" s="97" t="e">
        <f t="shared" si="82"/>
        <v>#DIV/0!</v>
      </c>
      <c r="Y169" s="97" t="e">
        <f t="shared" si="82"/>
        <v>#DIV/0!</v>
      </c>
      <c r="Z169" s="97" t="e">
        <f t="shared" si="82"/>
        <v>#DIV/0!</v>
      </c>
      <c r="AA169" s="97" t="e">
        <f t="shared" si="82"/>
        <v>#DIV/0!</v>
      </c>
      <c r="AB169" s="97" t="e">
        <f t="shared" si="82"/>
        <v>#DIV/0!</v>
      </c>
      <c r="AC169" s="97" t="e">
        <f t="shared" si="82"/>
        <v>#DIV/0!</v>
      </c>
      <c r="AD169" s="97" t="e">
        <f t="shared" si="82"/>
        <v>#DIV/0!</v>
      </c>
      <c r="AE169" s="97" t="e">
        <f t="shared" si="82"/>
        <v>#DIV/0!</v>
      </c>
      <c r="AF169" s="97" t="e">
        <f t="shared" si="82"/>
        <v>#DIV/0!</v>
      </c>
      <c r="AG169" s="97" t="e">
        <f t="shared" si="82"/>
        <v>#DIV/0!</v>
      </c>
      <c r="AH169" s="97" t="e">
        <f t="shared" si="82"/>
        <v>#DIV/0!</v>
      </c>
      <c r="AI169" s="97">
        <f t="shared" si="82"/>
        <v>8.6684782608695651E-2</v>
      </c>
      <c r="AJ169" s="525"/>
    </row>
    <row r="170" spans="1:36" ht="21.75" customHeight="1" thickBot="1">
      <c r="A170" s="522"/>
      <c r="B170" s="523"/>
      <c r="C170" s="106" t="s">
        <v>93</v>
      </c>
      <c r="D170" s="107">
        <f>D166-D167-D168</f>
        <v>1244</v>
      </c>
      <c r="E170" s="107">
        <f t="shared" ref="E170:AI170" si="83">E166-E167-E168</f>
        <v>1001</v>
      </c>
      <c r="F170" s="107">
        <f t="shared" si="83"/>
        <v>1116</v>
      </c>
      <c r="G170" s="107">
        <f t="shared" si="83"/>
        <v>0</v>
      </c>
      <c r="H170" s="107">
        <f t="shared" si="83"/>
        <v>0</v>
      </c>
      <c r="I170" s="107">
        <f t="shared" si="83"/>
        <v>0</v>
      </c>
      <c r="J170" s="107">
        <f t="shared" si="83"/>
        <v>0</v>
      </c>
      <c r="K170" s="107">
        <f t="shared" si="83"/>
        <v>0</v>
      </c>
      <c r="L170" s="107">
        <f t="shared" si="83"/>
        <v>0</v>
      </c>
      <c r="M170" s="107">
        <f t="shared" si="83"/>
        <v>0</v>
      </c>
      <c r="N170" s="107">
        <f t="shared" si="83"/>
        <v>0</v>
      </c>
      <c r="O170" s="107">
        <f t="shared" si="83"/>
        <v>0</v>
      </c>
      <c r="P170" s="107">
        <f t="shared" si="83"/>
        <v>0</v>
      </c>
      <c r="Q170" s="107">
        <f t="shared" si="83"/>
        <v>0</v>
      </c>
      <c r="R170" s="107">
        <f t="shared" si="83"/>
        <v>0</v>
      </c>
      <c r="S170" s="107">
        <f t="shared" si="83"/>
        <v>0</v>
      </c>
      <c r="T170" s="107">
        <f t="shared" si="83"/>
        <v>0</v>
      </c>
      <c r="U170" s="107">
        <f t="shared" si="83"/>
        <v>0</v>
      </c>
      <c r="V170" s="107">
        <f t="shared" si="83"/>
        <v>0</v>
      </c>
      <c r="W170" s="107">
        <f t="shared" si="83"/>
        <v>0</v>
      </c>
      <c r="X170" s="107">
        <f t="shared" si="83"/>
        <v>0</v>
      </c>
      <c r="Y170" s="107">
        <f t="shared" si="83"/>
        <v>0</v>
      </c>
      <c r="Z170" s="107">
        <f t="shared" si="83"/>
        <v>0</v>
      </c>
      <c r="AA170" s="107">
        <f t="shared" si="83"/>
        <v>0</v>
      </c>
      <c r="AB170" s="107">
        <f t="shared" si="83"/>
        <v>0</v>
      </c>
      <c r="AC170" s="107">
        <f t="shared" si="83"/>
        <v>0</v>
      </c>
      <c r="AD170" s="107">
        <f t="shared" si="83"/>
        <v>0</v>
      </c>
      <c r="AE170" s="107">
        <f t="shared" si="83"/>
        <v>0</v>
      </c>
      <c r="AF170" s="107">
        <f t="shared" si="83"/>
        <v>0</v>
      </c>
      <c r="AG170" s="107">
        <f t="shared" si="83"/>
        <v>0</v>
      </c>
      <c r="AH170" s="107">
        <f t="shared" si="83"/>
        <v>0</v>
      </c>
      <c r="AI170" s="107">
        <f t="shared" si="83"/>
        <v>3361</v>
      </c>
      <c r="AJ170" s="165"/>
    </row>
    <row r="171" spans="1:36" ht="21.6" thickTop="1" thickBot="1">
      <c r="A171" s="182"/>
      <c r="B171" s="534"/>
      <c r="C171" s="534"/>
      <c r="D171" s="534"/>
      <c r="E171" s="534"/>
      <c r="F171" s="534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I171" s="184"/>
      <c r="AJ171" s="185"/>
    </row>
    <row r="172" spans="1:36" ht="27" thickTop="1">
      <c r="A172" s="526"/>
      <c r="B172" s="527"/>
      <c r="C172" s="181" t="s">
        <v>42</v>
      </c>
      <c r="D172" s="103">
        <f>D166-D66-D102-D114-D118-D126-D130</f>
        <v>1295</v>
      </c>
      <c r="E172" s="103">
        <f t="shared" ref="E172:AH172" si="84">E166-E66-E102-E114-E118-E126-E130</f>
        <v>1080</v>
      </c>
      <c r="F172" s="103">
        <f t="shared" si="84"/>
        <v>1185</v>
      </c>
      <c r="G172" s="103">
        <f t="shared" si="84"/>
        <v>0</v>
      </c>
      <c r="H172" s="103">
        <f t="shared" si="84"/>
        <v>0</v>
      </c>
      <c r="I172" s="103">
        <f t="shared" si="84"/>
        <v>0</v>
      </c>
      <c r="J172" s="103">
        <f t="shared" si="84"/>
        <v>0</v>
      </c>
      <c r="K172" s="103">
        <f t="shared" si="84"/>
        <v>0</v>
      </c>
      <c r="L172" s="103">
        <f t="shared" si="84"/>
        <v>0</v>
      </c>
      <c r="M172" s="103">
        <f t="shared" si="84"/>
        <v>0</v>
      </c>
      <c r="N172" s="103">
        <f t="shared" si="84"/>
        <v>0</v>
      </c>
      <c r="O172" s="103">
        <f t="shared" si="84"/>
        <v>0</v>
      </c>
      <c r="P172" s="103">
        <f t="shared" si="84"/>
        <v>0</v>
      </c>
      <c r="Q172" s="103">
        <f t="shared" si="84"/>
        <v>0</v>
      </c>
      <c r="R172" s="103">
        <f t="shared" si="84"/>
        <v>0</v>
      </c>
      <c r="S172" s="103">
        <f t="shared" si="84"/>
        <v>0</v>
      </c>
      <c r="T172" s="103">
        <f t="shared" si="84"/>
        <v>0</v>
      </c>
      <c r="U172" s="103">
        <f t="shared" si="84"/>
        <v>0</v>
      </c>
      <c r="V172" s="103">
        <f t="shared" si="84"/>
        <v>0</v>
      </c>
      <c r="W172" s="103">
        <f t="shared" si="84"/>
        <v>0</v>
      </c>
      <c r="X172" s="103">
        <f t="shared" si="84"/>
        <v>0</v>
      </c>
      <c r="Y172" s="103">
        <f t="shared" si="84"/>
        <v>0</v>
      </c>
      <c r="Z172" s="103">
        <f t="shared" si="84"/>
        <v>0</v>
      </c>
      <c r="AA172" s="103">
        <f t="shared" si="84"/>
        <v>0</v>
      </c>
      <c r="AB172" s="103">
        <f t="shared" si="84"/>
        <v>0</v>
      </c>
      <c r="AC172" s="103">
        <f t="shared" si="84"/>
        <v>0</v>
      </c>
      <c r="AD172" s="103">
        <f t="shared" si="84"/>
        <v>0</v>
      </c>
      <c r="AE172" s="103">
        <f t="shared" si="84"/>
        <v>0</v>
      </c>
      <c r="AF172" s="103">
        <f t="shared" si="84"/>
        <v>0</v>
      </c>
      <c r="AG172" s="103">
        <f t="shared" si="84"/>
        <v>0</v>
      </c>
      <c r="AH172" s="103">
        <f t="shared" si="84"/>
        <v>0</v>
      </c>
      <c r="AI172" s="103">
        <f>AI166-AI102-AI114-AI118-AI66-AI126-AI130</f>
        <v>3560</v>
      </c>
      <c r="AJ172" s="531">
        <f>AI175</f>
        <v>8.792134831460674E-2</v>
      </c>
    </row>
    <row r="173" spans="1:36" ht="26.4">
      <c r="A173" s="526" t="s">
        <v>103</v>
      </c>
      <c r="B173" s="527"/>
      <c r="C173" s="175" t="s">
        <v>89</v>
      </c>
      <c r="D173" s="174">
        <f>D167-D67-D103-D115-D119-D127-D131</f>
        <v>88</v>
      </c>
      <c r="E173" s="174">
        <f t="shared" ref="E173:AH173" si="85">E167-E67-E103-E115-E119-E127-E131</f>
        <v>117</v>
      </c>
      <c r="F173" s="174">
        <f t="shared" si="85"/>
        <v>108</v>
      </c>
      <c r="G173" s="174">
        <f t="shared" si="85"/>
        <v>0</v>
      </c>
      <c r="H173" s="174">
        <f t="shared" si="85"/>
        <v>0</v>
      </c>
      <c r="I173" s="174">
        <f t="shared" si="85"/>
        <v>0</v>
      </c>
      <c r="J173" s="174">
        <f t="shared" si="85"/>
        <v>0</v>
      </c>
      <c r="K173" s="174">
        <f t="shared" si="85"/>
        <v>0</v>
      </c>
      <c r="L173" s="174">
        <f t="shared" si="85"/>
        <v>0</v>
      </c>
      <c r="M173" s="174">
        <f t="shared" si="85"/>
        <v>0</v>
      </c>
      <c r="N173" s="174">
        <f t="shared" si="85"/>
        <v>0</v>
      </c>
      <c r="O173" s="174">
        <f t="shared" si="85"/>
        <v>0</v>
      </c>
      <c r="P173" s="174">
        <f t="shared" si="85"/>
        <v>0</v>
      </c>
      <c r="Q173" s="174">
        <f t="shared" si="85"/>
        <v>0</v>
      </c>
      <c r="R173" s="174">
        <f t="shared" si="85"/>
        <v>0</v>
      </c>
      <c r="S173" s="174">
        <f t="shared" si="85"/>
        <v>0</v>
      </c>
      <c r="T173" s="174">
        <f t="shared" si="85"/>
        <v>0</v>
      </c>
      <c r="U173" s="174">
        <f t="shared" si="85"/>
        <v>0</v>
      </c>
      <c r="V173" s="174">
        <f t="shared" si="85"/>
        <v>0</v>
      </c>
      <c r="W173" s="174">
        <f t="shared" si="85"/>
        <v>0</v>
      </c>
      <c r="X173" s="174">
        <f t="shared" si="85"/>
        <v>0</v>
      </c>
      <c r="Y173" s="174">
        <f t="shared" si="85"/>
        <v>0</v>
      </c>
      <c r="Z173" s="174">
        <f t="shared" si="85"/>
        <v>0</v>
      </c>
      <c r="AA173" s="174">
        <f t="shared" si="85"/>
        <v>0</v>
      </c>
      <c r="AB173" s="174">
        <f t="shared" si="85"/>
        <v>0</v>
      </c>
      <c r="AC173" s="174">
        <f t="shared" si="85"/>
        <v>0</v>
      </c>
      <c r="AD173" s="174">
        <f t="shared" si="85"/>
        <v>0</v>
      </c>
      <c r="AE173" s="174">
        <f t="shared" si="85"/>
        <v>0</v>
      </c>
      <c r="AF173" s="174">
        <f t="shared" si="85"/>
        <v>0</v>
      </c>
      <c r="AG173" s="174">
        <f t="shared" si="85"/>
        <v>0</v>
      </c>
      <c r="AH173" s="174">
        <f t="shared" si="85"/>
        <v>0</v>
      </c>
      <c r="AI173" s="174">
        <f>AI167-AI103-AI115-AI119-AI67-AI127-AI131</f>
        <v>313</v>
      </c>
      <c r="AJ173" s="532"/>
    </row>
    <row r="174" spans="1:36" ht="26.25" customHeight="1">
      <c r="A174" s="526" t="s">
        <v>104</v>
      </c>
      <c r="B174" s="527"/>
      <c r="C174" s="176" t="s">
        <v>90</v>
      </c>
      <c r="D174" s="103">
        <f>D168-D68-D104-D116-D120-D128-D132</f>
        <v>0</v>
      </c>
      <c r="E174" s="103">
        <f t="shared" ref="E174:AH174" si="86">E168-E68-E104-E116-E120-E128-E132</f>
        <v>0</v>
      </c>
      <c r="F174" s="103">
        <f t="shared" si="86"/>
        <v>0</v>
      </c>
      <c r="G174" s="103">
        <f t="shared" si="86"/>
        <v>0</v>
      </c>
      <c r="H174" s="103">
        <f t="shared" si="86"/>
        <v>0</v>
      </c>
      <c r="I174" s="103">
        <f t="shared" si="86"/>
        <v>0</v>
      </c>
      <c r="J174" s="103">
        <f t="shared" si="86"/>
        <v>0</v>
      </c>
      <c r="K174" s="103">
        <f t="shared" si="86"/>
        <v>0</v>
      </c>
      <c r="L174" s="103">
        <f t="shared" si="86"/>
        <v>0</v>
      </c>
      <c r="M174" s="103">
        <f t="shared" si="86"/>
        <v>0</v>
      </c>
      <c r="N174" s="103">
        <f t="shared" si="86"/>
        <v>0</v>
      </c>
      <c r="O174" s="103">
        <f t="shared" si="86"/>
        <v>0</v>
      </c>
      <c r="P174" s="103">
        <f t="shared" si="86"/>
        <v>0</v>
      </c>
      <c r="Q174" s="103">
        <f t="shared" si="86"/>
        <v>0</v>
      </c>
      <c r="R174" s="103">
        <f t="shared" si="86"/>
        <v>0</v>
      </c>
      <c r="S174" s="103">
        <f t="shared" si="86"/>
        <v>0</v>
      </c>
      <c r="T174" s="103">
        <f t="shared" si="86"/>
        <v>0</v>
      </c>
      <c r="U174" s="103">
        <f t="shared" si="86"/>
        <v>0</v>
      </c>
      <c r="V174" s="103">
        <f t="shared" si="86"/>
        <v>0</v>
      </c>
      <c r="W174" s="103">
        <f t="shared" si="86"/>
        <v>0</v>
      </c>
      <c r="X174" s="103">
        <f t="shared" si="86"/>
        <v>0</v>
      </c>
      <c r="Y174" s="103">
        <f t="shared" si="86"/>
        <v>0</v>
      </c>
      <c r="Z174" s="103">
        <f t="shared" si="86"/>
        <v>0</v>
      </c>
      <c r="AA174" s="103">
        <f t="shared" si="86"/>
        <v>0</v>
      </c>
      <c r="AB174" s="103">
        <f t="shared" si="86"/>
        <v>0</v>
      </c>
      <c r="AC174" s="103">
        <f t="shared" si="86"/>
        <v>0</v>
      </c>
      <c r="AD174" s="103">
        <f t="shared" si="86"/>
        <v>0</v>
      </c>
      <c r="AE174" s="103">
        <f t="shared" si="86"/>
        <v>0</v>
      </c>
      <c r="AF174" s="103">
        <f t="shared" si="86"/>
        <v>0</v>
      </c>
      <c r="AG174" s="103">
        <f t="shared" si="86"/>
        <v>0</v>
      </c>
      <c r="AH174" s="103">
        <f t="shared" si="86"/>
        <v>0</v>
      </c>
      <c r="AI174" s="103">
        <f>AI168-AI104-AI116-AI120-AI68-AI128-AI132</f>
        <v>0</v>
      </c>
      <c r="AJ174" s="532"/>
    </row>
    <row r="175" spans="1:36" ht="27" customHeight="1" thickBot="1">
      <c r="A175" s="526" t="s">
        <v>105</v>
      </c>
      <c r="B175" s="527"/>
      <c r="C175" s="177" t="s">
        <v>91</v>
      </c>
      <c r="D175" s="155">
        <f>(D173+D174)/D172</f>
        <v>6.7953667953667959E-2</v>
      </c>
      <c r="E175" s="155">
        <f t="shared" ref="E175:AI175" si="87">(E173+E174)/E172</f>
        <v>0.10833333333333334</v>
      </c>
      <c r="F175" s="155">
        <f t="shared" si="87"/>
        <v>9.1139240506329114E-2</v>
      </c>
      <c r="G175" s="155" t="e">
        <f t="shared" si="87"/>
        <v>#DIV/0!</v>
      </c>
      <c r="H175" s="155" t="e">
        <f t="shared" si="87"/>
        <v>#DIV/0!</v>
      </c>
      <c r="I175" s="155" t="e">
        <f t="shared" si="87"/>
        <v>#DIV/0!</v>
      </c>
      <c r="J175" s="155" t="e">
        <f t="shared" si="87"/>
        <v>#DIV/0!</v>
      </c>
      <c r="K175" s="155" t="e">
        <f t="shared" si="87"/>
        <v>#DIV/0!</v>
      </c>
      <c r="L175" s="155" t="e">
        <f t="shared" si="87"/>
        <v>#DIV/0!</v>
      </c>
      <c r="M175" s="155" t="e">
        <f t="shared" si="87"/>
        <v>#DIV/0!</v>
      </c>
      <c r="N175" s="155" t="e">
        <f t="shared" si="87"/>
        <v>#DIV/0!</v>
      </c>
      <c r="O175" s="155" t="e">
        <f t="shared" si="87"/>
        <v>#DIV/0!</v>
      </c>
      <c r="P175" s="155" t="e">
        <f t="shared" si="87"/>
        <v>#DIV/0!</v>
      </c>
      <c r="Q175" s="155" t="e">
        <f t="shared" si="87"/>
        <v>#DIV/0!</v>
      </c>
      <c r="R175" s="155" t="e">
        <f t="shared" si="87"/>
        <v>#DIV/0!</v>
      </c>
      <c r="S175" s="155" t="e">
        <f t="shared" si="87"/>
        <v>#DIV/0!</v>
      </c>
      <c r="T175" s="155" t="e">
        <f t="shared" si="87"/>
        <v>#DIV/0!</v>
      </c>
      <c r="U175" s="155" t="e">
        <f t="shared" si="87"/>
        <v>#DIV/0!</v>
      </c>
      <c r="V175" s="155" t="e">
        <f t="shared" si="87"/>
        <v>#DIV/0!</v>
      </c>
      <c r="W175" s="155" t="e">
        <f t="shared" si="87"/>
        <v>#DIV/0!</v>
      </c>
      <c r="X175" s="155" t="e">
        <f t="shared" si="87"/>
        <v>#DIV/0!</v>
      </c>
      <c r="Y175" s="155" t="e">
        <f t="shared" si="87"/>
        <v>#DIV/0!</v>
      </c>
      <c r="Z175" s="155" t="e">
        <f t="shared" si="87"/>
        <v>#DIV/0!</v>
      </c>
      <c r="AA175" s="155" t="e">
        <f t="shared" si="87"/>
        <v>#DIV/0!</v>
      </c>
      <c r="AB175" s="155" t="e">
        <f t="shared" si="87"/>
        <v>#DIV/0!</v>
      </c>
      <c r="AC175" s="155" t="e">
        <f t="shared" si="87"/>
        <v>#DIV/0!</v>
      </c>
      <c r="AD175" s="155" t="e">
        <f t="shared" si="87"/>
        <v>#DIV/0!</v>
      </c>
      <c r="AE175" s="155" t="e">
        <f t="shared" si="87"/>
        <v>#DIV/0!</v>
      </c>
      <c r="AF175" s="155" t="e">
        <f t="shared" si="87"/>
        <v>#DIV/0!</v>
      </c>
      <c r="AG175" s="155" t="e">
        <f t="shared" si="87"/>
        <v>#DIV/0!</v>
      </c>
      <c r="AH175" s="155" t="e">
        <f t="shared" si="87"/>
        <v>#DIV/0!</v>
      </c>
      <c r="AI175" s="155">
        <f t="shared" si="87"/>
        <v>8.792134831460674E-2</v>
      </c>
      <c r="AJ175" s="532"/>
    </row>
    <row r="176" spans="1:36" ht="27" thickBot="1">
      <c r="A176" s="179"/>
      <c r="B176" s="180"/>
      <c r="C176" s="178" t="s">
        <v>93</v>
      </c>
      <c r="D176" s="107">
        <f>D172-D173-D174</f>
        <v>1207</v>
      </c>
      <c r="E176" s="107">
        <f t="shared" ref="E176:AI176" si="88">E172-E173-E174</f>
        <v>963</v>
      </c>
      <c r="F176" s="107">
        <f t="shared" si="88"/>
        <v>1077</v>
      </c>
      <c r="G176" s="107">
        <f t="shared" si="88"/>
        <v>0</v>
      </c>
      <c r="H176" s="107">
        <f t="shared" si="88"/>
        <v>0</v>
      </c>
      <c r="I176" s="107">
        <f t="shared" si="88"/>
        <v>0</v>
      </c>
      <c r="J176" s="107">
        <f t="shared" si="88"/>
        <v>0</v>
      </c>
      <c r="K176" s="107">
        <f t="shared" si="88"/>
        <v>0</v>
      </c>
      <c r="L176" s="107">
        <f t="shared" si="88"/>
        <v>0</v>
      </c>
      <c r="M176" s="107">
        <f t="shared" si="88"/>
        <v>0</v>
      </c>
      <c r="N176" s="107">
        <f t="shared" si="88"/>
        <v>0</v>
      </c>
      <c r="O176" s="107">
        <f t="shared" si="88"/>
        <v>0</v>
      </c>
      <c r="P176" s="107">
        <f t="shared" si="88"/>
        <v>0</v>
      </c>
      <c r="Q176" s="107">
        <f t="shared" si="88"/>
        <v>0</v>
      </c>
      <c r="R176" s="107">
        <f t="shared" si="88"/>
        <v>0</v>
      </c>
      <c r="S176" s="107">
        <f t="shared" si="88"/>
        <v>0</v>
      </c>
      <c r="T176" s="107">
        <f t="shared" si="88"/>
        <v>0</v>
      </c>
      <c r="U176" s="107">
        <f t="shared" si="88"/>
        <v>0</v>
      </c>
      <c r="V176" s="107">
        <f t="shared" si="88"/>
        <v>0</v>
      </c>
      <c r="W176" s="107">
        <f t="shared" si="88"/>
        <v>0</v>
      </c>
      <c r="X176" s="107">
        <f t="shared" si="88"/>
        <v>0</v>
      </c>
      <c r="Y176" s="107">
        <f t="shared" si="88"/>
        <v>0</v>
      </c>
      <c r="Z176" s="107">
        <f t="shared" si="88"/>
        <v>0</v>
      </c>
      <c r="AA176" s="107">
        <f t="shared" si="88"/>
        <v>0</v>
      </c>
      <c r="AB176" s="107">
        <f t="shared" si="88"/>
        <v>0</v>
      </c>
      <c r="AC176" s="107">
        <f t="shared" si="88"/>
        <v>0</v>
      </c>
      <c r="AD176" s="107">
        <f t="shared" si="88"/>
        <v>0</v>
      </c>
      <c r="AE176" s="107">
        <f t="shared" si="88"/>
        <v>0</v>
      </c>
      <c r="AF176" s="107">
        <f t="shared" si="88"/>
        <v>0</v>
      </c>
      <c r="AG176" s="107">
        <f t="shared" si="88"/>
        <v>0</v>
      </c>
      <c r="AH176" s="107">
        <f t="shared" si="88"/>
        <v>0</v>
      </c>
      <c r="AI176" s="107">
        <f t="shared" si="88"/>
        <v>3247</v>
      </c>
      <c r="AJ176" s="533"/>
    </row>
    <row r="177" spans="1:36" ht="21" thickTop="1">
      <c r="A177" s="109"/>
      <c r="B177" s="90"/>
      <c r="C177" s="90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13"/>
      <c r="AJ177" s="90"/>
    </row>
    <row r="178" spans="1:36" s="25" customFormat="1" ht="20.399999999999999">
      <c r="A178" s="109"/>
      <c r="B178" s="90"/>
      <c r="C178" s="90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13"/>
      <c r="AJ178" s="90"/>
    </row>
    <row r="179" spans="1:36" s="25" customFormat="1" ht="20.399999999999999">
      <c r="A179" s="109"/>
      <c r="B179" s="90"/>
      <c r="C179" s="90"/>
      <c r="D179" s="109"/>
      <c r="E179" s="186"/>
      <c r="F179" s="109"/>
      <c r="G179" s="109"/>
      <c r="H179" s="114"/>
      <c r="I179" s="166"/>
      <c r="J179" s="167"/>
      <c r="K179" s="167"/>
      <c r="L179" s="167"/>
      <c r="M179" s="167"/>
      <c r="N179" s="167"/>
      <c r="O179" s="167"/>
      <c r="P179" s="167"/>
      <c r="Q179" s="167"/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  <c r="AH179" s="167"/>
      <c r="AI179" s="168"/>
      <c r="AJ179" s="119"/>
    </row>
    <row r="180" spans="1:36" s="25" customFormat="1" ht="20.399999999999999">
      <c r="A180" s="109"/>
      <c r="B180" s="90"/>
      <c r="C180" s="266" t="s">
        <v>145</v>
      </c>
      <c r="D180" s="267" t="s">
        <v>42</v>
      </c>
      <c r="E180" s="267" t="s">
        <v>89</v>
      </c>
      <c r="F180" s="267" t="s">
        <v>91</v>
      </c>
      <c r="G180" s="267" t="s">
        <v>90</v>
      </c>
      <c r="H180" s="120"/>
      <c r="I180" s="169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  <c r="AF180" s="170"/>
      <c r="AG180" s="170"/>
      <c r="AH180" s="170"/>
      <c r="AI180" s="171"/>
      <c r="AJ180" s="125"/>
    </row>
    <row r="181" spans="1:36" s="25" customFormat="1" ht="20.399999999999999">
      <c r="A181" s="109"/>
      <c r="B181" s="90"/>
      <c r="C181" s="259">
        <v>1</v>
      </c>
      <c r="D181" s="258">
        <f>D172</f>
        <v>1295</v>
      </c>
      <c r="E181" s="258">
        <f>D173</f>
        <v>88</v>
      </c>
      <c r="F181" s="260">
        <f>E181/D181</f>
        <v>6.7953667953667959E-2</v>
      </c>
      <c r="G181" s="258">
        <f>D174</f>
        <v>0</v>
      </c>
      <c r="H181" s="120"/>
      <c r="I181" s="169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  <c r="AF181" s="170"/>
      <c r="AG181" s="170"/>
      <c r="AH181" s="170"/>
      <c r="AI181" s="171"/>
      <c r="AJ181" s="125"/>
    </row>
    <row r="182" spans="1:36" s="25" customFormat="1" ht="20.399999999999999">
      <c r="A182" s="109"/>
      <c r="B182" s="90"/>
      <c r="C182" s="259">
        <v>2</v>
      </c>
      <c r="D182" s="258">
        <f>E172</f>
        <v>1080</v>
      </c>
      <c r="E182" s="258">
        <f>E173</f>
        <v>117</v>
      </c>
      <c r="F182" s="260">
        <f t="shared" ref="F182:F211" si="89">E182/D182</f>
        <v>0.10833333333333334</v>
      </c>
      <c r="G182" s="258">
        <f>E174</f>
        <v>0</v>
      </c>
      <c r="H182" s="126"/>
      <c r="I182" s="172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30"/>
      <c r="AJ182" s="130"/>
    </row>
    <row r="183" spans="1:36" s="25" customFormat="1" ht="20.399999999999999">
      <c r="A183" s="109"/>
      <c r="B183" s="90"/>
      <c r="C183" s="259">
        <v>3</v>
      </c>
      <c r="D183" s="258">
        <f>F172</f>
        <v>1185</v>
      </c>
      <c r="E183" s="258">
        <f>F173</f>
        <v>108</v>
      </c>
      <c r="F183" s="260">
        <f t="shared" si="89"/>
        <v>9.1139240506329114E-2</v>
      </c>
      <c r="G183" s="258">
        <f>F174</f>
        <v>0</v>
      </c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13"/>
      <c r="AJ183" s="90"/>
    </row>
    <row r="184" spans="1:36" ht="20.399999999999999">
      <c r="A184" s="109"/>
      <c r="B184" s="90"/>
      <c r="C184" s="259">
        <v>4</v>
      </c>
      <c r="D184" s="258">
        <f>G172</f>
        <v>0</v>
      </c>
      <c r="E184" s="258">
        <f>G173</f>
        <v>0</v>
      </c>
      <c r="F184" s="260" t="e">
        <f t="shared" si="89"/>
        <v>#DIV/0!</v>
      </c>
      <c r="G184" s="258">
        <f>G174</f>
        <v>0</v>
      </c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13"/>
      <c r="AJ184" s="90"/>
    </row>
    <row r="185" spans="1:36" ht="20.399999999999999">
      <c r="A185" s="109"/>
      <c r="B185" s="90"/>
      <c r="C185" s="259">
        <v>5</v>
      </c>
      <c r="D185" s="258">
        <f>H172</f>
        <v>0</v>
      </c>
      <c r="E185" s="258">
        <f>H173</f>
        <v>0</v>
      </c>
      <c r="F185" s="260" t="e">
        <f t="shared" si="89"/>
        <v>#DIV/0!</v>
      </c>
      <c r="G185" s="258">
        <f>H174</f>
        <v>0</v>
      </c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13"/>
      <c r="AJ185" s="90"/>
    </row>
    <row r="186" spans="1:36" ht="20.399999999999999">
      <c r="A186" s="109"/>
      <c r="B186" s="90"/>
      <c r="C186" s="259">
        <v>6</v>
      </c>
      <c r="D186" s="258">
        <f>I172</f>
        <v>0</v>
      </c>
      <c r="E186" s="258">
        <f>I173</f>
        <v>0</v>
      </c>
      <c r="F186" s="260" t="e">
        <f t="shared" si="89"/>
        <v>#DIV/0!</v>
      </c>
      <c r="G186" s="258">
        <f>I174</f>
        <v>0</v>
      </c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13"/>
      <c r="AJ186" s="90"/>
    </row>
    <row r="187" spans="1:36" ht="20.399999999999999">
      <c r="A187" s="109"/>
      <c r="B187" s="90"/>
      <c r="C187" s="259">
        <v>7</v>
      </c>
      <c r="D187" s="258">
        <f>J172</f>
        <v>0</v>
      </c>
      <c r="E187" s="258">
        <f>J173</f>
        <v>0</v>
      </c>
      <c r="F187" s="260" t="e">
        <f t="shared" si="89"/>
        <v>#DIV/0!</v>
      </c>
      <c r="G187" s="258">
        <f>J174</f>
        <v>0</v>
      </c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13"/>
      <c r="AJ187" s="90"/>
    </row>
    <row r="188" spans="1:36" ht="20.399999999999999">
      <c r="A188" s="109"/>
      <c r="B188" s="90"/>
      <c r="C188" s="259">
        <v>8</v>
      </c>
      <c r="D188" s="258">
        <f>K172</f>
        <v>0</v>
      </c>
      <c r="E188" s="258">
        <f>K173</f>
        <v>0</v>
      </c>
      <c r="F188" s="260" t="e">
        <f t="shared" si="89"/>
        <v>#DIV/0!</v>
      </c>
      <c r="G188" s="258">
        <f>K174</f>
        <v>0</v>
      </c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13"/>
      <c r="AJ188" s="90"/>
    </row>
    <row r="189" spans="1:36" ht="20.399999999999999">
      <c r="A189" s="109"/>
      <c r="B189" s="90"/>
      <c r="C189" s="259">
        <v>9</v>
      </c>
      <c r="D189" s="258">
        <f>L172</f>
        <v>0</v>
      </c>
      <c r="E189" s="258">
        <f>L173</f>
        <v>0</v>
      </c>
      <c r="F189" s="260" t="e">
        <f t="shared" si="89"/>
        <v>#DIV/0!</v>
      </c>
      <c r="G189" s="258">
        <f>L174</f>
        <v>0</v>
      </c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13"/>
      <c r="AJ189" s="90"/>
    </row>
    <row r="190" spans="1:36" ht="20.399999999999999">
      <c r="A190" s="109"/>
      <c r="B190" s="90"/>
      <c r="C190" s="259">
        <v>10</v>
      </c>
      <c r="D190" s="258">
        <f>M172</f>
        <v>0</v>
      </c>
      <c r="E190" s="258">
        <f>M173</f>
        <v>0</v>
      </c>
      <c r="F190" s="260" t="e">
        <f t="shared" si="89"/>
        <v>#DIV/0!</v>
      </c>
      <c r="G190" s="258">
        <f>M174</f>
        <v>0</v>
      </c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13"/>
      <c r="AJ190" s="90"/>
    </row>
    <row r="191" spans="1:36" ht="20.399999999999999">
      <c r="A191" s="109"/>
      <c r="B191" s="90"/>
      <c r="C191" s="259">
        <v>11</v>
      </c>
      <c r="D191" s="258">
        <f>N172</f>
        <v>0</v>
      </c>
      <c r="E191" s="258">
        <f>N173</f>
        <v>0</v>
      </c>
      <c r="F191" s="260" t="e">
        <f t="shared" si="89"/>
        <v>#DIV/0!</v>
      </c>
      <c r="G191" s="258">
        <f>N174</f>
        <v>0</v>
      </c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13"/>
      <c r="AJ191" s="90"/>
    </row>
    <row r="192" spans="1:36" ht="20.399999999999999">
      <c r="A192" s="109"/>
      <c r="B192" s="90"/>
      <c r="C192" s="259">
        <v>12</v>
      </c>
      <c r="D192" s="258">
        <f>O172</f>
        <v>0</v>
      </c>
      <c r="E192" s="258">
        <f>O173</f>
        <v>0</v>
      </c>
      <c r="F192" s="260" t="e">
        <f t="shared" si="89"/>
        <v>#DIV/0!</v>
      </c>
      <c r="G192" s="258">
        <f>O174</f>
        <v>0</v>
      </c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13"/>
      <c r="AJ192" s="90"/>
    </row>
    <row r="193" spans="1:36" ht="20.399999999999999">
      <c r="A193" s="109"/>
      <c r="B193" s="90"/>
      <c r="C193" s="259">
        <v>13</v>
      </c>
      <c r="D193" s="258">
        <f>P172</f>
        <v>0</v>
      </c>
      <c r="E193" s="258">
        <f>P173</f>
        <v>0</v>
      </c>
      <c r="F193" s="260" t="e">
        <f t="shared" si="89"/>
        <v>#DIV/0!</v>
      </c>
      <c r="G193" s="258">
        <f>P174</f>
        <v>0</v>
      </c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13"/>
      <c r="AJ193" s="90"/>
    </row>
    <row r="194" spans="1:36" ht="20.399999999999999">
      <c r="A194" s="109"/>
      <c r="B194" s="90"/>
      <c r="C194" s="259">
        <v>14</v>
      </c>
      <c r="D194" s="258">
        <f>Q172</f>
        <v>0</v>
      </c>
      <c r="E194" s="258">
        <f>Q173</f>
        <v>0</v>
      </c>
      <c r="F194" s="260" t="e">
        <f t="shared" si="89"/>
        <v>#DIV/0!</v>
      </c>
      <c r="G194" s="258">
        <f>Q174</f>
        <v>0</v>
      </c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13"/>
      <c r="AJ194" s="90"/>
    </row>
    <row r="195" spans="1:36" ht="20.399999999999999">
      <c r="A195" s="109"/>
      <c r="B195" s="90"/>
      <c r="C195" s="259">
        <v>15</v>
      </c>
      <c r="D195" s="258">
        <f>R172</f>
        <v>0</v>
      </c>
      <c r="E195" s="258">
        <f>R173</f>
        <v>0</v>
      </c>
      <c r="F195" s="260" t="e">
        <f t="shared" si="89"/>
        <v>#DIV/0!</v>
      </c>
      <c r="G195" s="258">
        <f>R174</f>
        <v>0</v>
      </c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13"/>
      <c r="AJ195" s="90"/>
    </row>
    <row r="196" spans="1:36" ht="20.399999999999999">
      <c r="A196" s="109"/>
      <c r="B196" s="90"/>
      <c r="C196" s="259">
        <v>16</v>
      </c>
      <c r="D196" s="258">
        <f>S172</f>
        <v>0</v>
      </c>
      <c r="E196" s="258">
        <f>S173</f>
        <v>0</v>
      </c>
      <c r="F196" s="260" t="e">
        <f t="shared" si="89"/>
        <v>#DIV/0!</v>
      </c>
      <c r="G196" s="258">
        <f>S174</f>
        <v>0</v>
      </c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13"/>
      <c r="AJ196" s="90"/>
    </row>
    <row r="197" spans="1:36" ht="20.399999999999999">
      <c r="A197" s="109"/>
      <c r="B197" s="90"/>
      <c r="C197" s="259">
        <v>17</v>
      </c>
      <c r="D197" s="258">
        <f>T172</f>
        <v>0</v>
      </c>
      <c r="E197" s="258">
        <f>T173</f>
        <v>0</v>
      </c>
      <c r="F197" s="260" t="e">
        <f t="shared" si="89"/>
        <v>#DIV/0!</v>
      </c>
      <c r="G197" s="258">
        <f>T174</f>
        <v>0</v>
      </c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13"/>
      <c r="AJ197" s="90"/>
    </row>
    <row r="198" spans="1:36" ht="20.399999999999999">
      <c r="A198" s="109"/>
      <c r="B198" s="90"/>
      <c r="C198" s="259">
        <v>18</v>
      </c>
      <c r="D198" s="258">
        <f>U172</f>
        <v>0</v>
      </c>
      <c r="E198" s="258">
        <f>U173</f>
        <v>0</v>
      </c>
      <c r="F198" s="260" t="e">
        <f t="shared" si="89"/>
        <v>#DIV/0!</v>
      </c>
      <c r="G198" s="258">
        <f>U174</f>
        <v>0</v>
      </c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13"/>
      <c r="AJ198" s="90"/>
    </row>
    <row r="199" spans="1:36" ht="20.399999999999999">
      <c r="A199" s="109"/>
      <c r="B199" s="90"/>
      <c r="C199" s="259">
        <v>19</v>
      </c>
      <c r="D199" s="258">
        <f>V172</f>
        <v>0</v>
      </c>
      <c r="E199" s="258">
        <f>V173</f>
        <v>0</v>
      </c>
      <c r="F199" s="260" t="e">
        <f t="shared" si="89"/>
        <v>#DIV/0!</v>
      </c>
      <c r="G199" s="258">
        <f>V174</f>
        <v>0</v>
      </c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13"/>
      <c r="AJ199" s="90"/>
    </row>
    <row r="200" spans="1:36" ht="20.399999999999999">
      <c r="A200" s="109"/>
      <c r="B200" s="90"/>
      <c r="C200" s="259">
        <v>20</v>
      </c>
      <c r="D200" s="258">
        <f>W172</f>
        <v>0</v>
      </c>
      <c r="E200" s="258">
        <f>W173</f>
        <v>0</v>
      </c>
      <c r="F200" s="260" t="e">
        <f t="shared" si="89"/>
        <v>#DIV/0!</v>
      </c>
      <c r="G200" s="258">
        <f>W174</f>
        <v>0</v>
      </c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13"/>
      <c r="AJ200" s="90"/>
    </row>
    <row r="201" spans="1:36" ht="20.399999999999999">
      <c r="A201" s="109"/>
      <c r="B201" s="90"/>
      <c r="C201" s="259">
        <v>21</v>
      </c>
      <c r="D201" s="258">
        <f>X172</f>
        <v>0</v>
      </c>
      <c r="E201" s="258">
        <f>X173</f>
        <v>0</v>
      </c>
      <c r="F201" s="260" t="e">
        <f t="shared" si="89"/>
        <v>#DIV/0!</v>
      </c>
      <c r="G201" s="258">
        <f>X174</f>
        <v>0</v>
      </c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13"/>
      <c r="AJ201" s="90"/>
    </row>
    <row r="202" spans="1:36" ht="20.399999999999999">
      <c r="A202" s="109"/>
      <c r="B202" s="90"/>
      <c r="C202" s="259">
        <v>22</v>
      </c>
      <c r="D202" s="258">
        <f>Y172</f>
        <v>0</v>
      </c>
      <c r="E202" s="258">
        <f>Y173</f>
        <v>0</v>
      </c>
      <c r="F202" s="260" t="e">
        <f t="shared" si="89"/>
        <v>#DIV/0!</v>
      </c>
      <c r="G202" s="258">
        <f>Y174</f>
        <v>0</v>
      </c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13"/>
      <c r="AJ202" s="90"/>
    </row>
    <row r="203" spans="1:36" ht="20.399999999999999">
      <c r="A203" s="109"/>
      <c r="B203" s="90"/>
      <c r="C203" s="259">
        <v>23</v>
      </c>
      <c r="D203" s="258">
        <f>Z172</f>
        <v>0</v>
      </c>
      <c r="E203" s="258">
        <f>Z173</f>
        <v>0</v>
      </c>
      <c r="F203" s="260" t="e">
        <f t="shared" si="89"/>
        <v>#DIV/0!</v>
      </c>
      <c r="G203" s="258">
        <f>Z174</f>
        <v>0</v>
      </c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13"/>
      <c r="AJ203" s="90"/>
    </row>
    <row r="204" spans="1:36" ht="20.399999999999999">
      <c r="A204" s="109"/>
      <c r="B204" s="90"/>
      <c r="C204" s="259">
        <v>24</v>
      </c>
      <c r="D204" s="258">
        <f>AA172</f>
        <v>0</v>
      </c>
      <c r="E204" s="258">
        <f>AA173</f>
        <v>0</v>
      </c>
      <c r="F204" s="260" t="e">
        <f t="shared" si="89"/>
        <v>#DIV/0!</v>
      </c>
      <c r="G204" s="258">
        <f>AA174</f>
        <v>0</v>
      </c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13"/>
      <c r="AJ204" s="90"/>
    </row>
    <row r="205" spans="1:36" ht="20.399999999999999">
      <c r="A205" s="109"/>
      <c r="B205" s="90"/>
      <c r="C205" s="259">
        <v>25</v>
      </c>
      <c r="D205" s="258">
        <f>AB172</f>
        <v>0</v>
      </c>
      <c r="E205" s="258">
        <f>AB173</f>
        <v>0</v>
      </c>
      <c r="F205" s="260" t="e">
        <f t="shared" si="89"/>
        <v>#DIV/0!</v>
      </c>
      <c r="G205" s="258">
        <f>AB174</f>
        <v>0</v>
      </c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13"/>
      <c r="AJ205" s="90"/>
    </row>
    <row r="206" spans="1:36" ht="20.399999999999999">
      <c r="A206" s="109"/>
      <c r="B206" s="90"/>
      <c r="C206" s="259">
        <v>26</v>
      </c>
      <c r="D206" s="258">
        <f>AC172</f>
        <v>0</v>
      </c>
      <c r="E206" s="258">
        <f>AC173</f>
        <v>0</v>
      </c>
      <c r="F206" s="260" t="e">
        <f t="shared" si="89"/>
        <v>#DIV/0!</v>
      </c>
      <c r="G206" s="258">
        <f>AC174</f>
        <v>0</v>
      </c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13"/>
      <c r="AJ206" s="90"/>
    </row>
    <row r="207" spans="1:36" ht="20.399999999999999">
      <c r="A207" s="109"/>
      <c r="B207" s="90"/>
      <c r="C207" s="259">
        <v>27</v>
      </c>
      <c r="D207" s="258">
        <f>AD172</f>
        <v>0</v>
      </c>
      <c r="E207" s="258">
        <f>AD173</f>
        <v>0</v>
      </c>
      <c r="F207" s="260" t="e">
        <f t="shared" si="89"/>
        <v>#DIV/0!</v>
      </c>
      <c r="G207" s="258">
        <f>AD174</f>
        <v>0</v>
      </c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13"/>
      <c r="AJ207" s="90"/>
    </row>
    <row r="208" spans="1:36" ht="20.399999999999999">
      <c r="A208" s="109"/>
      <c r="B208" s="90"/>
      <c r="C208" s="259">
        <v>28</v>
      </c>
      <c r="D208" s="258">
        <f>AE172</f>
        <v>0</v>
      </c>
      <c r="E208" s="258">
        <f>AE173</f>
        <v>0</v>
      </c>
      <c r="F208" s="260" t="e">
        <f t="shared" si="89"/>
        <v>#DIV/0!</v>
      </c>
      <c r="G208" s="258">
        <f>AE174</f>
        <v>0</v>
      </c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13"/>
      <c r="AJ208" s="90"/>
    </row>
    <row r="209" spans="1:36" ht="20.399999999999999">
      <c r="A209" s="109"/>
      <c r="B209" s="90"/>
      <c r="C209" s="259">
        <v>29</v>
      </c>
      <c r="D209" s="258">
        <f>AF172</f>
        <v>0</v>
      </c>
      <c r="E209" s="258">
        <f>AF173</f>
        <v>0</v>
      </c>
      <c r="F209" s="260" t="e">
        <f t="shared" si="89"/>
        <v>#DIV/0!</v>
      </c>
      <c r="G209" s="258">
        <f>AF174</f>
        <v>0</v>
      </c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13"/>
      <c r="AJ209" s="90"/>
    </row>
    <row r="210" spans="1:36" ht="20.399999999999999">
      <c r="A210" s="109"/>
      <c r="B210" s="90"/>
      <c r="C210" s="259">
        <v>30</v>
      </c>
      <c r="D210" s="258">
        <f>AG172</f>
        <v>0</v>
      </c>
      <c r="E210" s="258">
        <f>AG173</f>
        <v>0</v>
      </c>
      <c r="F210" s="260" t="e">
        <f t="shared" si="89"/>
        <v>#DIV/0!</v>
      </c>
      <c r="G210" s="258">
        <f>AG174</f>
        <v>0</v>
      </c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13"/>
      <c r="AJ210" s="90"/>
    </row>
    <row r="211" spans="1:36" ht="21" thickBot="1">
      <c r="A211" s="109"/>
      <c r="B211" s="90"/>
      <c r="C211" s="261">
        <v>31</v>
      </c>
      <c r="D211" s="262">
        <f>AH172</f>
        <v>0</v>
      </c>
      <c r="E211" s="262">
        <f>AH173</f>
        <v>0</v>
      </c>
      <c r="F211" s="263" t="e">
        <f t="shared" si="89"/>
        <v>#DIV/0!</v>
      </c>
      <c r="G211" s="262">
        <f>AH174</f>
        <v>0</v>
      </c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13"/>
      <c r="AJ211" s="90"/>
    </row>
    <row r="212" spans="1:36" ht="21.6" thickTop="1" thickBot="1">
      <c r="A212" s="109"/>
      <c r="B212" s="90"/>
      <c r="C212" s="264" t="s">
        <v>41</v>
      </c>
      <c r="D212" s="265">
        <f>SUM(D181:D211)</f>
        <v>3560</v>
      </c>
      <c r="E212" s="265">
        <f>SUM(E181:E211)</f>
        <v>313</v>
      </c>
      <c r="F212" s="268">
        <f>E212/D212</f>
        <v>8.792134831460674E-2</v>
      </c>
      <c r="G212" s="265">
        <f>SUM(G181:G211)</f>
        <v>0</v>
      </c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13"/>
      <c r="AJ212" s="90"/>
    </row>
    <row r="213" spans="1:36" ht="21" thickTop="1">
      <c r="A213" s="109"/>
      <c r="B213" s="90"/>
      <c r="C213" s="90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13"/>
      <c r="AJ213" s="90"/>
    </row>
    <row r="214" spans="1:36" ht="20.399999999999999">
      <c r="A214" s="109"/>
      <c r="B214" s="90"/>
      <c r="C214" s="90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13"/>
      <c r="AJ214" s="90"/>
    </row>
    <row r="215" spans="1:36" ht="20.399999999999999">
      <c r="A215" s="109"/>
      <c r="B215" s="90"/>
      <c r="C215" s="90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13"/>
      <c r="AJ215" s="90"/>
    </row>
    <row r="216" spans="1:36" ht="20.399999999999999">
      <c r="A216" s="109"/>
      <c r="B216" s="90"/>
      <c r="C216" s="90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13"/>
      <c r="AJ216" s="90"/>
    </row>
    <row r="217" spans="1:36" ht="20.399999999999999">
      <c r="A217" s="109"/>
      <c r="B217" s="90"/>
      <c r="C217" s="90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13"/>
      <c r="AJ217" s="90"/>
    </row>
    <row r="218" spans="1:36" ht="20.399999999999999">
      <c r="A218" s="109"/>
      <c r="B218" s="90"/>
      <c r="C218" s="90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13"/>
      <c r="AJ218" s="90"/>
    </row>
    <row r="219" spans="1:36" ht="20.399999999999999">
      <c r="A219" s="109"/>
      <c r="B219" s="90"/>
      <c r="C219" s="90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13"/>
      <c r="AJ219" s="90"/>
    </row>
    <row r="220" spans="1:36" ht="20.399999999999999">
      <c r="A220" s="109"/>
      <c r="B220" s="90"/>
      <c r="C220" s="90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13"/>
      <c r="AJ220" s="90"/>
    </row>
    <row r="221" spans="1:36" ht="20.399999999999999">
      <c r="A221" s="109"/>
      <c r="B221" s="90"/>
      <c r="C221" s="90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13"/>
      <c r="AJ221" s="90"/>
    </row>
    <row r="222" spans="1:36" ht="20.399999999999999">
      <c r="A222" s="109"/>
      <c r="B222" s="90"/>
      <c r="C222" s="90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13"/>
      <c r="AJ222" s="90"/>
    </row>
    <row r="223" spans="1:36" ht="20.399999999999999">
      <c r="A223" s="109"/>
      <c r="B223" s="90"/>
      <c r="C223" s="90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13"/>
      <c r="AJ223" s="90"/>
    </row>
    <row r="224" spans="1:36" ht="20.399999999999999">
      <c r="A224" s="109"/>
      <c r="B224" s="90"/>
      <c r="C224" s="90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13"/>
      <c r="AJ224" s="90"/>
    </row>
    <row r="225" spans="1:36" ht="20.399999999999999">
      <c r="A225" s="109"/>
      <c r="B225" s="90"/>
      <c r="C225" s="90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13"/>
      <c r="AJ225" s="90"/>
    </row>
    <row r="226" spans="1:36" ht="20.399999999999999">
      <c r="A226" s="109"/>
      <c r="B226" s="90"/>
      <c r="C226" s="90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13"/>
      <c r="AJ226" s="90"/>
    </row>
    <row r="227" spans="1:36" ht="20.399999999999999">
      <c r="A227" s="109"/>
      <c r="B227" s="90"/>
      <c r="C227" s="90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13"/>
      <c r="AJ227" s="90"/>
    </row>
    <row r="228" spans="1:36" ht="20.399999999999999">
      <c r="A228" s="109"/>
      <c r="B228" s="90"/>
      <c r="C228" s="90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13"/>
      <c r="AJ228" s="90"/>
    </row>
    <row r="229" spans="1:36" ht="20.399999999999999">
      <c r="A229" s="109"/>
      <c r="B229" s="90"/>
      <c r="C229" s="90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13"/>
      <c r="AJ229" s="90"/>
    </row>
    <row r="230" spans="1:36" ht="20.399999999999999">
      <c r="A230" s="109"/>
      <c r="B230" s="90"/>
      <c r="C230" s="90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13"/>
      <c r="AJ230" s="90"/>
    </row>
    <row r="231" spans="1:36" ht="20.399999999999999">
      <c r="A231" s="109"/>
      <c r="B231" s="90"/>
      <c r="C231" s="90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13"/>
      <c r="AJ231" s="90"/>
    </row>
    <row r="232" spans="1:36" ht="20.399999999999999">
      <c r="A232" s="109"/>
      <c r="B232" s="90"/>
      <c r="C232" s="90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13"/>
      <c r="AJ232" s="90"/>
    </row>
    <row r="233" spans="1:36" ht="20.399999999999999">
      <c r="A233" s="109"/>
      <c r="B233" s="90"/>
      <c r="C233" s="90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13"/>
      <c r="AJ233" s="90"/>
    </row>
    <row r="234" spans="1:36" ht="20.399999999999999">
      <c r="A234" s="109"/>
      <c r="B234" s="90"/>
      <c r="C234" s="90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13"/>
      <c r="AJ234" s="90"/>
    </row>
    <row r="235" spans="1:36" ht="20.399999999999999">
      <c r="A235" s="109"/>
      <c r="B235" s="90"/>
      <c r="C235" s="90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13"/>
      <c r="AJ235" s="90"/>
    </row>
    <row r="236" spans="1:36" ht="20.399999999999999">
      <c r="A236" s="109"/>
      <c r="B236" s="90"/>
      <c r="C236" s="90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13"/>
      <c r="AJ236" s="90"/>
    </row>
    <row r="237" spans="1:36" ht="20.399999999999999">
      <c r="A237" s="109"/>
      <c r="B237" s="90"/>
      <c r="C237" s="90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13"/>
      <c r="AJ237" s="90"/>
    </row>
    <row r="238" spans="1:36" ht="20.399999999999999">
      <c r="A238" s="109"/>
      <c r="B238" s="90"/>
      <c r="C238" s="90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13"/>
      <c r="AJ238" s="90"/>
    </row>
    <row r="239" spans="1:36" ht="20.399999999999999">
      <c r="A239" s="109"/>
      <c r="B239" s="90"/>
      <c r="C239" s="90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13"/>
      <c r="AJ239" s="90"/>
    </row>
    <row r="240" spans="1:36" ht="20.399999999999999">
      <c r="A240" s="109"/>
      <c r="B240" s="90"/>
      <c r="C240" s="90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13"/>
      <c r="AJ240" s="90"/>
    </row>
    <row r="241" spans="1:36" ht="20.399999999999999">
      <c r="A241" s="109"/>
      <c r="B241" s="90"/>
      <c r="C241" s="90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13"/>
      <c r="AJ241" s="90"/>
    </row>
    <row r="242" spans="1:36" ht="20.399999999999999">
      <c r="A242" s="109"/>
      <c r="B242" s="90"/>
      <c r="C242" s="90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13"/>
      <c r="AJ242" s="90"/>
    </row>
    <row r="243" spans="1:36" ht="20.399999999999999">
      <c r="A243" s="109"/>
      <c r="B243" s="90"/>
      <c r="C243" s="90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13"/>
      <c r="AJ243" s="90"/>
    </row>
    <row r="244" spans="1:36" ht="20.399999999999999">
      <c r="A244" s="109"/>
      <c r="B244" s="90"/>
      <c r="C244" s="90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13"/>
      <c r="AJ244" s="90"/>
    </row>
    <row r="245" spans="1:36" ht="20.399999999999999">
      <c r="A245" s="109"/>
      <c r="B245" s="90"/>
      <c r="C245" s="90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13"/>
      <c r="AJ245" s="90"/>
    </row>
    <row r="246" spans="1:36" ht="20.399999999999999">
      <c r="A246" s="109"/>
      <c r="B246" s="90"/>
      <c r="C246" s="90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13"/>
      <c r="AJ246" s="90"/>
    </row>
    <row r="247" spans="1:36" ht="20.399999999999999">
      <c r="A247" s="109"/>
      <c r="B247" s="90"/>
      <c r="C247" s="90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13"/>
      <c r="AJ247" s="90"/>
    </row>
    <row r="248" spans="1:36" ht="20.399999999999999">
      <c r="A248" s="109"/>
      <c r="B248" s="90"/>
      <c r="C248" s="90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13"/>
      <c r="AJ248" s="90"/>
    </row>
    <row r="249" spans="1:36" ht="20.399999999999999">
      <c r="A249" s="109"/>
      <c r="B249" s="90"/>
      <c r="C249" s="90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13"/>
      <c r="AJ249" s="90"/>
    </row>
    <row r="250" spans="1:36" ht="20.399999999999999">
      <c r="A250" s="109"/>
      <c r="B250" s="90"/>
      <c r="C250" s="90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13"/>
      <c r="AJ250" s="90"/>
    </row>
    <row r="251" spans="1:36" ht="20.399999999999999">
      <c r="A251" s="109"/>
      <c r="B251" s="90"/>
      <c r="C251" s="90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13"/>
      <c r="AJ251" s="90"/>
    </row>
    <row r="252" spans="1:36" ht="20.399999999999999">
      <c r="A252" s="109"/>
      <c r="B252" s="90"/>
      <c r="C252" s="90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13"/>
      <c r="AJ252" s="90"/>
    </row>
    <row r="253" spans="1:36" ht="20.399999999999999">
      <c r="A253" s="109"/>
      <c r="B253" s="90"/>
      <c r="C253" s="90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13"/>
      <c r="AJ253" s="90"/>
    </row>
    <row r="254" spans="1:36" ht="20.399999999999999">
      <c r="A254" s="109"/>
      <c r="B254" s="90"/>
      <c r="C254" s="90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13"/>
      <c r="AJ254" s="90"/>
    </row>
    <row r="255" spans="1:36" ht="20.399999999999999">
      <c r="A255" s="109"/>
      <c r="B255" s="90"/>
      <c r="C255" s="90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13"/>
      <c r="AJ255" s="90"/>
    </row>
    <row r="256" spans="1:36" ht="20.399999999999999">
      <c r="B256" s="90"/>
      <c r="C256" s="90"/>
      <c r="AJ256" s="90"/>
    </row>
    <row r="257" spans="2:36" ht="20.399999999999999">
      <c r="B257" s="90"/>
      <c r="C257" s="90"/>
      <c r="AJ257" s="90"/>
    </row>
    <row r="258" spans="2:36" ht="20.399999999999999">
      <c r="B258" s="90"/>
      <c r="C258" s="90"/>
      <c r="AJ258" s="90"/>
    </row>
    <row r="259" spans="2:36" ht="20.399999999999999">
      <c r="B259" s="90"/>
      <c r="C259" s="90"/>
      <c r="AJ259" s="90"/>
    </row>
    <row r="260" spans="2:36" ht="20.399999999999999">
      <c r="B260" s="90"/>
      <c r="C260" s="90"/>
      <c r="AJ260" s="90"/>
    </row>
    <row r="261" spans="2:36" ht="20.399999999999999">
      <c r="B261" s="90"/>
      <c r="C261" s="90"/>
      <c r="AJ261" s="90"/>
    </row>
    <row r="262" spans="2:36" ht="20.399999999999999">
      <c r="B262" s="90"/>
      <c r="C262" s="90"/>
      <c r="AJ262" s="90"/>
    </row>
    <row r="263" spans="2:36" ht="20.399999999999999">
      <c r="B263" s="90"/>
      <c r="C263" s="90"/>
      <c r="AJ263" s="90"/>
    </row>
    <row r="264" spans="2:36" ht="20.399999999999999">
      <c r="B264" s="90"/>
      <c r="C264" s="90"/>
      <c r="AJ264" s="90"/>
    </row>
    <row r="265" spans="2:36" ht="20.399999999999999">
      <c r="B265" s="90"/>
      <c r="C265" s="90"/>
      <c r="AJ265" s="90"/>
    </row>
    <row r="266" spans="2:36" ht="20.399999999999999">
      <c r="B266" s="90"/>
      <c r="C266" s="90"/>
      <c r="AJ266" s="90"/>
    </row>
    <row r="267" spans="2:36" ht="20.399999999999999">
      <c r="B267" s="90"/>
      <c r="C267" s="90"/>
      <c r="AJ267" s="90"/>
    </row>
    <row r="268" spans="2:36" ht="20.399999999999999">
      <c r="B268" s="90"/>
      <c r="C268" s="90"/>
      <c r="AJ268" s="90"/>
    </row>
    <row r="269" spans="2:36" ht="20.399999999999999">
      <c r="B269" s="90"/>
      <c r="C269" s="90"/>
      <c r="AJ269" s="90"/>
    </row>
    <row r="270" spans="2:36" ht="20.399999999999999">
      <c r="B270" s="90"/>
      <c r="C270" s="90"/>
      <c r="AJ270" s="90"/>
    </row>
    <row r="271" spans="2:36" ht="20.399999999999999">
      <c r="B271" s="90"/>
      <c r="C271" s="90"/>
      <c r="AJ271" s="90"/>
    </row>
    <row r="272" spans="2:36" ht="20.399999999999999">
      <c r="B272" s="90"/>
      <c r="C272" s="90"/>
      <c r="AJ272" s="90"/>
    </row>
    <row r="273" spans="2:36" ht="20.399999999999999">
      <c r="B273" s="90"/>
      <c r="C273" s="90"/>
      <c r="AJ273" s="90"/>
    </row>
    <row r="274" spans="2:36" ht="20.399999999999999">
      <c r="B274" s="90"/>
      <c r="C274" s="90"/>
      <c r="AJ274" s="90"/>
    </row>
    <row r="275" spans="2:36" ht="20.399999999999999">
      <c r="B275" s="90"/>
      <c r="C275" s="90"/>
      <c r="AJ275" s="90"/>
    </row>
    <row r="276" spans="2:36" ht="20.399999999999999">
      <c r="B276" s="90"/>
      <c r="C276" s="90"/>
      <c r="AJ276" s="90"/>
    </row>
    <row r="277" spans="2:36" ht="20.399999999999999">
      <c r="B277" s="90"/>
      <c r="C277" s="90"/>
      <c r="AJ277" s="90"/>
    </row>
    <row r="278" spans="2:36" ht="20.399999999999999">
      <c r="B278" s="90"/>
      <c r="C278" s="90"/>
      <c r="AJ278" s="90"/>
    </row>
    <row r="279" spans="2:36" ht="20.399999999999999">
      <c r="B279" s="90"/>
      <c r="C279" s="90"/>
      <c r="AJ279" s="90"/>
    </row>
    <row r="280" spans="2:36" ht="20.399999999999999">
      <c r="B280" s="90"/>
      <c r="C280" s="90"/>
      <c r="AJ280" s="90"/>
    </row>
    <row r="281" spans="2:36" ht="20.399999999999999">
      <c r="B281" s="90"/>
      <c r="C281" s="90"/>
      <c r="AJ281" s="90"/>
    </row>
    <row r="282" spans="2:36" ht="20.399999999999999">
      <c r="B282" s="90"/>
      <c r="C282" s="90"/>
      <c r="AJ282" s="90"/>
    </row>
    <row r="283" spans="2:36" ht="20.399999999999999">
      <c r="B283" s="90"/>
      <c r="C283" s="90"/>
      <c r="AJ283" s="90"/>
    </row>
    <row r="284" spans="2:36" ht="20.399999999999999">
      <c r="B284" s="90"/>
      <c r="C284" s="90"/>
      <c r="AJ284" s="90"/>
    </row>
    <row r="285" spans="2:36" ht="20.399999999999999">
      <c r="B285" s="90"/>
      <c r="C285" s="90"/>
      <c r="AJ285" s="90"/>
    </row>
    <row r="286" spans="2:36" ht="20.399999999999999">
      <c r="B286" s="90"/>
      <c r="C286" s="90"/>
      <c r="AJ286" s="90"/>
    </row>
    <row r="287" spans="2:36" ht="20.399999999999999">
      <c r="B287" s="90"/>
      <c r="C287" s="90"/>
      <c r="AJ287" s="90"/>
    </row>
    <row r="288" spans="2:36" ht="20.399999999999999">
      <c r="B288" s="90"/>
      <c r="C288" s="90"/>
      <c r="AJ288" s="90"/>
    </row>
    <row r="289" spans="2:36" ht="20.399999999999999">
      <c r="B289" s="90"/>
      <c r="C289" s="90"/>
      <c r="AJ289" s="90"/>
    </row>
    <row r="290" spans="2:36" ht="20.399999999999999">
      <c r="B290" s="90"/>
      <c r="C290" s="90"/>
      <c r="AJ290" s="90"/>
    </row>
    <row r="291" spans="2:36" ht="20.399999999999999">
      <c r="B291" s="90"/>
      <c r="C291" s="90"/>
      <c r="AJ291" s="90"/>
    </row>
    <row r="292" spans="2:36" ht="20.399999999999999">
      <c r="B292" s="90"/>
      <c r="C292" s="90"/>
      <c r="AJ292" s="90"/>
    </row>
    <row r="293" spans="2:36" ht="20.399999999999999">
      <c r="B293" s="90"/>
      <c r="C293" s="90"/>
      <c r="AJ293" s="90"/>
    </row>
    <row r="294" spans="2:36" ht="20.399999999999999">
      <c r="B294" s="90"/>
      <c r="C294" s="90"/>
      <c r="AJ294" s="90"/>
    </row>
    <row r="295" spans="2:36" ht="20.399999999999999">
      <c r="B295" s="90"/>
      <c r="C295" s="90"/>
      <c r="AJ295" s="90"/>
    </row>
    <row r="296" spans="2:36" ht="20.399999999999999">
      <c r="B296" s="90"/>
      <c r="C296" s="90"/>
      <c r="AJ296" s="90"/>
    </row>
    <row r="297" spans="2:36" ht="20.399999999999999">
      <c r="B297" s="90"/>
      <c r="C297" s="90"/>
      <c r="AJ297" s="90"/>
    </row>
    <row r="298" spans="2:36" ht="20.399999999999999">
      <c r="B298" s="90"/>
      <c r="C298" s="90"/>
      <c r="AJ298" s="90"/>
    </row>
    <row r="299" spans="2:36" ht="20.399999999999999">
      <c r="B299" s="90"/>
      <c r="C299" s="90"/>
      <c r="AJ299" s="90"/>
    </row>
    <row r="300" spans="2:36" ht="20.399999999999999">
      <c r="B300" s="90"/>
      <c r="C300" s="90"/>
      <c r="AJ300" s="90"/>
    </row>
    <row r="301" spans="2:36" ht="20.399999999999999">
      <c r="B301" s="90"/>
      <c r="C301" s="90"/>
      <c r="AJ301" s="90"/>
    </row>
    <row r="302" spans="2:36" ht="20.399999999999999">
      <c r="B302" s="90"/>
      <c r="C302" s="90"/>
      <c r="AJ302" s="90"/>
    </row>
    <row r="303" spans="2:36" ht="20.399999999999999">
      <c r="B303" s="90"/>
      <c r="C303" s="90"/>
      <c r="AJ303" s="90"/>
    </row>
    <row r="304" spans="2:36" ht="20.399999999999999">
      <c r="B304" s="90"/>
      <c r="C304" s="90"/>
      <c r="AJ304" s="90"/>
    </row>
    <row r="305" spans="2:36" ht="20.399999999999999">
      <c r="B305" s="90"/>
      <c r="C305" s="90"/>
      <c r="AJ305" s="90"/>
    </row>
    <row r="306" spans="2:36" ht="20.399999999999999">
      <c r="B306" s="90"/>
      <c r="C306" s="90"/>
      <c r="AJ306" s="90"/>
    </row>
    <row r="307" spans="2:36" ht="20.399999999999999">
      <c r="B307" s="90"/>
      <c r="C307" s="90"/>
      <c r="AJ307" s="90"/>
    </row>
    <row r="308" spans="2:36" ht="20.399999999999999">
      <c r="B308" s="90"/>
      <c r="C308" s="90"/>
      <c r="AJ308" s="90"/>
    </row>
    <row r="309" spans="2:36" ht="20.399999999999999">
      <c r="B309" s="90"/>
      <c r="C309" s="90"/>
      <c r="AJ309" s="90"/>
    </row>
    <row r="310" spans="2:36" ht="20.399999999999999">
      <c r="B310" s="90"/>
      <c r="C310" s="90"/>
      <c r="AJ310" s="90"/>
    </row>
    <row r="311" spans="2:36" ht="20.399999999999999">
      <c r="B311" s="90"/>
      <c r="C311" s="90"/>
      <c r="AJ311" s="90"/>
    </row>
    <row r="312" spans="2:36" ht="20.399999999999999">
      <c r="B312" s="90"/>
      <c r="C312" s="90"/>
      <c r="AJ312" s="90"/>
    </row>
    <row r="313" spans="2:36" ht="20.399999999999999">
      <c r="B313" s="90"/>
      <c r="C313" s="90"/>
      <c r="AJ313" s="90"/>
    </row>
    <row r="314" spans="2:36" ht="20.399999999999999">
      <c r="B314" s="90"/>
      <c r="C314" s="90"/>
      <c r="AJ314" s="90"/>
    </row>
    <row r="315" spans="2:36" ht="20.399999999999999">
      <c r="B315" s="90"/>
      <c r="C315" s="90"/>
      <c r="AJ315" s="90"/>
    </row>
    <row r="316" spans="2:36" ht="20.399999999999999">
      <c r="B316" s="90"/>
      <c r="C316" s="90"/>
      <c r="AJ316" s="90"/>
    </row>
    <row r="317" spans="2:36" ht="20.399999999999999">
      <c r="B317" s="90"/>
      <c r="C317" s="90"/>
      <c r="AJ317" s="90"/>
    </row>
    <row r="318" spans="2:36" ht="20.399999999999999">
      <c r="B318" s="90"/>
      <c r="C318" s="90"/>
      <c r="AJ318" s="90"/>
    </row>
    <row r="319" spans="2:36" ht="20.399999999999999">
      <c r="B319" s="90"/>
      <c r="C319" s="90"/>
      <c r="AJ319" s="90"/>
    </row>
    <row r="320" spans="2:36" ht="20.399999999999999">
      <c r="B320" s="90"/>
      <c r="C320" s="90"/>
      <c r="AJ320" s="90"/>
    </row>
    <row r="321" spans="2:36" ht="20.399999999999999">
      <c r="B321" s="90"/>
      <c r="C321" s="90"/>
      <c r="AJ321" s="90"/>
    </row>
    <row r="322" spans="2:36" ht="20.399999999999999">
      <c r="B322" s="90"/>
      <c r="C322" s="90"/>
      <c r="AJ322" s="90"/>
    </row>
    <row r="323" spans="2:36" ht="20.399999999999999">
      <c r="B323" s="90"/>
      <c r="C323" s="90"/>
      <c r="AJ323" s="90"/>
    </row>
    <row r="324" spans="2:36" ht="20.399999999999999">
      <c r="B324" s="90"/>
      <c r="C324" s="90"/>
      <c r="AJ324" s="90"/>
    </row>
    <row r="325" spans="2:36" ht="20.399999999999999">
      <c r="B325" s="90"/>
      <c r="C325" s="90"/>
      <c r="AJ325" s="90"/>
    </row>
    <row r="326" spans="2:36" ht="20.399999999999999">
      <c r="B326" s="90"/>
      <c r="C326" s="90"/>
      <c r="AJ326" s="90"/>
    </row>
    <row r="327" spans="2:36" ht="20.399999999999999">
      <c r="B327" s="90"/>
      <c r="C327" s="90"/>
      <c r="AJ327" s="90"/>
    </row>
    <row r="328" spans="2:36" ht="20.399999999999999">
      <c r="B328" s="90"/>
      <c r="C328" s="90"/>
      <c r="AJ328" s="90"/>
    </row>
    <row r="329" spans="2:36" ht="20.399999999999999">
      <c r="B329" s="90"/>
      <c r="C329" s="90"/>
      <c r="AJ329" s="90"/>
    </row>
    <row r="330" spans="2:36" ht="20.399999999999999">
      <c r="B330" s="90"/>
      <c r="C330" s="90"/>
      <c r="AJ330" s="90"/>
    </row>
    <row r="331" spans="2:36" ht="20.399999999999999">
      <c r="B331" s="90"/>
      <c r="C331" s="90"/>
      <c r="AJ331" s="90"/>
    </row>
    <row r="332" spans="2:36" ht="20.399999999999999">
      <c r="B332" s="90"/>
      <c r="C332" s="90"/>
      <c r="AJ332" s="90"/>
    </row>
    <row r="333" spans="2:36" ht="20.399999999999999">
      <c r="B333" s="90"/>
      <c r="C333" s="90"/>
      <c r="AJ333" s="90"/>
    </row>
    <row r="334" spans="2:36" ht="20.399999999999999">
      <c r="B334" s="90"/>
      <c r="C334" s="90"/>
      <c r="AJ334" s="90"/>
    </row>
    <row r="335" spans="2:36" ht="20.399999999999999">
      <c r="B335" s="90"/>
      <c r="C335" s="90"/>
      <c r="AJ335" s="90"/>
    </row>
    <row r="336" spans="2:36" ht="20.399999999999999">
      <c r="B336" s="90"/>
      <c r="C336" s="90"/>
      <c r="AJ336" s="90"/>
    </row>
    <row r="337" spans="2:36" ht="20.399999999999999">
      <c r="B337" s="90"/>
      <c r="C337" s="90"/>
      <c r="AJ337" s="90"/>
    </row>
    <row r="338" spans="2:36" ht="20.399999999999999">
      <c r="B338" s="90"/>
      <c r="C338" s="90"/>
      <c r="AJ338" s="90"/>
    </row>
    <row r="339" spans="2:36" ht="20.399999999999999">
      <c r="B339" s="90"/>
      <c r="C339" s="90"/>
      <c r="AJ339" s="90"/>
    </row>
    <row r="340" spans="2:36" ht="20.399999999999999">
      <c r="B340" s="90"/>
      <c r="C340" s="90"/>
      <c r="AJ340" s="90"/>
    </row>
    <row r="341" spans="2:36" ht="20.399999999999999">
      <c r="B341" s="90"/>
      <c r="C341" s="90"/>
      <c r="AJ341" s="90"/>
    </row>
    <row r="342" spans="2:36" ht="20.399999999999999">
      <c r="B342" s="90"/>
      <c r="C342" s="90"/>
      <c r="AJ342" s="90"/>
    </row>
    <row r="343" spans="2:36" ht="20.399999999999999">
      <c r="B343" s="90"/>
      <c r="C343" s="90"/>
      <c r="AJ343" s="90"/>
    </row>
    <row r="344" spans="2:36" ht="20.399999999999999">
      <c r="B344" s="90"/>
      <c r="C344" s="90"/>
      <c r="AJ344" s="90"/>
    </row>
    <row r="345" spans="2:36" ht="20.399999999999999">
      <c r="B345" s="90"/>
      <c r="C345" s="90"/>
      <c r="AJ345" s="90"/>
    </row>
    <row r="346" spans="2:36" ht="20.399999999999999">
      <c r="B346" s="90"/>
      <c r="C346" s="90"/>
      <c r="AJ346" s="90"/>
    </row>
    <row r="347" spans="2:36" ht="20.399999999999999">
      <c r="B347" s="90"/>
      <c r="C347" s="90"/>
      <c r="AJ347" s="90"/>
    </row>
    <row r="348" spans="2:36" ht="20.399999999999999">
      <c r="B348" s="90"/>
      <c r="C348" s="90"/>
      <c r="AJ348" s="90"/>
    </row>
    <row r="349" spans="2:36" ht="20.399999999999999">
      <c r="B349" s="90"/>
      <c r="C349" s="90"/>
      <c r="AJ349" s="90"/>
    </row>
    <row r="350" spans="2:36" ht="20.399999999999999">
      <c r="B350" s="90"/>
      <c r="C350" s="90"/>
      <c r="AJ350" s="90"/>
    </row>
    <row r="351" spans="2:36" ht="20.399999999999999">
      <c r="B351" s="90"/>
      <c r="C351" s="90"/>
      <c r="AJ351" s="90"/>
    </row>
    <row r="352" spans="2:36" ht="20.399999999999999">
      <c r="B352" s="90"/>
      <c r="C352" s="90"/>
      <c r="AJ352" s="90"/>
    </row>
    <row r="353" spans="2:36" ht="20.399999999999999">
      <c r="B353" s="90"/>
      <c r="C353" s="90"/>
      <c r="AJ353" s="90"/>
    </row>
    <row r="354" spans="2:36" ht="20.399999999999999">
      <c r="B354" s="90"/>
      <c r="C354" s="90"/>
      <c r="AJ354" s="90"/>
    </row>
    <row r="355" spans="2:36" ht="20.399999999999999">
      <c r="B355" s="90"/>
      <c r="C355" s="90"/>
      <c r="AJ355" s="90"/>
    </row>
    <row r="356" spans="2:36" ht="20.399999999999999">
      <c r="B356" s="90"/>
      <c r="C356" s="90"/>
      <c r="AJ356" s="90"/>
    </row>
    <row r="357" spans="2:36" ht="20.399999999999999">
      <c r="B357" s="90"/>
      <c r="C357" s="90"/>
      <c r="AJ357" s="90"/>
    </row>
    <row r="358" spans="2:36" ht="20.399999999999999">
      <c r="B358" s="90"/>
      <c r="C358" s="90"/>
      <c r="AJ358" s="90"/>
    </row>
    <row r="359" spans="2:36" ht="20.399999999999999">
      <c r="B359" s="90"/>
      <c r="C359" s="90"/>
      <c r="AJ359" s="90"/>
    </row>
    <row r="360" spans="2:36" ht="20.399999999999999">
      <c r="B360" s="90"/>
      <c r="C360" s="90"/>
      <c r="AJ360" s="90"/>
    </row>
    <row r="361" spans="2:36" ht="20.399999999999999">
      <c r="B361" s="90"/>
      <c r="C361" s="90"/>
      <c r="AJ361" s="90"/>
    </row>
    <row r="362" spans="2:36" ht="20.399999999999999">
      <c r="B362" s="90"/>
      <c r="C362" s="90"/>
      <c r="AJ362" s="90"/>
    </row>
    <row r="363" spans="2:36" ht="20.399999999999999">
      <c r="B363" s="90"/>
      <c r="C363" s="90"/>
      <c r="AJ363" s="90"/>
    </row>
    <row r="364" spans="2:36" ht="20.399999999999999">
      <c r="B364" s="90"/>
      <c r="C364" s="90"/>
      <c r="AJ364" s="90"/>
    </row>
    <row r="365" spans="2:36" ht="20.399999999999999">
      <c r="B365" s="90"/>
      <c r="C365" s="90"/>
      <c r="AJ365" s="90"/>
    </row>
    <row r="366" spans="2:36" ht="20.399999999999999">
      <c r="B366" s="90"/>
      <c r="C366" s="90"/>
      <c r="AJ366" s="90"/>
    </row>
    <row r="367" spans="2:36" ht="20.399999999999999">
      <c r="B367" s="90"/>
      <c r="C367" s="90"/>
      <c r="AJ367" s="90"/>
    </row>
    <row r="368" spans="2:36" ht="20.399999999999999">
      <c r="B368" s="90"/>
      <c r="C368" s="90"/>
      <c r="AJ368" s="90"/>
    </row>
    <row r="369" spans="2:36" ht="20.399999999999999">
      <c r="B369" s="90"/>
      <c r="C369" s="90"/>
      <c r="AJ369" s="90"/>
    </row>
    <row r="370" spans="2:36" ht="20.399999999999999">
      <c r="B370" s="90"/>
      <c r="C370" s="90"/>
      <c r="AJ370" s="90"/>
    </row>
    <row r="371" spans="2:36" ht="20.399999999999999">
      <c r="B371" s="90"/>
      <c r="C371" s="90"/>
      <c r="AJ371" s="90"/>
    </row>
    <row r="372" spans="2:36" ht="20.399999999999999">
      <c r="B372" s="90"/>
      <c r="C372" s="90"/>
      <c r="AJ372" s="90"/>
    </row>
    <row r="373" spans="2:36" ht="20.399999999999999">
      <c r="B373" s="90"/>
      <c r="C373" s="90"/>
      <c r="AJ373" s="90"/>
    </row>
    <row r="374" spans="2:36" ht="20.399999999999999">
      <c r="B374" s="90"/>
      <c r="C374" s="90"/>
      <c r="AJ374" s="90"/>
    </row>
    <row r="375" spans="2:36" ht="20.399999999999999">
      <c r="B375" s="90"/>
      <c r="C375" s="90"/>
      <c r="AJ375" s="90"/>
    </row>
    <row r="376" spans="2:36" ht="20.399999999999999">
      <c r="B376" s="90"/>
      <c r="C376" s="90"/>
      <c r="AJ376" s="90"/>
    </row>
    <row r="377" spans="2:36" ht="20.399999999999999">
      <c r="B377" s="90"/>
      <c r="C377" s="90"/>
      <c r="AJ377" s="90"/>
    </row>
    <row r="378" spans="2:36" ht="20.399999999999999">
      <c r="B378" s="90"/>
      <c r="C378" s="90"/>
      <c r="AJ378" s="90"/>
    </row>
    <row r="379" spans="2:36" ht="20.399999999999999">
      <c r="B379" s="90"/>
      <c r="C379" s="90"/>
      <c r="AJ379" s="90"/>
    </row>
    <row r="380" spans="2:36" ht="20.399999999999999">
      <c r="B380" s="90"/>
      <c r="C380" s="90"/>
      <c r="AJ380" s="90"/>
    </row>
    <row r="381" spans="2:36" ht="20.399999999999999">
      <c r="B381" s="90"/>
      <c r="C381" s="90"/>
      <c r="AJ381" s="90"/>
    </row>
    <row r="382" spans="2:36" ht="20.399999999999999">
      <c r="B382" s="90"/>
      <c r="C382" s="90"/>
      <c r="AJ382" s="90"/>
    </row>
    <row r="383" spans="2:36" ht="20.399999999999999">
      <c r="B383" s="90"/>
      <c r="C383" s="90"/>
      <c r="AJ383" s="90"/>
    </row>
    <row r="384" spans="2:36" ht="20.399999999999999">
      <c r="B384" s="90"/>
      <c r="C384" s="90"/>
      <c r="AJ384" s="90"/>
    </row>
    <row r="385" spans="2:36" ht="20.399999999999999">
      <c r="B385" s="90"/>
      <c r="C385" s="90"/>
      <c r="AJ385" s="90"/>
    </row>
    <row r="386" spans="2:36" ht="20.399999999999999">
      <c r="B386" s="90"/>
      <c r="C386" s="90"/>
      <c r="AJ386" s="90"/>
    </row>
    <row r="387" spans="2:36" ht="20.399999999999999">
      <c r="B387" s="90"/>
      <c r="C387" s="90"/>
      <c r="AJ387" s="90"/>
    </row>
    <row r="388" spans="2:36" ht="20.399999999999999">
      <c r="B388" s="90"/>
      <c r="C388" s="90"/>
      <c r="AJ388" s="90"/>
    </row>
    <row r="389" spans="2:36" ht="20.399999999999999">
      <c r="B389" s="90"/>
      <c r="C389" s="90"/>
      <c r="AJ389" s="90"/>
    </row>
    <row r="390" spans="2:36" ht="20.399999999999999">
      <c r="B390" s="90"/>
      <c r="C390" s="90"/>
      <c r="AJ390" s="90"/>
    </row>
    <row r="391" spans="2:36" ht="20.399999999999999">
      <c r="B391" s="90"/>
      <c r="C391" s="90"/>
      <c r="AJ391" s="90"/>
    </row>
    <row r="392" spans="2:36" ht="20.399999999999999">
      <c r="B392" s="90"/>
      <c r="C392" s="90"/>
      <c r="AJ392" s="90"/>
    </row>
    <row r="393" spans="2:36" ht="20.399999999999999">
      <c r="B393" s="90"/>
      <c r="C393" s="90"/>
      <c r="AJ393" s="90"/>
    </row>
    <row r="394" spans="2:36" ht="20.399999999999999">
      <c r="B394" s="90"/>
      <c r="C394" s="90"/>
      <c r="AJ394" s="90"/>
    </row>
    <row r="395" spans="2:36" ht="20.399999999999999">
      <c r="B395" s="90"/>
      <c r="C395" s="90"/>
      <c r="AJ395" s="90"/>
    </row>
    <row r="396" spans="2:36" ht="20.399999999999999">
      <c r="B396" s="90"/>
      <c r="C396" s="90"/>
      <c r="AJ396" s="90"/>
    </row>
    <row r="397" spans="2:36" ht="20.399999999999999">
      <c r="B397" s="90"/>
      <c r="C397" s="90"/>
      <c r="AJ397" s="90"/>
    </row>
    <row r="398" spans="2:36" ht="20.399999999999999">
      <c r="B398" s="90"/>
      <c r="C398" s="90"/>
      <c r="AJ398" s="90"/>
    </row>
    <row r="399" spans="2:36" ht="20.399999999999999">
      <c r="B399" s="90"/>
      <c r="C399" s="90"/>
      <c r="AJ399" s="90"/>
    </row>
    <row r="400" spans="2:36" ht="20.399999999999999">
      <c r="B400" s="90"/>
      <c r="C400" s="90"/>
      <c r="AJ400" s="90"/>
    </row>
    <row r="401" spans="2:36" ht="20.399999999999999">
      <c r="B401" s="90"/>
      <c r="C401" s="90"/>
      <c r="AJ401" s="90"/>
    </row>
    <row r="402" spans="2:36" ht="20.399999999999999">
      <c r="B402" s="90"/>
      <c r="C402" s="90"/>
      <c r="AJ402" s="90"/>
    </row>
    <row r="403" spans="2:36" ht="20.399999999999999">
      <c r="B403" s="90"/>
      <c r="C403" s="90"/>
      <c r="AJ403" s="90"/>
    </row>
    <row r="404" spans="2:36" ht="20.399999999999999">
      <c r="B404" s="90"/>
      <c r="C404" s="90"/>
      <c r="AJ404" s="90"/>
    </row>
    <row r="405" spans="2:36" ht="20.399999999999999">
      <c r="B405" s="90"/>
      <c r="C405" s="90"/>
      <c r="AJ405" s="90"/>
    </row>
    <row r="406" spans="2:36" ht="20.399999999999999">
      <c r="B406" s="90"/>
      <c r="C406" s="90"/>
      <c r="AJ406" s="90"/>
    </row>
    <row r="407" spans="2:36" ht="20.399999999999999">
      <c r="B407" s="90"/>
      <c r="C407" s="90"/>
      <c r="AJ407" s="90"/>
    </row>
    <row r="408" spans="2:36" ht="20.399999999999999">
      <c r="B408" s="90"/>
      <c r="C408" s="90"/>
      <c r="AJ408" s="90"/>
    </row>
    <row r="409" spans="2:36" ht="20.399999999999999">
      <c r="B409" s="90"/>
      <c r="C409" s="90"/>
      <c r="AJ409" s="90"/>
    </row>
    <row r="410" spans="2:36" ht="20.399999999999999">
      <c r="B410" s="90"/>
      <c r="C410" s="90"/>
      <c r="AJ410" s="90"/>
    </row>
    <row r="411" spans="2:36" ht="20.399999999999999">
      <c r="B411" s="90"/>
      <c r="C411" s="90"/>
      <c r="AJ411" s="90"/>
    </row>
    <row r="412" spans="2:36" ht="20.399999999999999">
      <c r="B412" s="90"/>
      <c r="C412" s="90"/>
      <c r="AJ412" s="90"/>
    </row>
    <row r="413" spans="2:36" ht="20.399999999999999">
      <c r="B413" s="90"/>
      <c r="C413" s="90"/>
      <c r="AJ413" s="90"/>
    </row>
    <row r="414" spans="2:36" ht="20.399999999999999">
      <c r="B414" s="90"/>
      <c r="C414" s="90"/>
      <c r="AJ414" s="90"/>
    </row>
    <row r="415" spans="2:36" ht="20.399999999999999">
      <c r="B415" s="90"/>
      <c r="C415" s="90"/>
      <c r="AJ415" s="90"/>
    </row>
    <row r="416" spans="2:36" ht="20.399999999999999">
      <c r="B416" s="90"/>
      <c r="C416" s="90"/>
      <c r="AJ416" s="90"/>
    </row>
    <row r="417" spans="2:36" ht="20.399999999999999">
      <c r="B417" s="90"/>
      <c r="C417" s="90"/>
      <c r="AJ417" s="90"/>
    </row>
    <row r="418" spans="2:36" ht="20.399999999999999">
      <c r="B418" s="90"/>
      <c r="C418" s="90"/>
      <c r="AJ418" s="90"/>
    </row>
    <row r="419" spans="2:36" ht="20.399999999999999">
      <c r="B419" s="90"/>
      <c r="C419" s="90"/>
      <c r="AJ419" s="90"/>
    </row>
    <row r="420" spans="2:36" ht="20.399999999999999">
      <c r="B420" s="90"/>
      <c r="C420" s="90"/>
      <c r="AJ420" s="90"/>
    </row>
    <row r="421" spans="2:36" ht="20.399999999999999">
      <c r="B421" s="90"/>
      <c r="C421" s="90"/>
      <c r="AJ421" s="90"/>
    </row>
    <row r="422" spans="2:36" ht="20.399999999999999">
      <c r="B422" s="90"/>
      <c r="C422" s="90"/>
      <c r="AJ422" s="90"/>
    </row>
    <row r="423" spans="2:36" ht="20.399999999999999">
      <c r="B423" s="90"/>
      <c r="C423" s="90"/>
      <c r="AJ423" s="90"/>
    </row>
    <row r="424" spans="2:36" ht="20.399999999999999">
      <c r="B424" s="90"/>
      <c r="C424" s="90"/>
      <c r="AJ424" s="90"/>
    </row>
    <row r="425" spans="2:36" ht="20.399999999999999">
      <c r="B425" s="90"/>
      <c r="C425" s="90"/>
      <c r="AJ425" s="90"/>
    </row>
    <row r="426" spans="2:36" ht="20.399999999999999">
      <c r="B426" s="90"/>
      <c r="C426" s="90"/>
      <c r="AJ426" s="90"/>
    </row>
    <row r="427" spans="2:36" ht="20.399999999999999">
      <c r="B427" s="90"/>
      <c r="C427" s="90"/>
      <c r="AJ427" s="90"/>
    </row>
    <row r="428" spans="2:36" ht="20.399999999999999">
      <c r="B428" s="90"/>
      <c r="C428" s="90"/>
      <c r="AJ428" s="90"/>
    </row>
    <row r="429" spans="2:36" ht="20.399999999999999">
      <c r="B429" s="90"/>
      <c r="C429" s="90"/>
      <c r="AJ429" s="90"/>
    </row>
    <row r="430" spans="2:36" ht="20.399999999999999">
      <c r="B430" s="90"/>
      <c r="C430" s="90"/>
      <c r="AJ430" s="90"/>
    </row>
    <row r="431" spans="2:36" ht="20.399999999999999">
      <c r="B431" s="90"/>
      <c r="C431" s="90"/>
      <c r="AJ431" s="90"/>
    </row>
    <row r="432" spans="2:36" ht="20.399999999999999">
      <c r="B432" s="90"/>
      <c r="C432" s="90"/>
      <c r="AJ432" s="90"/>
    </row>
    <row r="433" spans="2:36" ht="20.399999999999999">
      <c r="B433" s="90"/>
      <c r="C433" s="90"/>
      <c r="AJ433" s="90"/>
    </row>
    <row r="434" spans="2:36" ht="20.399999999999999">
      <c r="B434" s="90"/>
      <c r="C434" s="90"/>
      <c r="AJ434" s="90"/>
    </row>
    <row r="435" spans="2:36" ht="20.399999999999999">
      <c r="B435" s="90"/>
      <c r="C435" s="90"/>
      <c r="AJ435" s="90"/>
    </row>
    <row r="436" spans="2:36" ht="20.399999999999999">
      <c r="B436" s="90"/>
      <c r="C436" s="90"/>
      <c r="AJ436" s="90"/>
    </row>
    <row r="437" spans="2:36" ht="20.399999999999999">
      <c r="B437" s="90"/>
      <c r="C437" s="90"/>
      <c r="AJ437" s="90"/>
    </row>
    <row r="438" spans="2:36" ht="20.399999999999999">
      <c r="B438" s="90"/>
      <c r="C438" s="90"/>
      <c r="AJ438" s="90"/>
    </row>
    <row r="439" spans="2:36" ht="20.399999999999999">
      <c r="B439" s="90"/>
      <c r="C439" s="90"/>
      <c r="AJ439" s="90"/>
    </row>
    <row r="440" spans="2:36" ht="20.399999999999999">
      <c r="B440" s="90"/>
      <c r="C440" s="90"/>
      <c r="AJ440" s="90"/>
    </row>
    <row r="441" spans="2:36" ht="20.399999999999999">
      <c r="B441" s="90"/>
      <c r="C441" s="90"/>
      <c r="AJ441" s="90"/>
    </row>
    <row r="442" spans="2:36" ht="20.399999999999999">
      <c r="B442" s="90"/>
      <c r="C442" s="90"/>
      <c r="AJ442" s="90"/>
    </row>
    <row r="443" spans="2:36" ht="20.399999999999999">
      <c r="B443" s="90"/>
      <c r="C443" s="90"/>
      <c r="AJ443" s="90"/>
    </row>
    <row r="444" spans="2:36" ht="20.399999999999999">
      <c r="B444" s="90"/>
      <c r="C444" s="90"/>
      <c r="AJ444" s="90"/>
    </row>
    <row r="445" spans="2:36" ht="20.399999999999999">
      <c r="B445" s="90"/>
      <c r="C445" s="90"/>
      <c r="AJ445" s="90"/>
    </row>
    <row r="446" spans="2:36" ht="20.399999999999999">
      <c r="B446" s="90"/>
      <c r="C446" s="90"/>
      <c r="AJ446" s="90"/>
    </row>
    <row r="447" spans="2:36" ht="20.399999999999999">
      <c r="B447" s="90"/>
      <c r="C447" s="90"/>
      <c r="AJ447" s="90"/>
    </row>
    <row r="448" spans="2:36" ht="20.399999999999999">
      <c r="B448" s="90"/>
      <c r="C448" s="90"/>
      <c r="AJ448" s="90"/>
    </row>
    <row r="449" spans="2:36" ht="20.399999999999999">
      <c r="B449" s="90"/>
      <c r="C449" s="90"/>
      <c r="AJ449" s="90"/>
    </row>
    <row r="450" spans="2:36" ht="20.399999999999999">
      <c r="B450" s="90"/>
      <c r="C450" s="90"/>
      <c r="AJ450" s="90"/>
    </row>
    <row r="451" spans="2:36" ht="20.399999999999999">
      <c r="B451" s="90"/>
      <c r="C451" s="90"/>
      <c r="AJ451" s="90"/>
    </row>
    <row r="452" spans="2:36" ht="20.399999999999999">
      <c r="B452" s="90"/>
      <c r="C452" s="90"/>
      <c r="AJ452" s="90"/>
    </row>
    <row r="453" spans="2:36" ht="20.399999999999999">
      <c r="B453" s="90"/>
      <c r="C453" s="90"/>
      <c r="AJ453" s="90"/>
    </row>
    <row r="454" spans="2:36" ht="20.399999999999999">
      <c r="B454" s="90"/>
      <c r="C454" s="90"/>
      <c r="AJ454" s="90"/>
    </row>
    <row r="455" spans="2:36" ht="20.399999999999999">
      <c r="B455" s="90"/>
      <c r="C455" s="90"/>
      <c r="AJ455" s="90"/>
    </row>
    <row r="456" spans="2:36" ht="20.399999999999999">
      <c r="B456" s="90"/>
      <c r="C456" s="90"/>
      <c r="AJ456" s="90"/>
    </row>
    <row r="457" spans="2:36" ht="20.399999999999999">
      <c r="B457" s="90"/>
      <c r="C457" s="90"/>
      <c r="AJ457" s="90"/>
    </row>
    <row r="458" spans="2:36" ht="20.399999999999999">
      <c r="B458" s="90"/>
      <c r="C458" s="90"/>
      <c r="AJ458" s="90"/>
    </row>
    <row r="459" spans="2:36" ht="20.399999999999999">
      <c r="B459" s="90"/>
      <c r="C459" s="90"/>
      <c r="AJ459" s="90"/>
    </row>
    <row r="460" spans="2:36" ht="20.399999999999999">
      <c r="B460" s="90"/>
      <c r="C460" s="90"/>
      <c r="AJ460" s="90"/>
    </row>
    <row r="461" spans="2:36" ht="20.399999999999999">
      <c r="B461" s="90"/>
      <c r="C461" s="90"/>
      <c r="AJ461" s="90"/>
    </row>
    <row r="462" spans="2:36" ht="20.399999999999999">
      <c r="B462" s="90"/>
      <c r="C462" s="90"/>
      <c r="AJ462" s="90"/>
    </row>
    <row r="463" spans="2:36" ht="20.399999999999999">
      <c r="B463" s="90"/>
      <c r="C463" s="90"/>
      <c r="AJ463" s="90"/>
    </row>
    <row r="464" spans="2:36" ht="20.399999999999999">
      <c r="B464" s="90"/>
      <c r="C464" s="90"/>
      <c r="AJ464" s="90"/>
    </row>
    <row r="465" spans="2:36" ht="20.399999999999999">
      <c r="B465" s="90"/>
      <c r="C465" s="90"/>
      <c r="AJ465" s="90"/>
    </row>
    <row r="466" spans="2:36" ht="20.399999999999999">
      <c r="B466" s="90"/>
      <c r="C466" s="90"/>
      <c r="AJ466" s="90"/>
    </row>
    <row r="467" spans="2:36" ht="20.399999999999999">
      <c r="B467" s="90"/>
      <c r="C467" s="90"/>
      <c r="AJ467" s="90"/>
    </row>
    <row r="468" spans="2:36" ht="20.399999999999999">
      <c r="B468" s="90"/>
      <c r="C468" s="90"/>
      <c r="AJ468" s="90"/>
    </row>
    <row r="469" spans="2:36" ht="20.399999999999999">
      <c r="B469" s="90"/>
      <c r="C469" s="90"/>
      <c r="AJ469" s="90"/>
    </row>
    <row r="470" spans="2:36" ht="20.399999999999999">
      <c r="B470" s="90"/>
      <c r="C470" s="90"/>
      <c r="AJ470" s="90"/>
    </row>
    <row r="471" spans="2:36" ht="20.399999999999999">
      <c r="B471" s="90"/>
      <c r="C471" s="90"/>
      <c r="AJ471" s="90"/>
    </row>
    <row r="472" spans="2:36" ht="20.399999999999999">
      <c r="B472" s="90"/>
      <c r="C472" s="90"/>
      <c r="AJ472" s="90"/>
    </row>
    <row r="473" spans="2:36" ht="20.399999999999999">
      <c r="B473" s="90"/>
      <c r="C473" s="90"/>
      <c r="AJ473" s="90"/>
    </row>
    <row r="474" spans="2:36" ht="20.399999999999999">
      <c r="B474" s="90"/>
      <c r="C474" s="90"/>
      <c r="AJ474" s="90"/>
    </row>
    <row r="475" spans="2:36" ht="20.399999999999999">
      <c r="B475" s="90"/>
      <c r="C475" s="90"/>
      <c r="AJ475" s="90"/>
    </row>
    <row r="476" spans="2:36" ht="20.399999999999999">
      <c r="B476" s="90"/>
      <c r="C476" s="90"/>
      <c r="AJ476" s="90"/>
    </row>
    <row r="477" spans="2:36" ht="20.399999999999999">
      <c r="B477" s="90"/>
      <c r="C477" s="90"/>
      <c r="AJ477" s="90"/>
    </row>
    <row r="478" spans="2:36" ht="20.399999999999999">
      <c r="B478" s="90"/>
      <c r="C478" s="90"/>
      <c r="AJ478" s="90"/>
    </row>
    <row r="479" spans="2:36" ht="20.399999999999999">
      <c r="B479" s="90"/>
      <c r="C479" s="90"/>
      <c r="AJ479" s="90"/>
    </row>
    <row r="480" spans="2:36" ht="20.399999999999999">
      <c r="B480" s="90"/>
      <c r="C480" s="90"/>
      <c r="AJ480" s="90"/>
    </row>
    <row r="481" spans="2:36" ht="20.399999999999999">
      <c r="B481" s="90"/>
      <c r="C481" s="90"/>
      <c r="AJ481" s="90"/>
    </row>
    <row r="482" spans="2:36" ht="20.399999999999999">
      <c r="B482" s="90"/>
      <c r="C482" s="90"/>
      <c r="AJ482" s="90"/>
    </row>
    <row r="483" spans="2:36" ht="20.399999999999999">
      <c r="B483" s="90"/>
      <c r="C483" s="90"/>
      <c r="AJ483" s="90"/>
    </row>
    <row r="484" spans="2:36" ht="20.399999999999999">
      <c r="B484" s="90"/>
      <c r="C484" s="90"/>
      <c r="AJ484" s="90"/>
    </row>
    <row r="485" spans="2:36" ht="20.399999999999999">
      <c r="B485" s="90"/>
      <c r="C485" s="90"/>
      <c r="AJ485" s="90"/>
    </row>
    <row r="486" spans="2:36" ht="20.399999999999999">
      <c r="B486" s="90"/>
      <c r="C486" s="90"/>
      <c r="AJ486" s="90"/>
    </row>
    <row r="487" spans="2:36" ht="20.399999999999999">
      <c r="B487" s="90"/>
      <c r="C487" s="90"/>
      <c r="AJ487" s="90"/>
    </row>
    <row r="488" spans="2:36" ht="20.399999999999999">
      <c r="B488" s="90"/>
      <c r="C488" s="90"/>
      <c r="AJ488" s="90"/>
    </row>
    <row r="489" spans="2:36" ht="20.399999999999999">
      <c r="B489" s="90"/>
      <c r="C489" s="90"/>
      <c r="AJ489" s="90"/>
    </row>
    <row r="490" spans="2:36" ht="20.399999999999999">
      <c r="B490" s="90"/>
      <c r="C490" s="90"/>
      <c r="AJ490" s="90"/>
    </row>
    <row r="491" spans="2:36" ht="20.399999999999999">
      <c r="B491" s="90"/>
      <c r="C491" s="90"/>
      <c r="AJ491" s="90"/>
    </row>
    <row r="492" spans="2:36" ht="20.399999999999999">
      <c r="B492" s="90"/>
      <c r="C492" s="90"/>
      <c r="AJ492" s="90"/>
    </row>
    <row r="493" spans="2:36" ht="20.399999999999999">
      <c r="B493" s="90"/>
      <c r="C493" s="90"/>
      <c r="AJ493" s="90"/>
    </row>
    <row r="494" spans="2:36" ht="20.399999999999999">
      <c r="B494" s="90"/>
      <c r="C494" s="90"/>
      <c r="AJ494" s="90"/>
    </row>
    <row r="495" spans="2:36" ht="20.399999999999999">
      <c r="B495" s="90"/>
      <c r="C495" s="90"/>
      <c r="AJ495" s="90"/>
    </row>
    <row r="496" spans="2:36" ht="20.399999999999999">
      <c r="B496" s="90"/>
      <c r="C496" s="90"/>
      <c r="AJ496" s="90"/>
    </row>
    <row r="497" spans="2:36" ht="20.399999999999999">
      <c r="B497" s="90"/>
      <c r="C497" s="90"/>
      <c r="AJ497" s="90"/>
    </row>
    <row r="498" spans="2:36" ht="20.399999999999999">
      <c r="B498" s="90"/>
      <c r="C498" s="90"/>
      <c r="AJ498" s="90"/>
    </row>
    <row r="499" spans="2:36" ht="20.399999999999999">
      <c r="B499" s="90"/>
      <c r="C499" s="90"/>
      <c r="AJ499" s="90"/>
    </row>
    <row r="500" spans="2:36" ht="20.399999999999999">
      <c r="B500" s="90"/>
      <c r="C500" s="90"/>
      <c r="AJ500" s="90"/>
    </row>
    <row r="501" spans="2:36" ht="20.399999999999999">
      <c r="B501" s="90"/>
      <c r="C501" s="90"/>
      <c r="AJ501" s="90"/>
    </row>
    <row r="502" spans="2:36" ht="20.399999999999999">
      <c r="B502" s="90"/>
      <c r="C502" s="90"/>
      <c r="AJ502" s="90"/>
    </row>
    <row r="503" spans="2:36" ht="20.399999999999999">
      <c r="B503" s="90"/>
      <c r="C503" s="90"/>
      <c r="AJ503" s="90"/>
    </row>
    <row r="504" spans="2:36" ht="20.399999999999999">
      <c r="B504" s="90"/>
      <c r="C504" s="90"/>
      <c r="AJ504" s="90"/>
    </row>
    <row r="505" spans="2:36" ht="20.399999999999999">
      <c r="B505" s="90"/>
      <c r="C505" s="90"/>
      <c r="AJ505" s="90"/>
    </row>
    <row r="506" spans="2:36" ht="20.399999999999999">
      <c r="B506" s="90"/>
      <c r="C506" s="90"/>
      <c r="AJ506" s="90"/>
    </row>
    <row r="507" spans="2:36" ht="20.399999999999999">
      <c r="B507" s="90"/>
      <c r="C507" s="90"/>
      <c r="AJ507" s="90"/>
    </row>
    <row r="508" spans="2:36" ht="20.399999999999999">
      <c r="B508" s="90"/>
      <c r="C508" s="90"/>
      <c r="AJ508" s="90"/>
    </row>
    <row r="509" spans="2:36" ht="20.399999999999999">
      <c r="B509" s="90"/>
      <c r="C509" s="90"/>
      <c r="AJ509" s="90"/>
    </row>
    <row r="510" spans="2:36" ht="20.399999999999999">
      <c r="B510" s="90"/>
      <c r="C510" s="90"/>
      <c r="AJ510" s="90"/>
    </row>
    <row r="511" spans="2:36" ht="20.399999999999999">
      <c r="B511" s="90"/>
      <c r="C511" s="90"/>
      <c r="AJ511" s="90"/>
    </row>
    <row r="512" spans="2:36" ht="20.399999999999999">
      <c r="B512" s="90"/>
      <c r="C512" s="90"/>
      <c r="AJ512" s="90"/>
    </row>
    <row r="513" spans="2:36" ht="20.399999999999999">
      <c r="B513" s="90"/>
      <c r="C513" s="90"/>
      <c r="AJ513" s="90"/>
    </row>
    <row r="514" spans="2:36" ht="20.399999999999999">
      <c r="B514" s="90"/>
      <c r="C514" s="90"/>
      <c r="AJ514" s="90"/>
    </row>
    <row r="515" spans="2:36" ht="20.399999999999999">
      <c r="B515" s="90"/>
      <c r="C515" s="90"/>
      <c r="AJ515" s="90"/>
    </row>
    <row r="516" spans="2:36" ht="20.399999999999999">
      <c r="B516" s="90"/>
      <c r="C516" s="90"/>
      <c r="AJ516" s="90"/>
    </row>
    <row r="517" spans="2:36" ht="20.399999999999999">
      <c r="B517" s="90"/>
      <c r="C517" s="90"/>
      <c r="AJ517" s="90"/>
    </row>
    <row r="518" spans="2:36" ht="20.399999999999999">
      <c r="B518" s="90"/>
      <c r="C518" s="90"/>
      <c r="AJ518" s="90"/>
    </row>
    <row r="519" spans="2:36" ht="20.399999999999999">
      <c r="B519" s="90"/>
      <c r="C519" s="90"/>
      <c r="AJ519" s="90"/>
    </row>
    <row r="520" spans="2:36" ht="20.399999999999999">
      <c r="B520" s="90"/>
      <c r="C520" s="90"/>
      <c r="AJ520" s="90"/>
    </row>
    <row r="521" spans="2:36" ht="20.399999999999999">
      <c r="B521" s="90"/>
      <c r="C521" s="90"/>
      <c r="AJ521" s="90"/>
    </row>
    <row r="522" spans="2:36" ht="20.399999999999999">
      <c r="B522" s="90"/>
      <c r="C522" s="90"/>
      <c r="AJ522" s="90"/>
    </row>
    <row r="523" spans="2:36" ht="20.399999999999999">
      <c r="B523" s="90"/>
      <c r="C523" s="90"/>
      <c r="AJ523" s="90"/>
    </row>
    <row r="524" spans="2:36" ht="20.399999999999999">
      <c r="B524" s="90"/>
      <c r="C524" s="90"/>
      <c r="AJ524" s="90"/>
    </row>
    <row r="525" spans="2:36" ht="20.399999999999999">
      <c r="B525" s="90"/>
      <c r="C525" s="90"/>
      <c r="AJ525" s="90"/>
    </row>
    <row r="526" spans="2:36" ht="20.399999999999999">
      <c r="B526" s="90"/>
      <c r="C526" s="90"/>
      <c r="AJ526" s="90"/>
    </row>
    <row r="527" spans="2:36" ht="20.399999999999999">
      <c r="B527" s="90"/>
      <c r="C527" s="90"/>
      <c r="AJ527" s="90"/>
    </row>
    <row r="528" spans="2:36" ht="20.399999999999999">
      <c r="B528" s="90"/>
      <c r="C528" s="90"/>
      <c r="AJ528" s="90"/>
    </row>
    <row r="529" spans="2:36" ht="20.399999999999999">
      <c r="B529" s="90"/>
      <c r="C529" s="90"/>
      <c r="AJ529" s="90"/>
    </row>
    <row r="530" spans="2:36" ht="20.399999999999999">
      <c r="B530" s="90"/>
      <c r="C530" s="90"/>
      <c r="AJ530" s="90"/>
    </row>
    <row r="531" spans="2:36" ht="20.399999999999999">
      <c r="B531" s="90"/>
      <c r="C531" s="90"/>
      <c r="AJ531" s="90"/>
    </row>
    <row r="532" spans="2:36" ht="20.399999999999999">
      <c r="B532" s="90"/>
      <c r="C532" s="90"/>
      <c r="AJ532" s="90"/>
    </row>
    <row r="533" spans="2:36" ht="20.399999999999999">
      <c r="B533" s="90"/>
      <c r="C533" s="90"/>
      <c r="AJ533" s="90"/>
    </row>
    <row r="534" spans="2:36" ht="20.399999999999999">
      <c r="B534" s="90"/>
      <c r="C534" s="90"/>
      <c r="AJ534" s="90"/>
    </row>
    <row r="535" spans="2:36" ht="20.399999999999999">
      <c r="B535" s="90"/>
      <c r="C535" s="90"/>
      <c r="AJ535" s="90"/>
    </row>
    <row r="536" spans="2:36" ht="20.399999999999999">
      <c r="B536" s="90"/>
      <c r="C536" s="90"/>
      <c r="AJ536" s="90"/>
    </row>
    <row r="537" spans="2:36" ht="20.399999999999999">
      <c r="B537" s="90"/>
      <c r="C537" s="90"/>
      <c r="AJ537" s="90"/>
    </row>
    <row r="538" spans="2:36" ht="20.399999999999999">
      <c r="B538" s="90"/>
      <c r="C538" s="90"/>
      <c r="AJ538" s="90"/>
    </row>
    <row r="539" spans="2:36" ht="20.399999999999999">
      <c r="B539" s="90"/>
      <c r="C539" s="90"/>
      <c r="AJ539" s="90"/>
    </row>
    <row r="540" spans="2:36" ht="20.399999999999999">
      <c r="B540" s="90"/>
      <c r="C540" s="90"/>
      <c r="AJ540" s="90"/>
    </row>
    <row r="541" spans="2:36" ht="20.399999999999999">
      <c r="B541" s="90"/>
      <c r="C541" s="90"/>
      <c r="AJ541" s="90"/>
    </row>
    <row r="542" spans="2:36" ht="20.399999999999999">
      <c r="B542" s="90"/>
      <c r="C542" s="90"/>
      <c r="AJ542" s="90"/>
    </row>
    <row r="543" spans="2:36" ht="20.399999999999999">
      <c r="B543" s="90"/>
      <c r="C543" s="90"/>
      <c r="AJ543" s="90"/>
    </row>
    <row r="544" spans="2:36" ht="20.399999999999999">
      <c r="B544" s="90"/>
      <c r="C544" s="90"/>
      <c r="AJ544" s="90"/>
    </row>
    <row r="545" spans="2:36" ht="20.399999999999999">
      <c r="B545" s="90"/>
      <c r="C545" s="90"/>
      <c r="AJ545" s="90"/>
    </row>
    <row r="546" spans="2:36" ht="20.399999999999999">
      <c r="B546" s="90"/>
      <c r="C546" s="90"/>
      <c r="AJ546" s="90"/>
    </row>
    <row r="547" spans="2:36" ht="20.399999999999999">
      <c r="B547" s="90"/>
      <c r="C547" s="90"/>
      <c r="AJ547" s="90"/>
    </row>
    <row r="548" spans="2:36" ht="20.399999999999999">
      <c r="B548" s="90"/>
      <c r="C548" s="90"/>
      <c r="AJ548" s="90"/>
    </row>
    <row r="549" spans="2:36" ht="20.399999999999999">
      <c r="B549" s="90"/>
      <c r="C549" s="90"/>
      <c r="AJ549" s="90"/>
    </row>
    <row r="550" spans="2:36" ht="20.399999999999999">
      <c r="B550" s="90"/>
      <c r="C550" s="90"/>
      <c r="AJ550" s="90"/>
    </row>
    <row r="551" spans="2:36" ht="20.399999999999999">
      <c r="B551" s="90"/>
      <c r="C551" s="90"/>
      <c r="AJ551" s="90"/>
    </row>
    <row r="552" spans="2:36" ht="20.399999999999999">
      <c r="B552" s="90"/>
      <c r="C552" s="90"/>
      <c r="AJ552" s="90"/>
    </row>
    <row r="553" spans="2:36" ht="20.399999999999999">
      <c r="B553" s="90"/>
      <c r="C553" s="90"/>
      <c r="AJ553" s="90"/>
    </row>
    <row r="554" spans="2:36" ht="20.399999999999999">
      <c r="B554" s="90"/>
      <c r="C554" s="90"/>
      <c r="AJ554" s="90"/>
    </row>
    <row r="555" spans="2:36" ht="20.399999999999999">
      <c r="B555" s="90"/>
      <c r="C555" s="90"/>
      <c r="AJ555" s="90"/>
    </row>
    <row r="556" spans="2:36" ht="20.399999999999999">
      <c r="B556" s="90"/>
      <c r="C556" s="90"/>
      <c r="AJ556" s="90"/>
    </row>
    <row r="557" spans="2:36" ht="20.399999999999999">
      <c r="B557" s="90"/>
      <c r="C557" s="90"/>
      <c r="AJ557" s="90"/>
    </row>
    <row r="558" spans="2:36" ht="20.399999999999999">
      <c r="B558" s="90"/>
      <c r="C558" s="90"/>
      <c r="AJ558" s="90"/>
    </row>
    <row r="559" spans="2:36" ht="20.399999999999999">
      <c r="B559" s="90"/>
      <c r="C559" s="90"/>
      <c r="AJ559" s="90"/>
    </row>
    <row r="560" spans="2:36" ht="20.399999999999999">
      <c r="B560" s="90"/>
      <c r="C560" s="90"/>
      <c r="AJ560" s="90"/>
    </row>
    <row r="561" spans="2:36" ht="20.399999999999999">
      <c r="B561" s="90"/>
      <c r="C561" s="90"/>
      <c r="AJ561" s="90"/>
    </row>
    <row r="562" spans="2:36" ht="20.399999999999999">
      <c r="B562" s="90"/>
      <c r="C562" s="90"/>
      <c r="AJ562" s="90"/>
    </row>
    <row r="563" spans="2:36" ht="20.399999999999999">
      <c r="B563" s="90"/>
      <c r="C563" s="90"/>
      <c r="AJ563" s="90"/>
    </row>
    <row r="564" spans="2:36" ht="20.399999999999999">
      <c r="B564" s="90"/>
      <c r="C564" s="90"/>
      <c r="AJ564" s="90"/>
    </row>
    <row r="565" spans="2:36" ht="20.399999999999999">
      <c r="B565" s="90"/>
      <c r="C565" s="90"/>
      <c r="AJ565" s="90"/>
    </row>
    <row r="566" spans="2:36" ht="20.399999999999999">
      <c r="B566" s="90"/>
      <c r="C566" s="90"/>
      <c r="AJ566" s="90"/>
    </row>
    <row r="567" spans="2:36" ht="20.399999999999999">
      <c r="B567" s="90"/>
      <c r="C567" s="90"/>
      <c r="AJ567" s="90"/>
    </row>
    <row r="568" spans="2:36" ht="20.399999999999999">
      <c r="B568" s="90"/>
      <c r="C568" s="90"/>
      <c r="AJ568" s="90"/>
    </row>
    <row r="569" spans="2:36" ht="20.399999999999999">
      <c r="B569" s="90"/>
      <c r="C569" s="90"/>
      <c r="AJ569" s="90"/>
    </row>
    <row r="570" spans="2:36" ht="20.399999999999999">
      <c r="B570" s="90"/>
      <c r="C570" s="90"/>
      <c r="AJ570" s="90"/>
    </row>
    <row r="571" spans="2:36" ht="20.399999999999999">
      <c r="B571" s="90"/>
      <c r="C571" s="90"/>
      <c r="AJ571" s="90"/>
    </row>
    <row r="572" spans="2:36" ht="20.399999999999999">
      <c r="B572" s="90"/>
      <c r="C572" s="90"/>
      <c r="AJ572" s="90"/>
    </row>
    <row r="573" spans="2:36" ht="20.399999999999999">
      <c r="B573" s="90"/>
      <c r="C573" s="90"/>
      <c r="AJ573" s="90"/>
    </row>
    <row r="574" spans="2:36" ht="20.399999999999999">
      <c r="B574" s="90"/>
      <c r="C574" s="90"/>
      <c r="AJ574" s="90"/>
    </row>
    <row r="575" spans="2:36" ht="20.399999999999999">
      <c r="B575" s="90"/>
      <c r="C575" s="90"/>
      <c r="AJ575" s="90"/>
    </row>
    <row r="576" spans="2:36" ht="20.399999999999999">
      <c r="B576" s="90"/>
      <c r="C576" s="90"/>
      <c r="AJ576" s="90"/>
    </row>
    <row r="577" spans="2:36" ht="20.399999999999999">
      <c r="B577" s="90"/>
      <c r="C577" s="90"/>
      <c r="AJ577" s="90"/>
    </row>
    <row r="578" spans="2:36" ht="20.399999999999999">
      <c r="B578" s="90"/>
      <c r="C578" s="90"/>
      <c r="AJ578" s="90"/>
    </row>
    <row r="579" spans="2:36" ht="20.399999999999999">
      <c r="B579" s="90"/>
      <c r="C579" s="90"/>
      <c r="AJ579" s="90"/>
    </row>
    <row r="580" spans="2:36" ht="20.399999999999999">
      <c r="B580" s="90"/>
      <c r="C580" s="90"/>
      <c r="AJ580" s="90"/>
    </row>
    <row r="581" spans="2:36" ht="20.399999999999999">
      <c r="B581" s="90"/>
      <c r="C581" s="90"/>
      <c r="AJ581" s="90"/>
    </row>
    <row r="582" spans="2:36" ht="20.399999999999999">
      <c r="B582" s="90"/>
      <c r="C582" s="90"/>
      <c r="AJ582" s="90"/>
    </row>
    <row r="583" spans="2:36" ht="20.399999999999999">
      <c r="B583" s="90"/>
      <c r="C583" s="90"/>
      <c r="AJ583" s="90"/>
    </row>
    <row r="584" spans="2:36" ht="21" thickBot="1">
      <c r="AJ584" s="131"/>
    </row>
    <row r="585" spans="2:36" ht="20.399999999999999">
      <c r="G585" s="132"/>
      <c r="H585" s="133"/>
      <c r="I585" s="134" t="s">
        <v>95</v>
      </c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  <c r="AG585" s="135"/>
      <c r="AH585" s="135"/>
      <c r="AI585" s="136" t="s">
        <v>96</v>
      </c>
    </row>
    <row r="586" spans="2:36" ht="20.399999999999999">
      <c r="G586" s="132"/>
      <c r="H586" s="133"/>
      <c r="I586" s="137" t="s">
        <v>97</v>
      </c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133"/>
      <c r="AF586" s="133"/>
      <c r="AG586" s="133"/>
      <c r="AH586" s="133"/>
      <c r="AI586" s="138" t="s">
        <v>96</v>
      </c>
    </row>
    <row r="587" spans="2:36" ht="20.399999999999999">
      <c r="G587" s="132"/>
      <c r="H587" s="133"/>
      <c r="I587" s="137" t="s">
        <v>90</v>
      </c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133"/>
      <c r="AF587" s="133"/>
      <c r="AG587" s="133"/>
      <c r="AH587" s="133"/>
      <c r="AI587" s="138" t="s">
        <v>96</v>
      </c>
    </row>
    <row r="588" spans="2:36" ht="21" thickBot="1">
      <c r="G588" s="132"/>
      <c r="H588" s="133"/>
      <c r="I588" s="139" t="s">
        <v>98</v>
      </c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  <c r="Y588" s="140"/>
      <c r="Z588" s="140"/>
      <c r="AA588" s="140"/>
      <c r="AB588" s="140"/>
      <c r="AC588" s="140"/>
      <c r="AD588" s="140"/>
      <c r="AE588" s="140"/>
      <c r="AF588" s="140"/>
      <c r="AG588" s="140"/>
      <c r="AH588" s="140"/>
      <c r="AI588" s="141" t="s">
        <v>91</v>
      </c>
    </row>
  </sheetData>
  <mergeCells count="128">
    <mergeCell ref="A162:A165"/>
    <mergeCell ref="B162:B165"/>
    <mergeCell ref="AJ162:AJ165"/>
    <mergeCell ref="B146:B149"/>
    <mergeCell ref="AJ146:AJ149"/>
    <mergeCell ref="A150:A153"/>
    <mergeCell ref="B150:B153"/>
    <mergeCell ref="AJ150:AJ153"/>
    <mergeCell ref="A154:A157"/>
    <mergeCell ref="B154:B157"/>
    <mergeCell ref="AJ154:AJ157"/>
    <mergeCell ref="A158:A161"/>
    <mergeCell ref="B158:B161"/>
    <mergeCell ref="AJ158:AJ161"/>
    <mergeCell ref="A6:A9"/>
    <mergeCell ref="B6:B9"/>
    <mergeCell ref="AJ6:AJ9"/>
    <mergeCell ref="A10:A13"/>
    <mergeCell ref="B10:B13"/>
    <mergeCell ref="AJ10:AJ13"/>
    <mergeCell ref="A22:A25"/>
    <mergeCell ref="B22:B25"/>
    <mergeCell ref="AJ22:AJ25"/>
    <mergeCell ref="A26:A29"/>
    <mergeCell ref="B26:B29"/>
    <mergeCell ref="AJ26:AJ29"/>
    <mergeCell ref="A14:A17"/>
    <mergeCell ref="B14:B17"/>
    <mergeCell ref="AJ14:AJ17"/>
    <mergeCell ref="A18:A21"/>
    <mergeCell ref="B18:B21"/>
    <mergeCell ref="AJ18:AJ21"/>
    <mergeCell ref="A38:A41"/>
    <mergeCell ref="B38:B41"/>
    <mergeCell ref="AJ38:AJ41"/>
    <mergeCell ref="A42:A45"/>
    <mergeCell ref="B42:B45"/>
    <mergeCell ref="AJ42:AJ45"/>
    <mergeCell ref="A30:A33"/>
    <mergeCell ref="B30:B33"/>
    <mergeCell ref="AJ30:AJ33"/>
    <mergeCell ref="A34:A37"/>
    <mergeCell ref="B34:B37"/>
    <mergeCell ref="AJ34:AJ37"/>
    <mergeCell ref="A54:A57"/>
    <mergeCell ref="B54:B57"/>
    <mergeCell ref="AJ54:AJ57"/>
    <mergeCell ref="A58:A61"/>
    <mergeCell ref="B58:B61"/>
    <mergeCell ref="AJ58:AJ61"/>
    <mergeCell ref="A46:A49"/>
    <mergeCell ref="B46:B49"/>
    <mergeCell ref="AJ46:AJ49"/>
    <mergeCell ref="A50:A53"/>
    <mergeCell ref="B50:B53"/>
    <mergeCell ref="AJ50:AJ53"/>
    <mergeCell ref="A70:A73"/>
    <mergeCell ref="B70:B73"/>
    <mergeCell ref="AJ70:AJ73"/>
    <mergeCell ref="A74:A77"/>
    <mergeCell ref="B74:B77"/>
    <mergeCell ref="AJ74:AJ77"/>
    <mergeCell ref="A62:A65"/>
    <mergeCell ref="B62:B65"/>
    <mergeCell ref="AJ62:AJ65"/>
    <mergeCell ref="A66:A69"/>
    <mergeCell ref="B66:B69"/>
    <mergeCell ref="AJ66:AJ69"/>
    <mergeCell ref="A86:A89"/>
    <mergeCell ref="B86:B89"/>
    <mergeCell ref="AJ86:AJ89"/>
    <mergeCell ref="A90:A93"/>
    <mergeCell ref="B90:B93"/>
    <mergeCell ref="AJ90:AJ93"/>
    <mergeCell ref="A78:A81"/>
    <mergeCell ref="B78:B81"/>
    <mergeCell ref="AJ78:AJ81"/>
    <mergeCell ref="A82:A85"/>
    <mergeCell ref="B82:B85"/>
    <mergeCell ref="AJ82:AJ85"/>
    <mergeCell ref="A102:A105"/>
    <mergeCell ref="B102:B105"/>
    <mergeCell ref="AJ102:AJ105"/>
    <mergeCell ref="A106:A109"/>
    <mergeCell ref="B106:B109"/>
    <mergeCell ref="AJ106:AJ109"/>
    <mergeCell ref="A94:A97"/>
    <mergeCell ref="B94:B97"/>
    <mergeCell ref="AJ94:AJ97"/>
    <mergeCell ref="A98:A101"/>
    <mergeCell ref="B98:B101"/>
    <mergeCell ref="AJ98:AJ101"/>
    <mergeCell ref="A118:A121"/>
    <mergeCell ref="B118:B121"/>
    <mergeCell ref="AJ118:AJ121"/>
    <mergeCell ref="A122:A125"/>
    <mergeCell ref="B122:B125"/>
    <mergeCell ref="AJ122:AJ125"/>
    <mergeCell ref="A110:A113"/>
    <mergeCell ref="B110:B113"/>
    <mergeCell ref="AJ110:AJ113"/>
    <mergeCell ref="A114:A117"/>
    <mergeCell ref="B114:B117"/>
    <mergeCell ref="AJ114:AJ117"/>
    <mergeCell ref="A166:B170"/>
    <mergeCell ref="AJ166:AJ169"/>
    <mergeCell ref="B171:F171"/>
    <mergeCell ref="A172:B172"/>
    <mergeCell ref="AJ172:AJ176"/>
    <mergeCell ref="A173:B173"/>
    <mergeCell ref="A174:B174"/>
    <mergeCell ref="A175:B175"/>
    <mergeCell ref="A126:A129"/>
    <mergeCell ref="B126:B129"/>
    <mergeCell ref="AJ126:AJ129"/>
    <mergeCell ref="A130:A133"/>
    <mergeCell ref="B130:B133"/>
    <mergeCell ref="AJ130:AJ133"/>
    <mergeCell ref="A134:A137"/>
    <mergeCell ref="B134:B137"/>
    <mergeCell ref="AJ134:AJ137"/>
    <mergeCell ref="A138:A141"/>
    <mergeCell ref="B138:B141"/>
    <mergeCell ref="AJ138:AJ141"/>
    <mergeCell ref="A142:A145"/>
    <mergeCell ref="B142:B145"/>
    <mergeCell ref="AJ142:AJ145"/>
    <mergeCell ref="A146:A149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26"/>
  <sheetViews>
    <sheetView workbookViewId="0">
      <selection activeCell="I14" sqref="I14"/>
    </sheetView>
  </sheetViews>
  <sheetFormatPr defaultRowHeight="14.4"/>
  <cols>
    <col min="1" max="1" width="11.109375" customWidth="1"/>
    <col min="2" max="2" width="17.77734375" bestFit="1" customWidth="1"/>
    <col min="3" max="4" width="12.6640625" bestFit="1" customWidth="1"/>
    <col min="5" max="5" width="15.21875" bestFit="1" customWidth="1"/>
    <col min="6" max="6" width="12.6640625" bestFit="1" customWidth="1"/>
    <col min="8" max="8" width="14.88671875" bestFit="1" customWidth="1"/>
    <col min="9" max="9" width="12.6640625" bestFit="1" customWidth="1"/>
    <col min="10" max="10" width="16.44140625" customWidth="1"/>
    <col min="11" max="11" width="11.21875" customWidth="1"/>
    <col min="15" max="15" width="9.109375" bestFit="1" customWidth="1"/>
  </cols>
  <sheetData>
    <row r="1" spans="1:16" ht="28.8">
      <c r="A1" s="675" t="s">
        <v>155</v>
      </c>
      <c r="B1" s="675"/>
      <c r="C1" s="675"/>
      <c r="D1" s="675"/>
      <c r="E1" s="675"/>
      <c r="F1" s="675"/>
      <c r="G1" s="675"/>
      <c r="H1" s="675"/>
      <c r="I1" s="675"/>
      <c r="J1" s="675"/>
      <c r="K1" s="675"/>
      <c r="L1" s="675"/>
      <c r="M1" s="675"/>
      <c r="N1" s="675"/>
      <c r="O1" s="675"/>
      <c r="P1" s="675"/>
    </row>
    <row r="2" spans="1:16" ht="28.8">
      <c r="A2" s="675" t="s">
        <v>327</v>
      </c>
      <c r="B2" s="675"/>
      <c r="C2" s="675"/>
      <c r="D2" s="675"/>
      <c r="E2" s="675"/>
      <c r="F2" s="675"/>
      <c r="G2" s="675"/>
      <c r="H2" s="675"/>
      <c r="I2" s="675"/>
      <c r="J2" s="675"/>
      <c r="K2" s="675"/>
      <c r="L2" s="675"/>
      <c r="M2" s="675"/>
      <c r="N2" s="675"/>
      <c r="O2" s="675"/>
      <c r="P2" s="675"/>
    </row>
    <row r="3" spans="1:16" ht="28.8">
      <c r="A3" s="675" t="s">
        <v>328</v>
      </c>
      <c r="B3" s="675"/>
      <c r="C3" s="675"/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  <c r="O3" s="675"/>
      <c r="P3" s="675"/>
    </row>
    <row r="4" spans="1:16" ht="27" thickBot="1">
      <c r="A4" s="303"/>
      <c r="B4" s="303"/>
      <c r="C4" s="303"/>
      <c r="D4" s="303"/>
      <c r="E4" s="303"/>
      <c r="F4" s="303"/>
      <c r="G4" s="303"/>
      <c r="H4" s="304"/>
      <c r="I4" s="303"/>
      <c r="J4" s="305"/>
      <c r="K4" s="303"/>
      <c r="L4" s="303"/>
      <c r="M4" s="303"/>
      <c r="N4" s="303"/>
      <c r="O4" s="303"/>
      <c r="P4" s="303"/>
    </row>
    <row r="5" spans="1:16" ht="27" thickTop="1">
      <c r="A5" s="680" t="s">
        <v>43</v>
      </c>
      <c r="B5" s="680" t="s">
        <v>130</v>
      </c>
      <c r="C5" s="676" t="s">
        <v>156</v>
      </c>
      <c r="D5" s="676"/>
      <c r="E5" s="676"/>
      <c r="F5" s="676"/>
      <c r="G5" s="677" t="s">
        <v>157</v>
      </c>
      <c r="H5" s="682" t="s">
        <v>158</v>
      </c>
      <c r="I5" s="680" t="s">
        <v>42</v>
      </c>
      <c r="J5" s="671" t="s">
        <v>89</v>
      </c>
      <c r="K5" s="672"/>
      <c r="L5" s="671" t="s">
        <v>181</v>
      </c>
      <c r="M5" s="672"/>
      <c r="N5" s="677" t="s">
        <v>159</v>
      </c>
      <c r="O5" s="680" t="s">
        <v>160</v>
      </c>
      <c r="P5" s="693" t="s">
        <v>161</v>
      </c>
    </row>
    <row r="6" spans="1:16" ht="26.4">
      <c r="A6" s="681"/>
      <c r="B6" s="681"/>
      <c r="C6" s="684" t="s">
        <v>162</v>
      </c>
      <c r="D6" s="673" t="s">
        <v>163</v>
      </c>
      <c r="E6" s="673"/>
      <c r="F6" s="684" t="s">
        <v>164</v>
      </c>
      <c r="G6" s="678"/>
      <c r="H6" s="683"/>
      <c r="I6" s="681"/>
      <c r="J6" s="309" t="s">
        <v>165</v>
      </c>
      <c r="K6" s="309" t="s">
        <v>166</v>
      </c>
      <c r="L6" s="309" t="s">
        <v>165</v>
      </c>
      <c r="M6" s="309" t="s">
        <v>166</v>
      </c>
      <c r="N6" s="678"/>
      <c r="O6" s="681"/>
      <c r="P6" s="694"/>
    </row>
    <row r="7" spans="1:16" ht="27" thickBot="1">
      <c r="A7" s="686"/>
      <c r="B7" s="686"/>
      <c r="C7" s="685"/>
      <c r="D7" s="310" t="s">
        <v>80</v>
      </c>
      <c r="E7" s="310" t="s">
        <v>134</v>
      </c>
      <c r="F7" s="685"/>
      <c r="G7" s="679"/>
      <c r="H7" s="311" t="s">
        <v>167</v>
      </c>
      <c r="I7" s="311" t="s">
        <v>147</v>
      </c>
      <c r="J7" s="311" t="s">
        <v>147</v>
      </c>
      <c r="K7" s="311" t="s">
        <v>168</v>
      </c>
      <c r="L7" s="311" t="s">
        <v>147</v>
      </c>
      <c r="M7" s="311" t="s">
        <v>168</v>
      </c>
      <c r="N7" s="312" t="s">
        <v>169</v>
      </c>
      <c r="O7" s="686"/>
      <c r="P7" s="695"/>
    </row>
    <row r="8" spans="1:16" ht="27" thickTop="1">
      <c r="A8" s="297">
        <v>1</v>
      </c>
      <c r="B8" s="306" t="s">
        <v>293</v>
      </c>
      <c r="C8" s="313">
        <f>'ส-1'!I38</f>
        <v>19925.55</v>
      </c>
      <c r="D8" s="313">
        <f>'ส-1'!J38</f>
        <v>21834.36</v>
      </c>
      <c r="E8" s="313">
        <f>'ส-1'!K38</f>
        <v>1528.4052000000001</v>
      </c>
      <c r="F8" s="313">
        <f>C8+D8</f>
        <v>41759.910000000003</v>
      </c>
      <c r="G8" s="313">
        <f>'ส-1'!H38</f>
        <v>0</v>
      </c>
      <c r="H8" s="313">
        <f>F8-G8</f>
        <v>41759.910000000003</v>
      </c>
      <c r="I8" s="313">
        <f>'ส-1'!C38</f>
        <v>4320</v>
      </c>
      <c r="J8" s="313">
        <f>'ส-1'!D38</f>
        <v>343</v>
      </c>
      <c r="K8" s="321">
        <f>'ส-1'!E38</f>
        <v>7.9398148148148148E-2</v>
      </c>
      <c r="L8" s="313">
        <f>'ส-1'!F38</f>
        <v>0</v>
      </c>
      <c r="M8" s="323">
        <f>L8/I8</f>
        <v>0</v>
      </c>
      <c r="N8" s="313">
        <f>'ส-1'!Q38</f>
        <v>109</v>
      </c>
      <c r="O8" s="313"/>
      <c r="P8" s="314"/>
    </row>
    <row r="9" spans="1:16" ht="26.4">
      <c r="A9" s="294">
        <v>2</v>
      </c>
      <c r="B9" s="293" t="s">
        <v>316</v>
      </c>
      <c r="C9" s="315">
        <f>'ส-2'!I38</f>
        <v>25686.75</v>
      </c>
      <c r="D9" s="315">
        <f>'ส-2'!J38</f>
        <v>9674.39</v>
      </c>
      <c r="E9" s="315">
        <f>'ส-2'!K38</f>
        <v>677.20730000000003</v>
      </c>
      <c r="F9" s="313">
        <f t="shared" ref="F9:F19" si="0">C9+D9</f>
        <v>35361.14</v>
      </c>
      <c r="G9" s="315">
        <f>'ส-2'!H38</f>
        <v>0</v>
      </c>
      <c r="H9" s="313">
        <f t="shared" ref="H9:H19" si="1">F9-G9</f>
        <v>35361.14</v>
      </c>
      <c r="I9" s="315">
        <f>'ส-2'!C38</f>
        <v>3560</v>
      </c>
      <c r="J9" s="315">
        <f>'ส-2'!D38</f>
        <v>313</v>
      </c>
      <c r="K9" s="322">
        <f>'ส-2'!E38</f>
        <v>8.792134831460674E-2</v>
      </c>
      <c r="L9" s="315">
        <f>'ส-2'!F38</f>
        <v>0</v>
      </c>
      <c r="M9" s="323">
        <f t="shared" ref="M9:M19" si="2">L9/I9</f>
        <v>0</v>
      </c>
      <c r="N9" s="315">
        <f>'ส-2'!Q38</f>
        <v>94</v>
      </c>
      <c r="O9" s="315"/>
      <c r="P9" s="316"/>
    </row>
    <row r="10" spans="1:16" ht="26.4">
      <c r="A10" s="294">
        <v>3</v>
      </c>
      <c r="B10" s="293" t="s">
        <v>295</v>
      </c>
      <c r="C10" s="315">
        <f>'ส-3'!I38</f>
        <v>24509.200000000001</v>
      </c>
      <c r="D10" s="315">
        <f>'ส-3'!J38</f>
        <v>15480.420000000002</v>
      </c>
      <c r="E10" s="315">
        <f>'ส-3'!K38</f>
        <v>1083.6294000000003</v>
      </c>
      <c r="F10" s="313">
        <f t="shared" si="0"/>
        <v>39989.620000000003</v>
      </c>
      <c r="G10" s="315">
        <f>'ส-3'!H38</f>
        <v>0</v>
      </c>
      <c r="H10" s="313">
        <f t="shared" si="1"/>
        <v>39989.620000000003</v>
      </c>
      <c r="I10" s="315">
        <f>'ส-3'!C38</f>
        <v>4420</v>
      </c>
      <c r="J10" s="315">
        <f>'ส-3'!D38</f>
        <v>606</v>
      </c>
      <c r="K10" s="322">
        <f>'ส-3'!E38</f>
        <v>0.13710407239819006</v>
      </c>
      <c r="L10" s="315">
        <f>'ส-3'!F38</f>
        <v>0</v>
      </c>
      <c r="M10" s="323">
        <f t="shared" si="2"/>
        <v>0</v>
      </c>
      <c r="N10" s="315">
        <f>'ส-3'!Q38</f>
        <v>101</v>
      </c>
      <c r="O10" s="315"/>
      <c r="P10" s="317"/>
    </row>
    <row r="11" spans="1:16" ht="26.4">
      <c r="A11" s="294">
        <v>4</v>
      </c>
      <c r="B11" s="293" t="s">
        <v>317</v>
      </c>
      <c r="C11" s="315">
        <f>'ส-4'!I38</f>
        <v>28012.5</v>
      </c>
      <c r="D11" s="315">
        <f>'ส-4'!J38</f>
        <v>14007.24</v>
      </c>
      <c r="E11" s="315">
        <f>'ส-4'!K38</f>
        <v>980.50680000000011</v>
      </c>
      <c r="F11" s="313">
        <f t="shared" si="0"/>
        <v>42019.74</v>
      </c>
      <c r="G11" s="315">
        <f>'ส-4'!H38</f>
        <v>0</v>
      </c>
      <c r="H11" s="313">
        <f>F11</f>
        <v>42019.74</v>
      </c>
      <c r="I11" s="315">
        <f>'ส-4'!C38</f>
        <v>4440</v>
      </c>
      <c r="J11" s="315">
        <f>'ส-4'!D38</f>
        <v>420</v>
      </c>
      <c r="K11" s="322">
        <f>'ส-4'!E38</f>
        <v>9.45945945945946E-2</v>
      </c>
      <c r="L11" s="315">
        <f>'ส-4'!F38</f>
        <v>0</v>
      </c>
      <c r="M11" s="323">
        <f t="shared" si="2"/>
        <v>0</v>
      </c>
      <c r="N11" s="315">
        <f>'ส-4'!Q38</f>
        <v>107</v>
      </c>
      <c r="O11" s="315"/>
      <c r="P11" s="316"/>
    </row>
    <row r="12" spans="1:16" ht="26.4">
      <c r="A12" s="294">
        <v>5</v>
      </c>
      <c r="B12" s="293" t="s">
        <v>296</v>
      </c>
      <c r="C12" s="315">
        <f>'ส-5'!I38</f>
        <v>25266.2</v>
      </c>
      <c r="D12" s="315">
        <f>'ส-5'!J38</f>
        <v>17624.61</v>
      </c>
      <c r="E12" s="315">
        <f>'ส-5'!K38</f>
        <v>1233.7227000000003</v>
      </c>
      <c r="F12" s="313">
        <f t="shared" si="0"/>
        <v>42890.81</v>
      </c>
      <c r="G12" s="315">
        <f>'ส-5'!H38</f>
        <v>0</v>
      </c>
      <c r="H12" s="313">
        <f>F12</f>
        <v>42890.81</v>
      </c>
      <c r="I12" s="315">
        <f>'ส-5'!C38</f>
        <v>4395</v>
      </c>
      <c r="J12" s="315">
        <f>'ส-5'!D38</f>
        <v>293</v>
      </c>
      <c r="K12" s="322">
        <f>'ส-5'!E38</f>
        <v>6.6666666666666666E-2</v>
      </c>
      <c r="L12" s="315">
        <f>'ส-5'!F38</f>
        <v>0</v>
      </c>
      <c r="M12" s="323">
        <f t="shared" si="2"/>
        <v>0</v>
      </c>
      <c r="N12" s="315">
        <f>'ส-5'!Q38</f>
        <v>91</v>
      </c>
      <c r="O12" s="315"/>
      <c r="P12" s="316"/>
    </row>
    <row r="13" spans="1:16" ht="26.4">
      <c r="A13" s="294">
        <v>6</v>
      </c>
      <c r="B13" s="293" t="s">
        <v>318</v>
      </c>
      <c r="C13" s="315">
        <f>'ส-6'!I38</f>
        <v>7133.5</v>
      </c>
      <c r="D13" s="315">
        <f>'ส-6'!J38</f>
        <v>17358.169999999998</v>
      </c>
      <c r="E13" s="315">
        <f>'ส-6'!K38</f>
        <v>1215.0719000000001</v>
      </c>
      <c r="F13" s="313">
        <f t="shared" si="0"/>
        <v>24491.67</v>
      </c>
      <c r="G13" s="315">
        <f>'ส-6'!H38</f>
        <v>0</v>
      </c>
      <c r="H13" s="313">
        <f t="shared" si="1"/>
        <v>24491.67</v>
      </c>
      <c r="I13" s="315">
        <f>'ส-6'!C38</f>
        <v>3110</v>
      </c>
      <c r="J13" s="315">
        <f>'ส-6'!D38</f>
        <v>414</v>
      </c>
      <c r="K13" s="322">
        <f>'ส-6'!E38</f>
        <v>0.13311897106109324</v>
      </c>
      <c r="L13" s="315">
        <f>'ส-6'!F38</f>
        <v>0</v>
      </c>
      <c r="M13" s="323">
        <f t="shared" si="2"/>
        <v>0</v>
      </c>
      <c r="N13" s="315">
        <f>'ส-6'!Q38</f>
        <v>96</v>
      </c>
      <c r="O13" s="315"/>
      <c r="P13" s="316"/>
    </row>
    <row r="14" spans="1:16" ht="26.4">
      <c r="A14" s="294">
        <v>7</v>
      </c>
      <c r="B14" s="293" t="s">
        <v>297</v>
      </c>
      <c r="C14" s="315">
        <f>'ส-7'!I38</f>
        <v>31674</v>
      </c>
      <c r="D14" s="315">
        <f>'ส-7'!J38</f>
        <v>11786.28</v>
      </c>
      <c r="E14" s="315">
        <f>'ส-7'!K38</f>
        <v>825.03960000000006</v>
      </c>
      <c r="F14" s="313">
        <f t="shared" si="0"/>
        <v>43460.28</v>
      </c>
      <c r="G14" s="315">
        <f>'ส-7'!H38</f>
        <v>0</v>
      </c>
      <c r="H14" s="313">
        <f t="shared" si="1"/>
        <v>43460.28</v>
      </c>
      <c r="I14" s="315">
        <f>'ส-7'!C38</f>
        <v>4475</v>
      </c>
      <c r="J14" s="315">
        <f>'ส-7'!D38</f>
        <v>387</v>
      </c>
      <c r="K14" s="322">
        <f>'ส-7'!E38</f>
        <v>8.6480446927374305E-2</v>
      </c>
      <c r="L14" s="315">
        <f>'ส-7'!F38</f>
        <v>0</v>
      </c>
      <c r="M14" s="323">
        <f t="shared" si="2"/>
        <v>0</v>
      </c>
      <c r="N14" s="315">
        <f>'ส-7'!Q38</f>
        <v>88</v>
      </c>
      <c r="O14" s="315"/>
      <c r="P14" s="317"/>
    </row>
    <row r="15" spans="1:16" s="79" customFormat="1" ht="26.4">
      <c r="A15" s="294">
        <v>8</v>
      </c>
      <c r="B15" s="293" t="s">
        <v>323</v>
      </c>
      <c r="C15" s="315">
        <f>'ส-8'!I38</f>
        <v>6773</v>
      </c>
      <c r="D15" s="315">
        <f>'ส-8'!J38</f>
        <v>13452.880000000001</v>
      </c>
      <c r="E15" s="315">
        <f>'ส-8'!K38</f>
        <v>941.7016000000001</v>
      </c>
      <c r="F15" s="313">
        <f t="shared" si="0"/>
        <v>20225.88</v>
      </c>
      <c r="G15" s="315">
        <f>'ส-8'!H38</f>
        <v>0</v>
      </c>
      <c r="H15" s="313">
        <f t="shared" si="1"/>
        <v>20225.88</v>
      </c>
      <c r="I15" s="315">
        <f>'ส-8'!C38</f>
        <v>2640</v>
      </c>
      <c r="J15" s="315">
        <f>'ส-8'!D38</f>
        <v>356</v>
      </c>
      <c r="K15" s="322">
        <f>'ส-8'!E38</f>
        <v>0.13484848484848486</v>
      </c>
      <c r="L15" s="315">
        <f>'ส-8'!F38</f>
        <v>0</v>
      </c>
      <c r="M15" s="323">
        <f t="shared" si="2"/>
        <v>0</v>
      </c>
      <c r="N15" s="315">
        <f>'ส-8'!Q38</f>
        <v>83</v>
      </c>
      <c r="O15" s="315"/>
      <c r="P15" s="317"/>
    </row>
    <row r="16" spans="1:16" s="79" customFormat="1" ht="27" thickBot="1">
      <c r="A16" s="294">
        <v>9</v>
      </c>
      <c r="B16" s="293" t="s">
        <v>324</v>
      </c>
      <c r="C16" s="315">
        <f>'ส-9'!I38</f>
        <v>7551.4</v>
      </c>
      <c r="D16" s="315">
        <f>'ส-9'!J38</f>
        <v>20863</v>
      </c>
      <c r="E16" s="315">
        <f>'ส-9'!K38</f>
        <v>1460.41</v>
      </c>
      <c r="F16" s="313">
        <f t="shared" si="0"/>
        <v>28414.400000000001</v>
      </c>
      <c r="G16" s="315">
        <f>'ส-9'!H38</f>
        <v>0</v>
      </c>
      <c r="H16" s="313">
        <f t="shared" si="1"/>
        <v>28414.400000000001</v>
      </c>
      <c r="I16" s="315">
        <f>'ส-9'!C38</f>
        <v>3380</v>
      </c>
      <c r="J16" s="315">
        <f>'ส-9'!D38</f>
        <v>323</v>
      </c>
      <c r="K16" s="322">
        <f>'ส-9'!E38</f>
        <v>9.556213017751479E-2</v>
      </c>
      <c r="L16" s="315">
        <f>'ส-9'!F38</f>
        <v>0</v>
      </c>
      <c r="M16" s="323">
        <f t="shared" si="2"/>
        <v>0</v>
      </c>
      <c r="N16" s="315">
        <f>'ส-9'!Q38</f>
        <v>106</v>
      </c>
      <c r="O16" s="315"/>
      <c r="P16" s="317"/>
    </row>
    <row r="17" spans="1:16" s="79" customFormat="1" ht="26.4" hidden="1">
      <c r="A17" s="294">
        <v>10</v>
      </c>
      <c r="B17" s="293">
        <f>'ส-10'!R7</f>
        <v>0</v>
      </c>
      <c r="C17" s="315">
        <f>'ส-10'!I38</f>
        <v>0</v>
      </c>
      <c r="D17" s="315">
        <f>'ส-10'!J38</f>
        <v>0</v>
      </c>
      <c r="E17" s="315">
        <f>'ส-10'!K38</f>
        <v>0</v>
      </c>
      <c r="F17" s="313">
        <f t="shared" si="0"/>
        <v>0</v>
      </c>
      <c r="G17" s="315">
        <f>'ส-10'!H38</f>
        <v>0</v>
      </c>
      <c r="H17" s="313">
        <f t="shared" si="1"/>
        <v>0</v>
      </c>
      <c r="I17" s="315">
        <f>'ส-10'!C38</f>
        <v>0</v>
      </c>
      <c r="J17" s="315">
        <f>'ส-10'!D38</f>
        <v>0</v>
      </c>
      <c r="K17" s="322" t="e">
        <f>'ส-10'!E38</f>
        <v>#DIV/0!</v>
      </c>
      <c r="L17" s="315">
        <f>'ส-10'!F38</f>
        <v>0</v>
      </c>
      <c r="M17" s="323" t="e">
        <f t="shared" si="2"/>
        <v>#DIV/0!</v>
      </c>
      <c r="N17" s="315">
        <f>'ส-10'!Q38</f>
        <v>0</v>
      </c>
      <c r="O17" s="315"/>
      <c r="P17" s="317"/>
    </row>
    <row r="18" spans="1:16" ht="26.4" hidden="1">
      <c r="A18" s="294">
        <v>11</v>
      </c>
      <c r="B18" s="293">
        <f>'ส-11'!R7</f>
        <v>0</v>
      </c>
      <c r="C18" s="315">
        <f>'ส-11'!I38</f>
        <v>0</v>
      </c>
      <c r="D18" s="315">
        <f>'ส-11'!J38</f>
        <v>0</v>
      </c>
      <c r="E18" s="315">
        <f>'ส-11'!K38</f>
        <v>0</v>
      </c>
      <c r="F18" s="313">
        <f t="shared" si="0"/>
        <v>0</v>
      </c>
      <c r="G18" s="315">
        <f>'ส-11'!H38</f>
        <v>0</v>
      </c>
      <c r="H18" s="313">
        <f t="shared" si="1"/>
        <v>0</v>
      </c>
      <c r="I18" s="315">
        <f>'ส-11'!C38</f>
        <v>0</v>
      </c>
      <c r="J18" s="315">
        <f>'ส-11'!D38</f>
        <v>0</v>
      </c>
      <c r="K18" s="322" t="e">
        <f>'ส-11'!E38</f>
        <v>#DIV/0!</v>
      </c>
      <c r="L18" s="315">
        <f>'ส-11'!H38</f>
        <v>0</v>
      </c>
      <c r="M18" s="323" t="e">
        <f t="shared" si="2"/>
        <v>#DIV/0!</v>
      </c>
      <c r="N18" s="315">
        <f>'ส-11'!Q38</f>
        <v>0</v>
      </c>
      <c r="O18" s="315"/>
      <c r="P18" s="316"/>
    </row>
    <row r="19" spans="1:16" ht="27" hidden="1" thickBot="1">
      <c r="A19" s="307">
        <v>12</v>
      </c>
      <c r="B19" s="308">
        <f>'ส-12'!R7</f>
        <v>0</v>
      </c>
      <c r="C19" s="318">
        <f>'ส-12'!I38</f>
        <v>0</v>
      </c>
      <c r="D19" s="318">
        <f>'ส-12'!J38</f>
        <v>0</v>
      </c>
      <c r="E19" s="318">
        <f>'ส-12'!K38</f>
        <v>0</v>
      </c>
      <c r="F19" s="313">
        <f t="shared" si="0"/>
        <v>0</v>
      </c>
      <c r="G19" s="318">
        <f>'ส-12'!H38</f>
        <v>0</v>
      </c>
      <c r="H19" s="313">
        <f t="shared" si="1"/>
        <v>0</v>
      </c>
      <c r="I19" s="318">
        <f>'ส-12'!C38</f>
        <v>0</v>
      </c>
      <c r="J19" s="318">
        <f>'ส-12'!D38</f>
        <v>0</v>
      </c>
      <c r="K19" s="324" t="e">
        <f>'ส-12'!E38</f>
        <v>#DIV/0!</v>
      </c>
      <c r="L19" s="318">
        <f>'ส-12'!F38</f>
        <v>0</v>
      </c>
      <c r="M19" s="323" t="e">
        <f t="shared" si="2"/>
        <v>#DIV/0!</v>
      </c>
      <c r="N19" s="318">
        <f>'ส-12'!Q38</f>
        <v>0</v>
      </c>
      <c r="O19" s="318"/>
      <c r="P19" s="319"/>
    </row>
    <row r="20" spans="1:16" ht="27.6" thickTop="1" thickBot="1">
      <c r="A20" s="696" t="s">
        <v>170</v>
      </c>
      <c r="B20" s="697"/>
      <c r="C20" s="320">
        <f>SUM(C8:C19)</f>
        <v>176532.1</v>
      </c>
      <c r="D20" s="320">
        <f t="shared" ref="D20:J20" si="3">SUM(D8:D19)</f>
        <v>142081.34999999998</v>
      </c>
      <c r="E20" s="320">
        <f t="shared" si="3"/>
        <v>9945.6944999999996</v>
      </c>
      <c r="F20" s="320">
        <f t="shared" si="3"/>
        <v>318613.45000000007</v>
      </c>
      <c r="G20" s="320">
        <f t="shared" si="3"/>
        <v>0</v>
      </c>
      <c r="H20" s="320">
        <f t="shared" si="3"/>
        <v>318613.45000000007</v>
      </c>
      <c r="I20" s="320">
        <f t="shared" si="3"/>
        <v>34740</v>
      </c>
      <c r="J20" s="320">
        <f t="shared" si="3"/>
        <v>3455</v>
      </c>
      <c r="K20" s="327">
        <f>J20/I20</f>
        <v>9.9453080023028204E-2</v>
      </c>
      <c r="L20" s="320">
        <f t="shared" ref="L20" si="4">SUM(L8:L19)</f>
        <v>0</v>
      </c>
      <c r="M20" s="320" t="e">
        <f t="shared" ref="M20" si="5">SUM(M8:M19)</f>
        <v>#DIV/0!</v>
      </c>
      <c r="N20" s="320">
        <f t="shared" ref="N20" si="6">SUM(N8:N19)</f>
        <v>875</v>
      </c>
      <c r="O20" s="320">
        <f t="shared" ref="O20" si="7">SUM(O8:O19)</f>
        <v>0</v>
      </c>
      <c r="P20" s="320">
        <f t="shared" ref="P20" si="8">SUM(P8:P19)</f>
        <v>0</v>
      </c>
    </row>
    <row r="21" spans="1:16" ht="27.6" thickTop="1" thickBot="1">
      <c r="A21" s="333"/>
      <c r="B21" s="334"/>
      <c r="C21" s="292"/>
      <c r="D21" s="292"/>
      <c r="E21" s="292"/>
      <c r="F21" s="292"/>
      <c r="G21" s="292"/>
      <c r="H21" s="329"/>
      <c r="I21" s="292"/>
      <c r="J21" s="292"/>
      <c r="K21" s="292"/>
      <c r="L21" s="292"/>
      <c r="M21" s="292"/>
      <c r="N21" s="292"/>
      <c r="O21" s="292"/>
      <c r="P21" s="292"/>
    </row>
    <row r="22" spans="1:16" ht="27" thickBot="1">
      <c r="A22" s="292"/>
      <c r="B22" s="336" t="s">
        <v>175</v>
      </c>
      <c r="C22" s="337">
        <f>D20*7%</f>
        <v>9945.6944999999996</v>
      </c>
      <c r="D22" s="338">
        <f>E20-C22</f>
        <v>0</v>
      </c>
      <c r="E22" s="335" t="s">
        <v>171</v>
      </c>
      <c r="F22" s="325">
        <f>H20</f>
        <v>318613.45000000007</v>
      </c>
      <c r="G22" s="326" t="s">
        <v>172</v>
      </c>
      <c r="H22" s="330" t="s">
        <v>173</v>
      </c>
      <c r="I22" s="331">
        <f>F22/9</f>
        <v>35401.494444444455</v>
      </c>
      <c r="J22" s="332" t="s">
        <v>172</v>
      </c>
      <c r="K22" s="687" t="s">
        <v>174</v>
      </c>
      <c r="L22" s="688"/>
      <c r="M22" s="328">
        <f>K20</f>
        <v>9.9453080023028204E-2</v>
      </c>
      <c r="N22" s="674"/>
      <c r="O22" s="674"/>
      <c r="P22" s="301"/>
    </row>
    <row r="23" spans="1:16" ht="51.75" customHeight="1" thickBot="1">
      <c r="A23" s="292"/>
      <c r="B23" s="292"/>
      <c r="C23" s="302"/>
      <c r="D23" s="674"/>
      <c r="E23" s="674"/>
      <c r="F23" s="300"/>
      <c r="G23" s="298"/>
      <c r="H23" s="292"/>
      <c r="I23" s="296"/>
      <c r="J23" s="296"/>
      <c r="K23" s="296"/>
      <c r="L23" s="296"/>
      <c r="M23" s="296"/>
      <c r="N23" s="296"/>
      <c r="O23" s="292"/>
      <c r="P23" s="292"/>
    </row>
    <row r="24" spans="1:16" ht="24" thickBot="1">
      <c r="A24" s="299" t="s">
        <v>176</v>
      </c>
      <c r="B24" s="690" t="s">
        <v>300</v>
      </c>
      <c r="C24" s="690"/>
      <c r="D24" s="298" t="s">
        <v>177</v>
      </c>
      <c r="E24" s="298"/>
      <c r="F24" s="295" t="s">
        <v>178</v>
      </c>
      <c r="G24" s="692"/>
      <c r="H24" s="692"/>
      <c r="I24" s="692"/>
      <c r="J24" s="298" t="s">
        <v>179</v>
      </c>
      <c r="K24" s="298"/>
      <c r="L24" s="298"/>
      <c r="M24" s="298"/>
      <c r="N24" s="298"/>
      <c r="O24" s="298"/>
      <c r="P24" s="298"/>
    </row>
    <row r="25" spans="1:16" ht="24" thickBot="1">
      <c r="A25" s="295"/>
      <c r="B25" s="690" t="s">
        <v>299</v>
      </c>
      <c r="C25" s="690"/>
      <c r="D25" s="298"/>
      <c r="E25" s="298"/>
      <c r="F25" s="298"/>
      <c r="G25" s="670" t="s">
        <v>298</v>
      </c>
      <c r="H25" s="670"/>
      <c r="I25" s="670"/>
      <c r="J25" s="298"/>
      <c r="K25" s="298"/>
      <c r="L25" s="298"/>
      <c r="M25" s="298"/>
      <c r="N25" s="298"/>
      <c r="O25" s="298"/>
      <c r="P25" s="298"/>
    </row>
    <row r="26" spans="1:16" ht="24" thickBot="1">
      <c r="A26" s="299" t="s">
        <v>180</v>
      </c>
      <c r="B26" s="689" t="s">
        <v>325</v>
      </c>
      <c r="C26" s="689"/>
      <c r="D26" s="298"/>
      <c r="E26" s="298"/>
      <c r="F26" s="295" t="s">
        <v>1</v>
      </c>
      <c r="G26" s="691" t="s">
        <v>326</v>
      </c>
      <c r="H26" s="692"/>
      <c r="I26" s="692"/>
      <c r="J26" s="298"/>
      <c r="K26" s="298"/>
      <c r="L26" s="298"/>
      <c r="M26" s="298"/>
      <c r="N26" s="298"/>
      <c r="O26" s="298"/>
      <c r="P26" s="298"/>
    </row>
  </sheetData>
  <mergeCells count="27">
    <mergeCell ref="A1:P1"/>
    <mergeCell ref="O5:O7"/>
    <mergeCell ref="D23:E23"/>
    <mergeCell ref="K22:L22"/>
    <mergeCell ref="B26:C26"/>
    <mergeCell ref="B24:C24"/>
    <mergeCell ref="B25:C25"/>
    <mergeCell ref="G26:I26"/>
    <mergeCell ref="G24:I24"/>
    <mergeCell ref="P5:P7"/>
    <mergeCell ref="L5:M5"/>
    <mergeCell ref="N5:N6"/>
    <mergeCell ref="A20:B20"/>
    <mergeCell ref="C6:C7"/>
    <mergeCell ref="A5:A7"/>
    <mergeCell ref="B5:B7"/>
    <mergeCell ref="G25:I25"/>
    <mergeCell ref="J5:K5"/>
    <mergeCell ref="D6:E6"/>
    <mergeCell ref="N22:O22"/>
    <mergeCell ref="A2:P2"/>
    <mergeCell ref="A3:P3"/>
    <mergeCell ref="C5:F5"/>
    <mergeCell ref="G5:G7"/>
    <mergeCell ref="I5:I6"/>
    <mergeCell ref="H5:H6"/>
    <mergeCell ref="F6:F7"/>
  </mergeCells>
  <pageMargins left="0.23622047244094491" right="0.15748031496062992" top="0.19685039370078741" bottom="0.74803149606299213" header="0.31496062992125984" footer="0.31496062992125984"/>
  <pageSetup paperSize="9" scale="70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A44"/>
  <sheetViews>
    <sheetView tabSelected="1" workbookViewId="0">
      <pane xSplit="1" ySplit="6" topLeftCell="U7" activePane="bottomRight" state="frozen"/>
      <selection pane="topRight" activeCell="B1" sqref="B1"/>
      <selection pane="bottomLeft" activeCell="A7" sqref="A7"/>
      <selection pane="bottomRight" activeCell="AZ13" sqref="AZ13"/>
    </sheetView>
  </sheetViews>
  <sheetFormatPr defaultRowHeight="14.4"/>
  <cols>
    <col min="2" max="2" width="11.33203125" bestFit="1" customWidth="1"/>
    <col min="3" max="3" width="11.21875" customWidth="1"/>
    <col min="4" max="4" width="11.33203125" customWidth="1"/>
    <col min="5" max="6" width="11.33203125" bestFit="1" customWidth="1"/>
    <col min="7" max="7" width="10.33203125" bestFit="1" customWidth="1"/>
    <col min="8" max="8" width="11.88671875" customWidth="1"/>
    <col min="9" max="9" width="11.21875" customWidth="1"/>
    <col min="10" max="10" width="10.33203125" customWidth="1"/>
    <col min="11" max="12" width="11.33203125" bestFit="1" customWidth="1"/>
    <col min="13" max="13" width="10.33203125" bestFit="1" customWidth="1"/>
    <col min="14" max="14" width="11.21875" customWidth="1"/>
    <col min="15" max="15" width="11.6640625" customWidth="1"/>
    <col min="16" max="16" width="10.88671875" customWidth="1"/>
    <col min="17" max="18" width="11.33203125" bestFit="1" customWidth="1"/>
    <col min="19" max="19" width="10.33203125" bestFit="1" customWidth="1"/>
    <col min="20" max="20" width="11.21875" customWidth="1"/>
    <col min="21" max="21" width="11.6640625" customWidth="1"/>
    <col min="22" max="22" width="10.33203125" customWidth="1"/>
    <col min="23" max="24" width="11.33203125" bestFit="1" customWidth="1"/>
    <col min="25" max="25" width="10.33203125" bestFit="1" customWidth="1"/>
    <col min="26" max="26" width="10.109375" customWidth="1"/>
    <col min="27" max="27" width="10.21875" customWidth="1"/>
    <col min="28" max="28" width="10.109375" customWidth="1"/>
    <col min="29" max="30" width="11.33203125" bestFit="1" customWidth="1"/>
    <col min="31" max="31" width="10.33203125" bestFit="1" customWidth="1"/>
    <col min="32" max="32" width="10.21875" customWidth="1"/>
    <col min="33" max="33" width="12.6640625" customWidth="1"/>
    <col min="34" max="34" width="10.77734375" customWidth="1"/>
    <col min="35" max="36" width="11.33203125" bestFit="1" customWidth="1"/>
    <col min="37" max="37" width="10.33203125" bestFit="1" customWidth="1"/>
    <col min="38" max="38" width="12.6640625" customWidth="1"/>
    <col min="39" max="39" width="11.109375" customWidth="1"/>
    <col min="40" max="40" width="10.77734375" customWidth="1"/>
    <col min="41" max="42" width="11.33203125" bestFit="1" customWidth="1"/>
    <col min="43" max="43" width="10.33203125" bestFit="1" customWidth="1"/>
    <col min="44" max="44" width="11.6640625" customWidth="1"/>
    <col min="45" max="45" width="10.6640625" customWidth="1"/>
    <col min="46" max="46" width="9" customWidth="1"/>
    <col min="47" max="48" width="11.33203125" customWidth="1"/>
    <col min="49" max="49" width="10.33203125" customWidth="1"/>
    <col min="50" max="50" width="11.33203125" customWidth="1"/>
    <col min="51" max="51" width="10.44140625" customWidth="1"/>
    <col min="52" max="52" width="9" customWidth="1"/>
    <col min="53" max="54" width="11.33203125" customWidth="1"/>
    <col min="55" max="55" width="10.33203125" customWidth="1"/>
    <col min="56" max="58" width="9" hidden="1" customWidth="1"/>
    <col min="59" max="60" width="11.33203125" hidden="1" customWidth="1"/>
    <col min="61" max="61" width="10.33203125" hidden="1" customWidth="1"/>
    <col min="62" max="64" width="9" hidden="1" customWidth="1"/>
    <col min="65" max="66" width="11.33203125" hidden="1" customWidth="1"/>
    <col min="67" max="67" width="10.33203125" hidden="1" customWidth="1"/>
    <col min="68" max="70" width="9" hidden="1" customWidth="1"/>
    <col min="71" max="72" width="11.33203125" hidden="1" customWidth="1"/>
    <col min="73" max="73" width="10.33203125" hidden="1" customWidth="1"/>
    <col min="74" max="74" width="13" customWidth="1"/>
    <col min="75" max="75" width="13.88671875" customWidth="1"/>
    <col min="76" max="76" width="11.77734375" customWidth="1"/>
    <col min="77" max="78" width="13.109375" bestFit="1" customWidth="1"/>
    <col min="79" max="79" width="11.33203125" bestFit="1" customWidth="1"/>
  </cols>
  <sheetData>
    <row r="1" spans="1:79" s="79" customFormat="1" ht="23.4">
      <c r="A1" s="384" t="s">
        <v>155</v>
      </c>
      <c r="B1" s="385"/>
      <c r="C1" s="385"/>
      <c r="D1" s="385"/>
      <c r="E1" s="385"/>
      <c r="F1" s="385"/>
    </row>
    <row r="2" spans="1:79" s="79" customFormat="1" ht="23.4">
      <c r="A2" s="384" t="s">
        <v>218</v>
      </c>
      <c r="B2" s="385"/>
      <c r="C2" s="385"/>
      <c r="D2" s="385"/>
      <c r="E2" s="385"/>
      <c r="F2" s="385"/>
    </row>
    <row r="3" spans="1:79" s="79" customFormat="1" ht="21">
      <c r="A3" s="386" t="s">
        <v>322</v>
      </c>
      <c r="B3" s="387"/>
      <c r="C3" s="385"/>
      <c r="D3" s="385"/>
      <c r="E3" s="385"/>
      <c r="F3" s="385"/>
    </row>
    <row r="4" spans="1:79" s="79" customFormat="1" ht="15" thickBot="1">
      <c r="A4" s="217"/>
      <c r="B4" s="702" t="s">
        <v>220</v>
      </c>
      <c r="C4" s="702"/>
      <c r="D4" s="702"/>
      <c r="E4" s="217"/>
      <c r="F4" s="217"/>
      <c r="G4" s="217"/>
      <c r="H4" s="702" t="s">
        <v>220</v>
      </c>
      <c r="I4" s="702"/>
      <c r="J4" s="702"/>
      <c r="K4" s="217"/>
      <c r="L4" s="217"/>
      <c r="M4" s="217"/>
      <c r="N4" s="702" t="s">
        <v>220</v>
      </c>
      <c r="O4" s="702"/>
      <c r="P4" s="702"/>
      <c r="Q4" s="217"/>
      <c r="R4" s="217"/>
      <c r="S4" s="217"/>
      <c r="T4" s="702" t="s">
        <v>220</v>
      </c>
      <c r="U4" s="702"/>
      <c r="V4" s="702"/>
      <c r="W4" s="217"/>
      <c r="X4" s="217"/>
      <c r="Y4" s="217"/>
      <c r="Z4" s="702" t="s">
        <v>220</v>
      </c>
      <c r="AA4" s="702"/>
      <c r="AB4" s="702"/>
      <c r="AC4" s="217"/>
      <c r="AD4" s="217"/>
      <c r="AE4" s="217"/>
      <c r="AF4" s="702" t="s">
        <v>220</v>
      </c>
      <c r="AG4" s="702"/>
      <c r="AH4" s="702"/>
      <c r="AI4" s="217"/>
      <c r="AJ4" s="217"/>
      <c r="AK4" s="217"/>
      <c r="AL4" s="702" t="s">
        <v>220</v>
      </c>
      <c r="AM4" s="702"/>
      <c r="AN4" s="702"/>
      <c r="AO4" s="217"/>
      <c r="AP4" s="217"/>
      <c r="AQ4" s="217"/>
      <c r="AR4" s="702" t="s">
        <v>220</v>
      </c>
      <c r="AS4" s="702"/>
      <c r="AT4" s="702"/>
      <c r="AU4" s="217"/>
      <c r="AV4" s="217"/>
      <c r="AW4" s="217"/>
      <c r="AX4" s="702" t="s">
        <v>220</v>
      </c>
      <c r="AY4" s="702"/>
      <c r="AZ4" s="702"/>
      <c r="BA4" s="217"/>
      <c r="BB4" s="217"/>
      <c r="BC4" s="217"/>
      <c r="BD4" s="702" t="s">
        <v>220</v>
      </c>
      <c r="BE4" s="702"/>
      <c r="BF4" s="702"/>
      <c r="BG4" s="217"/>
      <c r="BH4" s="217"/>
      <c r="BI4" s="217"/>
      <c r="BJ4" s="702" t="s">
        <v>220</v>
      </c>
      <c r="BK4" s="702"/>
      <c r="BL4" s="702"/>
      <c r="BM4" s="217"/>
      <c r="BN4" s="217"/>
      <c r="BO4" s="217"/>
      <c r="BP4" s="702" t="s">
        <v>220</v>
      </c>
      <c r="BQ4" s="702"/>
      <c r="BR4" s="702"/>
      <c r="BS4" s="217"/>
      <c r="BT4" s="217"/>
      <c r="BU4" s="217"/>
      <c r="BV4" s="702"/>
      <c r="BW4" s="702"/>
      <c r="BX4" s="702"/>
      <c r="BY4" s="217"/>
      <c r="BZ4" s="217"/>
      <c r="CA4" s="217"/>
    </row>
    <row r="5" spans="1:79" s="79" customFormat="1" ht="15" thickTop="1">
      <c r="A5" s="700" t="s">
        <v>215</v>
      </c>
      <c r="B5" s="698" t="s">
        <v>219</v>
      </c>
      <c r="C5" s="698"/>
      <c r="D5" s="698"/>
      <c r="E5" s="699" t="s">
        <v>44</v>
      </c>
      <c r="F5" s="699"/>
      <c r="G5" s="699"/>
      <c r="H5" s="698" t="s">
        <v>221</v>
      </c>
      <c r="I5" s="698"/>
      <c r="J5" s="698"/>
      <c r="K5" s="699" t="s">
        <v>44</v>
      </c>
      <c r="L5" s="699"/>
      <c r="M5" s="699"/>
      <c r="N5" s="698" t="s">
        <v>222</v>
      </c>
      <c r="O5" s="698"/>
      <c r="P5" s="698"/>
      <c r="Q5" s="699" t="s">
        <v>44</v>
      </c>
      <c r="R5" s="699"/>
      <c r="S5" s="699"/>
      <c r="T5" s="698" t="s">
        <v>223</v>
      </c>
      <c r="U5" s="698"/>
      <c r="V5" s="698"/>
      <c r="W5" s="699" t="s">
        <v>44</v>
      </c>
      <c r="X5" s="699"/>
      <c r="Y5" s="699"/>
      <c r="Z5" s="698" t="s">
        <v>224</v>
      </c>
      <c r="AA5" s="698"/>
      <c r="AB5" s="698"/>
      <c r="AC5" s="699" t="s">
        <v>44</v>
      </c>
      <c r="AD5" s="699"/>
      <c r="AE5" s="699"/>
      <c r="AF5" s="698" t="s">
        <v>225</v>
      </c>
      <c r="AG5" s="698"/>
      <c r="AH5" s="698"/>
      <c r="AI5" s="699" t="s">
        <v>44</v>
      </c>
      <c r="AJ5" s="699"/>
      <c r="AK5" s="699"/>
      <c r="AL5" s="698" t="s">
        <v>226</v>
      </c>
      <c r="AM5" s="698"/>
      <c r="AN5" s="698"/>
      <c r="AO5" s="699" t="s">
        <v>44</v>
      </c>
      <c r="AP5" s="699"/>
      <c r="AQ5" s="699"/>
      <c r="AR5" s="698" t="s">
        <v>227</v>
      </c>
      <c r="AS5" s="698"/>
      <c r="AT5" s="698"/>
      <c r="AU5" s="699" t="s">
        <v>44</v>
      </c>
      <c r="AV5" s="699"/>
      <c r="AW5" s="699"/>
      <c r="AX5" s="698" t="s">
        <v>228</v>
      </c>
      <c r="AY5" s="698"/>
      <c r="AZ5" s="698"/>
      <c r="BA5" s="699" t="s">
        <v>44</v>
      </c>
      <c r="BB5" s="699"/>
      <c r="BC5" s="699"/>
      <c r="BD5" s="698" t="s">
        <v>229</v>
      </c>
      <c r="BE5" s="698"/>
      <c r="BF5" s="698"/>
      <c r="BG5" s="699" t="s">
        <v>44</v>
      </c>
      <c r="BH5" s="699"/>
      <c r="BI5" s="699"/>
      <c r="BJ5" s="698" t="s">
        <v>230</v>
      </c>
      <c r="BK5" s="698"/>
      <c r="BL5" s="698"/>
      <c r="BM5" s="699" t="s">
        <v>44</v>
      </c>
      <c r="BN5" s="699"/>
      <c r="BO5" s="699"/>
      <c r="BP5" s="698" t="s">
        <v>231</v>
      </c>
      <c r="BQ5" s="698"/>
      <c r="BR5" s="698"/>
      <c r="BS5" s="699" t="s">
        <v>44</v>
      </c>
      <c r="BT5" s="699"/>
      <c r="BU5" s="699"/>
      <c r="BV5" s="698" t="s">
        <v>232</v>
      </c>
      <c r="BW5" s="698"/>
      <c r="BX5" s="698"/>
      <c r="BY5" s="699" t="s">
        <v>44</v>
      </c>
      <c r="BZ5" s="699"/>
      <c r="CA5" s="699"/>
    </row>
    <row r="6" spans="1:79" s="352" customFormat="1" ht="15" thickBot="1">
      <c r="A6" s="701"/>
      <c r="B6" s="452" t="s">
        <v>131</v>
      </c>
      <c r="C6" s="452" t="s">
        <v>216</v>
      </c>
      <c r="D6" s="452" t="s">
        <v>217</v>
      </c>
      <c r="E6" s="453" t="s">
        <v>131</v>
      </c>
      <c r="F6" s="453" t="s">
        <v>216</v>
      </c>
      <c r="G6" s="453" t="s">
        <v>217</v>
      </c>
      <c r="H6" s="452" t="s">
        <v>131</v>
      </c>
      <c r="I6" s="452" t="s">
        <v>216</v>
      </c>
      <c r="J6" s="452" t="s">
        <v>217</v>
      </c>
      <c r="K6" s="453" t="s">
        <v>131</v>
      </c>
      <c r="L6" s="453" t="s">
        <v>216</v>
      </c>
      <c r="M6" s="453" t="s">
        <v>217</v>
      </c>
      <c r="N6" s="452" t="s">
        <v>131</v>
      </c>
      <c r="O6" s="452" t="s">
        <v>216</v>
      </c>
      <c r="P6" s="452" t="s">
        <v>217</v>
      </c>
      <c r="Q6" s="453" t="s">
        <v>131</v>
      </c>
      <c r="R6" s="453" t="s">
        <v>216</v>
      </c>
      <c r="S6" s="453" t="s">
        <v>217</v>
      </c>
      <c r="T6" s="452" t="s">
        <v>131</v>
      </c>
      <c r="U6" s="452" t="s">
        <v>216</v>
      </c>
      <c r="V6" s="452" t="s">
        <v>217</v>
      </c>
      <c r="W6" s="453" t="s">
        <v>131</v>
      </c>
      <c r="X6" s="453" t="s">
        <v>216</v>
      </c>
      <c r="Y6" s="453" t="s">
        <v>217</v>
      </c>
      <c r="Z6" s="452" t="s">
        <v>131</v>
      </c>
      <c r="AA6" s="452" t="s">
        <v>216</v>
      </c>
      <c r="AB6" s="452" t="s">
        <v>217</v>
      </c>
      <c r="AC6" s="453" t="s">
        <v>131</v>
      </c>
      <c r="AD6" s="453" t="s">
        <v>216</v>
      </c>
      <c r="AE6" s="453" t="s">
        <v>217</v>
      </c>
      <c r="AF6" s="452" t="s">
        <v>131</v>
      </c>
      <c r="AG6" s="452" t="s">
        <v>216</v>
      </c>
      <c r="AH6" s="452" t="s">
        <v>217</v>
      </c>
      <c r="AI6" s="453" t="s">
        <v>131</v>
      </c>
      <c r="AJ6" s="453" t="s">
        <v>216</v>
      </c>
      <c r="AK6" s="453" t="s">
        <v>217</v>
      </c>
      <c r="AL6" s="452" t="s">
        <v>131</v>
      </c>
      <c r="AM6" s="452" t="s">
        <v>216</v>
      </c>
      <c r="AN6" s="452" t="s">
        <v>217</v>
      </c>
      <c r="AO6" s="453" t="s">
        <v>131</v>
      </c>
      <c r="AP6" s="453" t="s">
        <v>216</v>
      </c>
      <c r="AQ6" s="453" t="s">
        <v>217</v>
      </c>
      <c r="AR6" s="452" t="s">
        <v>131</v>
      </c>
      <c r="AS6" s="452" t="s">
        <v>216</v>
      </c>
      <c r="AT6" s="452" t="s">
        <v>217</v>
      </c>
      <c r="AU6" s="453" t="s">
        <v>131</v>
      </c>
      <c r="AV6" s="453" t="s">
        <v>216</v>
      </c>
      <c r="AW6" s="453" t="s">
        <v>217</v>
      </c>
      <c r="AX6" s="452" t="s">
        <v>131</v>
      </c>
      <c r="AY6" s="452" t="s">
        <v>216</v>
      </c>
      <c r="AZ6" s="452" t="s">
        <v>217</v>
      </c>
      <c r="BA6" s="453" t="s">
        <v>131</v>
      </c>
      <c r="BB6" s="453" t="s">
        <v>216</v>
      </c>
      <c r="BC6" s="453" t="s">
        <v>217</v>
      </c>
      <c r="BD6" s="452" t="s">
        <v>131</v>
      </c>
      <c r="BE6" s="452" t="s">
        <v>216</v>
      </c>
      <c r="BF6" s="452" t="s">
        <v>217</v>
      </c>
      <c r="BG6" s="453" t="s">
        <v>131</v>
      </c>
      <c r="BH6" s="453" t="s">
        <v>216</v>
      </c>
      <c r="BI6" s="453" t="s">
        <v>217</v>
      </c>
      <c r="BJ6" s="452" t="s">
        <v>131</v>
      </c>
      <c r="BK6" s="452" t="s">
        <v>216</v>
      </c>
      <c r="BL6" s="452" t="s">
        <v>217</v>
      </c>
      <c r="BM6" s="453" t="s">
        <v>131</v>
      </c>
      <c r="BN6" s="453" t="s">
        <v>216</v>
      </c>
      <c r="BO6" s="453" t="s">
        <v>217</v>
      </c>
      <c r="BP6" s="452" t="s">
        <v>131</v>
      </c>
      <c r="BQ6" s="452" t="s">
        <v>216</v>
      </c>
      <c r="BR6" s="452" t="s">
        <v>217</v>
      </c>
      <c r="BS6" s="453" t="s">
        <v>131</v>
      </c>
      <c r="BT6" s="453" t="s">
        <v>216</v>
      </c>
      <c r="BU6" s="453" t="s">
        <v>217</v>
      </c>
      <c r="BV6" s="452" t="s">
        <v>131</v>
      </c>
      <c r="BW6" s="452" t="s">
        <v>216</v>
      </c>
      <c r="BX6" s="452" t="s">
        <v>217</v>
      </c>
      <c r="BY6" s="453" t="s">
        <v>131</v>
      </c>
      <c r="BZ6" s="453" t="s">
        <v>216</v>
      </c>
      <c r="CA6" s="453" t="s">
        <v>217</v>
      </c>
    </row>
    <row r="7" spans="1:79" ht="15" thickTop="1">
      <c r="A7" s="355">
        <v>1</v>
      </c>
      <c r="B7" s="223">
        <f>5353.8+629</f>
        <v>5982.8</v>
      </c>
      <c r="C7" s="223">
        <f>1309.35+7395.2</f>
        <v>8704.5499999999993</v>
      </c>
      <c r="D7" s="223">
        <f>C7*7%</f>
        <v>609.31849999999997</v>
      </c>
      <c r="E7" s="223">
        <f>'ส-1'!I7-ตรวจสอบยอดขาย!B7</f>
        <v>0</v>
      </c>
      <c r="F7" s="223">
        <f>'ส-1'!J7-ตรวจสอบยอดขาย!C7</f>
        <v>0</v>
      </c>
      <c r="G7" s="223">
        <f>'ส-1'!K7-ตรวจสอบยอดขาย!D7</f>
        <v>0</v>
      </c>
      <c r="H7" s="223">
        <f>5296+2877</f>
        <v>8173</v>
      </c>
      <c r="I7" s="223">
        <f>1448.13+3488.69</f>
        <v>4936.82</v>
      </c>
      <c r="J7" s="223">
        <f>I7*7%</f>
        <v>345.57740000000001</v>
      </c>
      <c r="K7" s="223">
        <f>'ส-2'!I7-ตรวจสอบยอดขาย!H7</f>
        <v>0</v>
      </c>
      <c r="L7" s="223">
        <f>'ส-2'!J7-ตรวจสอบยอดขาย!I7</f>
        <v>0</v>
      </c>
      <c r="M7" s="223">
        <f>'ส-2'!K7-ตรวจสอบยอดขาย!J7</f>
        <v>0</v>
      </c>
      <c r="N7" s="223">
        <v>5478.75</v>
      </c>
      <c r="O7" s="223">
        <f>1890.41+4263.02</f>
        <v>6153.43</v>
      </c>
      <c r="P7" s="223">
        <f>O7*7%</f>
        <v>430.74010000000004</v>
      </c>
      <c r="Q7" s="223">
        <f>'ส-3'!I7-ตรวจสอบยอดขาย!N7</f>
        <v>0</v>
      </c>
      <c r="R7" s="223">
        <f>'ส-3'!J7-ตรวจสอบยอดขาย!O7</f>
        <v>0</v>
      </c>
      <c r="S7" s="223">
        <f>'ส-3'!K7-ตรวจสอบยอดขาย!P7</f>
        <v>0</v>
      </c>
      <c r="T7" s="223">
        <f>6054+2088.25</f>
        <v>8142.25</v>
      </c>
      <c r="U7" s="223">
        <f>97.2+2471.22</f>
        <v>2568.4199999999996</v>
      </c>
      <c r="V7" s="223">
        <f>U7*7%</f>
        <v>179.7894</v>
      </c>
      <c r="W7" s="223">
        <f>'ส-4'!I7-ตรวจสอบยอดขาย!T7</f>
        <v>0</v>
      </c>
      <c r="X7" s="223">
        <f>'ส-4'!J7-ตรวจสอบยอดขาย!U7</f>
        <v>0</v>
      </c>
      <c r="Y7" s="223">
        <f>'ส-4'!K7-ตรวจสอบยอดขาย!V7</f>
        <v>0</v>
      </c>
      <c r="Z7" s="223">
        <f>4231+2136.2</f>
        <v>6367.2</v>
      </c>
      <c r="AA7" s="223">
        <v>4324.3999999999996</v>
      </c>
      <c r="AB7" s="223">
        <f>AA7*7%</f>
        <v>302.70800000000003</v>
      </c>
      <c r="AC7" s="223">
        <f>'ส-5'!I7-ตรวจสอบยอดขาย!Z7</f>
        <v>0</v>
      </c>
      <c r="AD7" s="223">
        <f>'ส-5'!J7-ตรวจสอบยอดขาย!AA7</f>
        <v>0</v>
      </c>
      <c r="AE7" s="223">
        <f>'ส-5'!K7-ตรวจสอบยอดขาย!AB7</f>
        <v>0</v>
      </c>
      <c r="AF7" s="223">
        <v>2987.5</v>
      </c>
      <c r="AG7" s="223">
        <f>346.26+5369.22</f>
        <v>5715.4800000000005</v>
      </c>
      <c r="AH7" s="223">
        <f>AG7*7%</f>
        <v>400.08360000000005</v>
      </c>
      <c r="AI7" s="223">
        <f>'ส-6'!I7-ตรวจสอบยอดขาย!AF7</f>
        <v>0</v>
      </c>
      <c r="AJ7" s="223">
        <f>'ส-6'!J7-ตรวจสอบยอดขาย!AG7</f>
        <v>0</v>
      </c>
      <c r="AK7" s="223">
        <f>'ส-6'!K7-ตรวจสอบยอดขาย!AH7</f>
        <v>0</v>
      </c>
      <c r="AL7" s="223">
        <f>4999+5475.25</f>
        <v>10474.25</v>
      </c>
      <c r="AM7" s="223">
        <f>548.83+3377.74</f>
        <v>3926.5699999999997</v>
      </c>
      <c r="AN7" s="223">
        <f>AM7*7%</f>
        <v>274.85989999999998</v>
      </c>
      <c r="AO7" s="223">
        <f>'ส-7'!I7-ตรวจสอบยอดขาย!AL7</f>
        <v>0</v>
      </c>
      <c r="AP7" s="223">
        <f>'ส-7'!J7-ตรวจสอบยอดขาย!AM7</f>
        <v>0</v>
      </c>
      <c r="AQ7" s="223">
        <f>'ส-7'!K7-ตรวจสอบยอดขาย!AN7</f>
        <v>0</v>
      </c>
      <c r="AR7" s="223">
        <v>4623</v>
      </c>
      <c r="AS7" s="223">
        <f>232.01+2848.58</f>
        <v>3080.59</v>
      </c>
      <c r="AT7" s="223">
        <f>AS7*7%</f>
        <v>215.64130000000003</v>
      </c>
      <c r="AU7" s="223">
        <f>'ส-8'!I7-ตรวจสอบยอดขาย!AR7</f>
        <v>0</v>
      </c>
      <c r="AV7" s="223">
        <f>'ส-8'!J7-ตรวจสอบยอดขาย!AS7</f>
        <v>0</v>
      </c>
      <c r="AW7" s="223">
        <f>'ส-8'!K7-ตรวจสอบยอดขาย!AT7</f>
        <v>0</v>
      </c>
      <c r="AX7" s="223">
        <f>2220.2+915</f>
        <v>3135.2</v>
      </c>
      <c r="AY7" s="223">
        <f>1292.58+4367.76</f>
        <v>5660.34</v>
      </c>
      <c r="AZ7" s="223">
        <f>AY7*7%</f>
        <v>396.22380000000004</v>
      </c>
      <c r="BA7" s="223">
        <f>'ส-9'!I7-ตรวจสอบยอดขาย!AX7</f>
        <v>0</v>
      </c>
      <c r="BB7" s="223">
        <f>'ส-9'!J7-ตรวจสอบยอดขาย!AY7</f>
        <v>0</v>
      </c>
      <c r="BC7" s="223">
        <f>'ส-9'!K7-ตรวจสอบยอดขาย!AZ7</f>
        <v>0</v>
      </c>
      <c r="BD7" s="223"/>
      <c r="BE7" s="223"/>
      <c r="BF7" s="223">
        <f>BE7*7%</f>
        <v>0</v>
      </c>
      <c r="BG7" s="223">
        <f>'ส-10'!I7-ตรวจสอบยอดขาย!BD7</f>
        <v>0</v>
      </c>
      <c r="BH7" s="223">
        <f>'ส-10'!J7-ตรวจสอบยอดขาย!BE7</f>
        <v>0</v>
      </c>
      <c r="BI7" s="223">
        <f>'ส-10'!K7-ตรวจสอบยอดขาย!BF7</f>
        <v>0</v>
      </c>
      <c r="BJ7" s="223"/>
      <c r="BK7" s="223"/>
      <c r="BL7" s="223">
        <f>BK7*7%</f>
        <v>0</v>
      </c>
      <c r="BM7" s="223">
        <f>'ส-11'!I7-ตรวจสอบยอดขาย!BJ7</f>
        <v>0</v>
      </c>
      <c r="BN7" s="223">
        <f>'ส-11'!J7-ตรวจสอบยอดขาย!BK7</f>
        <v>0</v>
      </c>
      <c r="BO7" s="223">
        <f>'ส-11'!K7-ตรวจสอบยอดขาย!BL7</f>
        <v>0</v>
      </c>
      <c r="BP7" s="223"/>
      <c r="BQ7" s="223"/>
      <c r="BR7" s="223">
        <f>BQ7*7%</f>
        <v>0</v>
      </c>
      <c r="BS7" s="223">
        <f>'ส-12'!I7-ตรวจสอบยอดขาย!BP7</f>
        <v>0</v>
      </c>
      <c r="BT7" s="223">
        <f>'ส-12'!J7-ตรวจสอบยอดขาย!BQ7</f>
        <v>0</v>
      </c>
      <c r="BU7" s="223">
        <f>'ส-12'!K7-ตรวจสอบยอดขาย!BR7</f>
        <v>0</v>
      </c>
      <c r="BV7" s="223">
        <f>B7+H7+N7+T7+Z7+AF7+AL7+AR7+AX7+BD7+BJ7+BP7</f>
        <v>55363.95</v>
      </c>
      <c r="BW7" s="223">
        <f t="shared" ref="BW7:BX7" si="0">C7+I7+O7+U7+AA7+AG7+AM7+AS7+AY7+BE7+BK7+BQ7</f>
        <v>45070.599999999991</v>
      </c>
      <c r="BX7" s="223">
        <f t="shared" si="0"/>
        <v>3154.9420000000005</v>
      </c>
      <c r="BY7" s="223">
        <f>('ส-1'!I7+'ส-2'!I7+'ส-3'!I7+'ส-4'!I7+'ส-5'!I7+'ส-6'!I7+'ส-7'!I7+'ส-8'!I7+'ส-9'!I7+'ส-10'!I7+'ส-11'!I7+'ส-12'!I7)-BV7</f>
        <v>0</v>
      </c>
      <c r="BZ7" s="223">
        <f>('ส-1'!J7+'ส-2'!J7+'ส-3'!J7+'ส-4'!J7+'ส-5'!J7+'ส-6'!J7+'ส-7'!J7+'ส-8'!J7+'ส-9'!J7+'ส-10'!J7+'ส-11'!J7+'ส-12'!J7)-BW7</f>
        <v>0</v>
      </c>
      <c r="CA7" s="223">
        <f>('ส-1'!K7+'ส-2'!K7+'ส-3'!K7+'ส-4'!K7+'ส-5'!K7+'ส-6'!K7+'ส-7'!K7+'ส-8'!K7+'ส-9'!K7+'ส-10'!K7+'ส-11'!K7+'ส-12'!K7)-ตรวจสอบยอดขาย!BX7</f>
        <v>0</v>
      </c>
    </row>
    <row r="8" spans="1:79">
      <c r="A8" s="351">
        <v>2</v>
      </c>
      <c r="B8" s="208">
        <f>7340.5+1575</f>
        <v>8915.5</v>
      </c>
      <c r="C8" s="208">
        <f>311.78+5918.97</f>
        <v>6230.75</v>
      </c>
      <c r="D8" s="223">
        <f>C8*7%</f>
        <v>436.15250000000003</v>
      </c>
      <c r="E8" s="223">
        <f>'ส-1'!I8-ตรวจสอบยอดขาย!B8</f>
        <v>0</v>
      </c>
      <c r="F8" s="223">
        <f>'ส-1'!J8-ตรวจสอบยอดขาย!C8</f>
        <v>0</v>
      </c>
      <c r="G8" s="223">
        <f>'ส-1'!K8-ตรวจสอบยอดขาย!D8</f>
        <v>0</v>
      </c>
      <c r="H8" s="208">
        <f>5290+3307</f>
        <v>8597</v>
      </c>
      <c r="I8" s="208">
        <f>136.68+1680.86</f>
        <v>1817.54</v>
      </c>
      <c r="J8" s="223">
        <f t="shared" ref="J8:J37" si="1">I8*7%</f>
        <v>127.22780000000002</v>
      </c>
      <c r="K8" s="223">
        <f>'ส-2'!I8-ตรวจสอบยอดขาย!H8</f>
        <v>0</v>
      </c>
      <c r="L8" s="223">
        <f>'ส-2'!J8-ตรวจสอบยอดขาย!I8</f>
        <v>0</v>
      </c>
      <c r="M8" s="223">
        <f>'ส-2'!K8-ตรวจสอบยอดขาย!J8</f>
        <v>0</v>
      </c>
      <c r="N8" s="208">
        <f>10446.2+3161</f>
        <v>13607.2</v>
      </c>
      <c r="O8" s="208">
        <f>403.74+3585.55</f>
        <v>3989.29</v>
      </c>
      <c r="P8" s="223">
        <f t="shared" ref="P8:P37" si="2">O8*7%</f>
        <v>279.25030000000004</v>
      </c>
      <c r="Q8" s="223">
        <f>'ส-3'!I8-ตรวจสอบยอดขาย!N8</f>
        <v>0</v>
      </c>
      <c r="R8" s="223">
        <f>'ส-3'!J8-ตรวจสอบยอดขาย!O8</f>
        <v>0</v>
      </c>
      <c r="S8" s="223">
        <f>'ส-3'!K8-ตรวจสอบยอดขาย!P8</f>
        <v>0</v>
      </c>
      <c r="T8" s="208">
        <f>8524.1+4022.85</f>
        <v>12546.95</v>
      </c>
      <c r="U8" s="208">
        <v>1843.49</v>
      </c>
      <c r="V8" s="223">
        <f t="shared" ref="V8:V37" si="3">U8*7%</f>
        <v>129.04430000000002</v>
      </c>
      <c r="W8" s="223">
        <f>'ส-4'!I8-ตรวจสอบยอดขาย!T8</f>
        <v>0</v>
      </c>
      <c r="X8" s="223">
        <f>'ส-4'!J8-ตรวจสอบยอดขาย!U8</f>
        <v>0</v>
      </c>
      <c r="Y8" s="223">
        <f>'ส-4'!K8-ตรวจสอบยอดขาย!V8</f>
        <v>0</v>
      </c>
      <c r="Z8" s="208">
        <f>6228.25+7105.25</f>
        <v>13333.5</v>
      </c>
      <c r="AA8" s="208">
        <f>996.03+1726.4</f>
        <v>2722.4300000000003</v>
      </c>
      <c r="AB8" s="223">
        <f t="shared" ref="AB8:AB37" si="4">AA8*7%</f>
        <v>190.57010000000002</v>
      </c>
      <c r="AC8" s="223">
        <f>'ส-5'!I8-ตรวจสอบยอดขาย!Z8</f>
        <v>0</v>
      </c>
      <c r="AD8" s="223">
        <f>'ส-5'!J8-ตรวจสอบยอดขาย!AA8</f>
        <v>0</v>
      </c>
      <c r="AE8" s="223">
        <f>'ส-5'!K8-ตรวจสอบยอดขาย!AB8</f>
        <v>0</v>
      </c>
      <c r="AF8" s="208">
        <f>894+1345</f>
        <v>2239</v>
      </c>
      <c r="AG8" s="208">
        <f>2177.1+3934.11</f>
        <v>6111.21</v>
      </c>
      <c r="AH8" s="223">
        <f t="shared" ref="AH8:AH37" si="5">AG8*7%</f>
        <v>427.78470000000004</v>
      </c>
      <c r="AI8" s="223">
        <f>'ส-6'!I8-ตรวจสอบยอดขาย!AF8</f>
        <v>0</v>
      </c>
      <c r="AJ8" s="223">
        <f>'ส-6'!J8-ตรวจสอบยอดขาย!AG8</f>
        <v>0</v>
      </c>
      <c r="AK8" s="223">
        <f>'ส-6'!K8-ตรวจสอบยอดขาย!AH8</f>
        <v>0</v>
      </c>
      <c r="AL8" s="208">
        <f>3562.75+966</f>
        <v>4528.75</v>
      </c>
      <c r="AM8" s="208">
        <f>441.59+5572.22</f>
        <v>6013.81</v>
      </c>
      <c r="AN8" s="223">
        <f t="shared" ref="AN8:AN37" si="6">AM8*7%</f>
        <v>420.96670000000006</v>
      </c>
      <c r="AO8" s="223">
        <f>'ส-7'!I8-ตรวจสอบยอดขาย!AL8</f>
        <v>0</v>
      </c>
      <c r="AP8" s="223">
        <f>'ส-7'!J8-ตรวจสอบยอดขาย!AM8</f>
        <v>0</v>
      </c>
      <c r="AQ8" s="223">
        <f>'ส-7'!K8-ตรวจสอบยอดขาย!AN8</f>
        <v>0</v>
      </c>
      <c r="AR8" s="208">
        <v>890.5</v>
      </c>
      <c r="AS8" s="208">
        <f>684.11+5072.46</f>
        <v>5756.57</v>
      </c>
      <c r="AT8" s="223">
        <f t="shared" ref="AT8:AT37" si="7">AS8*7%</f>
        <v>402.9599</v>
      </c>
      <c r="AU8" s="223">
        <f>'ส-8'!I8-ตรวจสอบยอดขาย!AR8</f>
        <v>0</v>
      </c>
      <c r="AV8" s="223">
        <f>'ส-8'!J8-ตรวจสอบยอดขาย!AS8</f>
        <v>0</v>
      </c>
      <c r="AW8" s="223">
        <f>'ส-8'!K8-ตรวจสอบยอดขาย!AT8</f>
        <v>0</v>
      </c>
      <c r="AX8" s="208">
        <v>982</v>
      </c>
      <c r="AY8" s="208">
        <f>1130.7+7277.36</f>
        <v>8408.06</v>
      </c>
      <c r="AZ8" s="223">
        <f t="shared" ref="AZ8:AZ37" si="8">AY8*7%</f>
        <v>588.56420000000003</v>
      </c>
      <c r="BA8" s="223">
        <f>'ส-9'!I8-ตรวจสอบยอดขาย!AX8</f>
        <v>0</v>
      </c>
      <c r="BB8" s="223">
        <f>'ส-9'!J8-ตรวจสอบยอดขาย!AY8</f>
        <v>0</v>
      </c>
      <c r="BC8" s="223">
        <f>'ส-9'!K8-ตรวจสอบยอดขาย!AZ8</f>
        <v>0</v>
      </c>
      <c r="BD8" s="208"/>
      <c r="BE8" s="208"/>
      <c r="BF8" s="223">
        <f t="shared" ref="BF8:BF37" si="9">BE8*7%</f>
        <v>0</v>
      </c>
      <c r="BG8" s="223">
        <f>'ส-10'!I8-ตรวจสอบยอดขาย!BD8</f>
        <v>0</v>
      </c>
      <c r="BH8" s="223">
        <f>'ส-10'!J8-ตรวจสอบยอดขาย!BE8</f>
        <v>0</v>
      </c>
      <c r="BI8" s="223">
        <f>'ส-10'!K8-ตรวจสอบยอดขาย!BF8</f>
        <v>0</v>
      </c>
      <c r="BJ8" s="208"/>
      <c r="BK8" s="208"/>
      <c r="BL8" s="223">
        <f t="shared" ref="BL8:BL37" si="10">BK8*7%</f>
        <v>0</v>
      </c>
      <c r="BM8" s="223">
        <f>'ส-11'!I8-ตรวจสอบยอดขาย!BJ8</f>
        <v>0</v>
      </c>
      <c r="BN8" s="223">
        <f>'ส-11'!J8-ตรวจสอบยอดขาย!BK8</f>
        <v>0</v>
      </c>
      <c r="BO8" s="223">
        <f>'ส-11'!K8-ตรวจสอบยอดขาย!BL8</f>
        <v>0</v>
      </c>
      <c r="BP8" s="208"/>
      <c r="BQ8" s="208"/>
      <c r="BR8" s="223">
        <f t="shared" ref="BR8:BR37" si="11">BQ8*7%</f>
        <v>0</v>
      </c>
      <c r="BS8" s="223">
        <f>'ส-12'!I8-ตรวจสอบยอดขาย!BP8</f>
        <v>0</v>
      </c>
      <c r="BT8" s="223">
        <f>'ส-12'!J8-ตรวจสอบยอดขาย!BQ8</f>
        <v>0</v>
      </c>
      <c r="BU8" s="223">
        <f>'ส-12'!K8-ตรวจสอบยอดขาย!BR8</f>
        <v>0</v>
      </c>
      <c r="BV8" s="223">
        <f t="shared" ref="BV8:BV37" si="12">B8+H8+N8+T8+Z8+AF8+AL8+AR8+AX8+BD8+BJ8+BP8</f>
        <v>65640.399999999994</v>
      </c>
      <c r="BW8" s="223">
        <f t="shared" ref="BW8:BW37" si="13">C8+I8+O8+U8+AA8+AG8+AM8+AS8+AY8+BE8+BK8+BQ8</f>
        <v>42893.149999999994</v>
      </c>
      <c r="BX8" s="223">
        <f t="shared" ref="BX8:BX37" si="14">D8+J8+P8+V8+AB8+AH8+AN8+AT8+AZ8+BF8+BL8+BR8</f>
        <v>3002.5204999999996</v>
      </c>
      <c r="BY8" s="223">
        <f>('ส-1'!I8+'ส-2'!I8+'ส-3'!I8+'ส-4'!I8+'ส-5'!I8+'ส-6'!I8+'ส-7'!I8+'ส-8'!I8+'ส-9'!I8+'ส-10'!I8+'ส-11'!I8+'ส-12'!I8)-BV8</f>
        <v>0</v>
      </c>
      <c r="BZ8" s="223">
        <f>('ส-1'!J8+'ส-2'!J8+'ส-3'!J8+'ส-4'!J8+'ส-5'!J8+'ส-6'!J8+'ส-7'!J8+'ส-8'!J8+'ส-9'!J8+'ส-10'!J8+'ส-11'!J8+'ส-12'!J8)-BW8</f>
        <v>0</v>
      </c>
      <c r="CA8" s="223">
        <f>('ส-1'!K8+'ส-2'!K8+'ส-3'!K8+'ส-4'!K8+'ส-5'!K8+'ส-6'!K8+'ส-7'!K8+'ส-8'!K8+'ส-9'!K8+'ส-10'!K8+'ส-11'!K8+'ส-12'!K8)-ตรวจสอบยอดขาย!BX8</f>
        <v>0</v>
      </c>
    </row>
    <row r="9" spans="1:79">
      <c r="A9" s="351">
        <v>3</v>
      </c>
      <c r="B9" s="208">
        <f>4888.25+139</f>
        <v>5027.25</v>
      </c>
      <c r="C9" s="208">
        <f>1133.58+5765.48</f>
        <v>6899.0599999999995</v>
      </c>
      <c r="D9" s="223">
        <f t="shared" ref="D9:D37" si="15">C9*7%</f>
        <v>482.93420000000003</v>
      </c>
      <c r="E9" s="223">
        <f>'ส-1'!I9-ตรวจสอบยอดขาย!B9</f>
        <v>0</v>
      </c>
      <c r="F9" s="223">
        <f>'ส-1'!J9-ตรวจสอบยอดขาย!C9</f>
        <v>0</v>
      </c>
      <c r="G9" s="223">
        <f>'ส-1'!K9-ตรวจสอบยอดขาย!D9</f>
        <v>0</v>
      </c>
      <c r="H9" s="208">
        <f>4913.75+4003</f>
        <v>8916.75</v>
      </c>
      <c r="I9" s="208">
        <f>881.77+2038.26</f>
        <v>2920.0299999999997</v>
      </c>
      <c r="J9" s="223">
        <f t="shared" si="1"/>
        <v>204.40209999999999</v>
      </c>
      <c r="K9" s="223">
        <f>'ส-2'!I9-ตรวจสอบยอดขาย!H9</f>
        <v>0</v>
      </c>
      <c r="L9" s="223">
        <f>'ส-2'!J9-ตรวจสอบยอดขาย!I9</f>
        <v>0</v>
      </c>
      <c r="M9" s="223">
        <f>'ส-2'!K9-ตรวจสอบยอดขาย!J9</f>
        <v>0</v>
      </c>
      <c r="N9" s="208">
        <f>4847.25+576</f>
        <v>5423.25</v>
      </c>
      <c r="O9" s="208">
        <f>1190.88+4146.82</f>
        <v>5337.7</v>
      </c>
      <c r="P9" s="223">
        <f t="shared" si="2"/>
        <v>373.63900000000001</v>
      </c>
      <c r="Q9" s="223">
        <f>'ส-3'!I9-ตรวจสอบยอดขาย!N9</f>
        <v>0</v>
      </c>
      <c r="R9" s="223">
        <f>'ส-3'!J9-ตรวจสอบยอดขาย!O9</f>
        <v>0</v>
      </c>
      <c r="S9" s="223">
        <f>'ส-3'!K9-ตรวจสอบยอดขาย!P9</f>
        <v>0</v>
      </c>
      <c r="T9" s="208">
        <f>6148.9+1174.4</f>
        <v>7323.2999999999993</v>
      </c>
      <c r="U9" s="208">
        <f>2115.75+7479.58</f>
        <v>9595.33</v>
      </c>
      <c r="V9" s="223">
        <f t="shared" si="3"/>
        <v>671.67310000000009</v>
      </c>
      <c r="W9" s="223">
        <f>'ส-4'!I9-ตรวจสอบยอดขาย!T9</f>
        <v>0</v>
      </c>
      <c r="X9" s="223">
        <f>'ส-4'!J9-ตรวจสอบยอดขาย!U9</f>
        <v>0</v>
      </c>
      <c r="Y9" s="223">
        <f>'ส-4'!K9-ตรวจสอบยอดขาย!V9</f>
        <v>0</v>
      </c>
      <c r="Z9" s="208">
        <f>1429+4136.5</f>
        <v>5565.5</v>
      </c>
      <c r="AA9" s="208">
        <f>1944.39+8633.39</f>
        <v>10577.779999999999</v>
      </c>
      <c r="AB9" s="223">
        <f t="shared" si="4"/>
        <v>740.44460000000004</v>
      </c>
      <c r="AC9" s="223">
        <f>'ส-5'!I9-ตรวจสอบยอดขาย!Z9</f>
        <v>0</v>
      </c>
      <c r="AD9" s="223">
        <f>'ส-5'!J9-ตรวจสอบยอดขาย!AA9</f>
        <v>0</v>
      </c>
      <c r="AE9" s="223">
        <f>'ส-5'!K9-ตรวจสอบยอดขาย!AB9</f>
        <v>0</v>
      </c>
      <c r="AF9" s="208">
        <f>1714+193</f>
        <v>1907</v>
      </c>
      <c r="AG9" s="208">
        <f>714.25+4817.23</f>
        <v>5531.48</v>
      </c>
      <c r="AH9" s="223">
        <f t="shared" si="5"/>
        <v>387.20359999999999</v>
      </c>
      <c r="AI9" s="223">
        <f>'ส-6'!I9-ตรวจสอบยอดขาย!AF9</f>
        <v>0</v>
      </c>
      <c r="AJ9" s="223">
        <f>'ส-6'!J9-ตรวจสอบยอดขาย!AG9</f>
        <v>0</v>
      </c>
      <c r="AK9" s="223">
        <f>'ส-6'!K9-ตรวจสอบยอดขาย!AH9</f>
        <v>0</v>
      </c>
      <c r="AL9" s="208">
        <f>2424+14247</f>
        <v>16671</v>
      </c>
      <c r="AM9" s="208">
        <f>702.34+1143.56</f>
        <v>1845.9</v>
      </c>
      <c r="AN9" s="223">
        <f t="shared" si="6"/>
        <v>129.21300000000002</v>
      </c>
      <c r="AO9" s="223">
        <f>'ส-7'!I9-ตรวจสอบยอดขาย!AL9</f>
        <v>0</v>
      </c>
      <c r="AP9" s="223">
        <f>'ส-7'!J9-ตรวจสอบยอดขาย!AM9</f>
        <v>0</v>
      </c>
      <c r="AQ9" s="223">
        <f>'ส-7'!K9-ตรวจสอบยอดขาย!AN9</f>
        <v>0</v>
      </c>
      <c r="AR9" s="208">
        <v>1259.5</v>
      </c>
      <c r="AS9" s="208">
        <f>164.72+4451</f>
        <v>4615.72</v>
      </c>
      <c r="AT9" s="223">
        <f t="shared" si="7"/>
        <v>323.10040000000004</v>
      </c>
      <c r="AU9" s="223">
        <f>'ส-8'!I9-ตรวจสอบยอดขาย!AR9</f>
        <v>0</v>
      </c>
      <c r="AV9" s="223">
        <f>'ส-8'!J9-ตรวจสอบยอดขาย!AS9</f>
        <v>0</v>
      </c>
      <c r="AW9" s="223">
        <f>'ส-8'!K9-ตรวจสอบยอดขาย!AT9</f>
        <v>0</v>
      </c>
      <c r="AX9" s="208">
        <f>2471.7+962.5</f>
        <v>3434.2</v>
      </c>
      <c r="AY9" s="208">
        <f>2387.53+4407.07</f>
        <v>6794.6</v>
      </c>
      <c r="AZ9" s="223">
        <f t="shared" si="8"/>
        <v>475.62200000000007</v>
      </c>
      <c r="BA9" s="223">
        <f>'ส-9'!I9-ตรวจสอบยอดขาย!AX9</f>
        <v>0</v>
      </c>
      <c r="BB9" s="223">
        <f>'ส-9'!J9-ตรวจสอบยอดขาย!AY9</f>
        <v>0</v>
      </c>
      <c r="BC9" s="223">
        <f>'ส-9'!K9-ตรวจสอบยอดขาย!AZ9</f>
        <v>0</v>
      </c>
      <c r="BD9" s="208"/>
      <c r="BE9" s="208"/>
      <c r="BF9" s="223">
        <f t="shared" si="9"/>
        <v>0</v>
      </c>
      <c r="BG9" s="223">
        <f>'ส-10'!I9-ตรวจสอบยอดขาย!BD9</f>
        <v>0</v>
      </c>
      <c r="BH9" s="223">
        <f>'ส-10'!J9-ตรวจสอบยอดขาย!BE9</f>
        <v>0</v>
      </c>
      <c r="BI9" s="223">
        <f>'ส-10'!K9-ตรวจสอบยอดขาย!BF9</f>
        <v>0</v>
      </c>
      <c r="BJ9" s="208"/>
      <c r="BK9" s="208"/>
      <c r="BL9" s="223">
        <f t="shared" si="10"/>
        <v>0</v>
      </c>
      <c r="BM9" s="223">
        <f>'ส-11'!I9-ตรวจสอบยอดขาย!BJ9</f>
        <v>0</v>
      </c>
      <c r="BN9" s="223">
        <f>'ส-11'!J9-ตรวจสอบยอดขาย!BK9</f>
        <v>0</v>
      </c>
      <c r="BO9" s="223">
        <f>'ส-11'!K9-ตรวจสอบยอดขาย!BL9</f>
        <v>0</v>
      </c>
      <c r="BP9" s="208"/>
      <c r="BQ9" s="208"/>
      <c r="BR9" s="223">
        <f t="shared" si="11"/>
        <v>0</v>
      </c>
      <c r="BS9" s="223">
        <f>'ส-12'!I9-ตรวจสอบยอดขาย!BP9</f>
        <v>0</v>
      </c>
      <c r="BT9" s="223">
        <f>'ส-12'!J9-ตรวจสอบยอดขาย!BQ9</f>
        <v>0</v>
      </c>
      <c r="BU9" s="223">
        <f>'ส-12'!K9-ตรวจสอบยอดขาย!BR9</f>
        <v>0</v>
      </c>
      <c r="BV9" s="223">
        <f t="shared" si="12"/>
        <v>55527.75</v>
      </c>
      <c r="BW9" s="223">
        <f t="shared" si="13"/>
        <v>54117.600000000006</v>
      </c>
      <c r="BX9" s="223">
        <f t="shared" si="14"/>
        <v>3788.232</v>
      </c>
      <c r="BY9" s="223">
        <f>('ส-1'!I9+'ส-2'!I9+'ส-3'!I9+'ส-4'!I9+'ส-5'!I9+'ส-6'!I9+'ส-7'!I9+'ส-8'!I9+'ส-9'!I9+'ส-10'!I9+'ส-11'!I9+'ส-12'!I9)-BV9</f>
        <v>0</v>
      </c>
      <c r="BZ9" s="223">
        <f>('ส-1'!J9+'ส-2'!J9+'ส-3'!J9+'ส-4'!J9+'ส-5'!J9+'ส-6'!J9+'ส-7'!J9+'ส-8'!J9+'ส-9'!J9+'ส-10'!J9+'ส-11'!J9+'ส-12'!J9)-BW9</f>
        <v>0</v>
      </c>
      <c r="CA9" s="223">
        <f>('ส-1'!K9+'ส-2'!K9+'ส-3'!K9+'ส-4'!K9+'ส-5'!K9+'ส-6'!K9+'ส-7'!K9+'ส-8'!K9+'ส-9'!K9+'ส-10'!K9+'ส-11'!K9+'ส-12'!K9)-ตรวจสอบยอดขาย!BX9</f>
        <v>0</v>
      </c>
    </row>
    <row r="10" spans="1:79">
      <c r="A10" s="351">
        <v>4</v>
      </c>
      <c r="B10" s="208"/>
      <c r="C10" s="208"/>
      <c r="D10" s="223">
        <f t="shared" si="15"/>
        <v>0</v>
      </c>
      <c r="E10" s="223">
        <f>'ส-1'!I10-ตรวจสอบยอดขาย!B10</f>
        <v>0</v>
      </c>
      <c r="F10" s="223">
        <f>'ส-1'!J10-ตรวจสอบยอดขาย!C10</f>
        <v>0</v>
      </c>
      <c r="G10" s="223">
        <f>'ส-1'!K10-ตรวจสอบยอดขาย!D10</f>
        <v>0</v>
      </c>
      <c r="H10" s="208"/>
      <c r="I10" s="208"/>
      <c r="J10" s="223">
        <f t="shared" si="1"/>
        <v>0</v>
      </c>
      <c r="K10" s="223">
        <f>'ส-2'!I10-ตรวจสอบยอดขาย!H10</f>
        <v>0</v>
      </c>
      <c r="L10" s="223">
        <f>'ส-2'!J10-ตรวจสอบยอดขาย!I10</f>
        <v>0</v>
      </c>
      <c r="M10" s="223">
        <f>'ส-2'!K10-ตรวจสอบยอดขาย!J10</f>
        <v>0</v>
      </c>
      <c r="N10" s="208"/>
      <c r="O10" s="208"/>
      <c r="P10" s="223">
        <f t="shared" si="2"/>
        <v>0</v>
      </c>
      <c r="Q10" s="223">
        <f>'ส-3'!I10-ตรวจสอบยอดขาย!N10</f>
        <v>0</v>
      </c>
      <c r="R10" s="223">
        <f>'ส-3'!J10-ตรวจสอบยอดขาย!O10</f>
        <v>0</v>
      </c>
      <c r="S10" s="223">
        <f>'ส-3'!K10-ตรวจสอบยอดขาย!P10</f>
        <v>0</v>
      </c>
      <c r="T10" s="208"/>
      <c r="U10" s="208"/>
      <c r="V10" s="223">
        <f t="shared" si="3"/>
        <v>0</v>
      </c>
      <c r="W10" s="223">
        <f>'ส-4'!I10-ตรวจสอบยอดขาย!T10</f>
        <v>0</v>
      </c>
      <c r="X10" s="223">
        <f>'ส-4'!J10-ตรวจสอบยอดขาย!U10</f>
        <v>0</v>
      </c>
      <c r="Y10" s="223">
        <f>'ส-4'!K10-ตรวจสอบยอดขาย!V10</f>
        <v>0</v>
      </c>
      <c r="Z10" s="208"/>
      <c r="AA10" s="208"/>
      <c r="AB10" s="223">
        <f t="shared" si="4"/>
        <v>0</v>
      </c>
      <c r="AC10" s="223">
        <f>'ส-5'!I10-ตรวจสอบยอดขาย!Z10</f>
        <v>0</v>
      </c>
      <c r="AD10" s="223">
        <f>'ส-5'!J10-ตรวจสอบยอดขาย!AA10</f>
        <v>0</v>
      </c>
      <c r="AE10" s="223">
        <f>'ส-5'!K10-ตรวจสอบยอดขาย!AB10</f>
        <v>0</v>
      </c>
      <c r="AF10" s="208"/>
      <c r="AG10" s="208"/>
      <c r="AH10" s="223">
        <f t="shared" si="5"/>
        <v>0</v>
      </c>
      <c r="AI10" s="223">
        <f>'ส-6'!I10-ตรวจสอบยอดขาย!AF10</f>
        <v>0</v>
      </c>
      <c r="AJ10" s="223">
        <f>'ส-6'!J10-ตรวจสอบยอดขาย!AG10</f>
        <v>0</v>
      </c>
      <c r="AK10" s="223">
        <f>'ส-6'!K10-ตรวจสอบยอดขาย!AH10</f>
        <v>0</v>
      </c>
      <c r="AL10" s="208"/>
      <c r="AM10" s="208"/>
      <c r="AN10" s="223">
        <f t="shared" si="6"/>
        <v>0</v>
      </c>
      <c r="AO10" s="223">
        <f>'ส-7'!I10-ตรวจสอบยอดขาย!AL10</f>
        <v>0</v>
      </c>
      <c r="AP10" s="223">
        <f>'ส-7'!J10-ตรวจสอบยอดขาย!AM10</f>
        <v>0</v>
      </c>
      <c r="AQ10" s="223">
        <f>'ส-7'!K10-ตรวจสอบยอดขาย!AN10</f>
        <v>0</v>
      </c>
      <c r="AR10" s="208"/>
      <c r="AS10" s="208"/>
      <c r="AT10" s="223">
        <f t="shared" si="7"/>
        <v>0</v>
      </c>
      <c r="AU10" s="223">
        <f>'ส-8'!I10-ตรวจสอบยอดขาย!AR10</f>
        <v>0</v>
      </c>
      <c r="AV10" s="223">
        <f>'ส-8'!J10-ตรวจสอบยอดขาย!AS10</f>
        <v>0</v>
      </c>
      <c r="AW10" s="223">
        <f>'ส-8'!K10-ตรวจสอบยอดขาย!AT10</f>
        <v>0</v>
      </c>
      <c r="AX10" s="208"/>
      <c r="AY10" s="208"/>
      <c r="AZ10" s="223">
        <f t="shared" si="8"/>
        <v>0</v>
      </c>
      <c r="BA10" s="223">
        <f>'ส-9'!I10-ตรวจสอบยอดขาย!AX10</f>
        <v>0</v>
      </c>
      <c r="BB10" s="223">
        <f>'ส-9'!J10-ตรวจสอบยอดขาย!AY10</f>
        <v>0</v>
      </c>
      <c r="BC10" s="223">
        <f>'ส-9'!K10-ตรวจสอบยอดขาย!AZ10</f>
        <v>0</v>
      </c>
      <c r="BD10" s="208"/>
      <c r="BE10" s="208"/>
      <c r="BF10" s="223">
        <f t="shared" si="9"/>
        <v>0</v>
      </c>
      <c r="BG10" s="223">
        <f>'ส-10'!I10-ตรวจสอบยอดขาย!BD10</f>
        <v>0</v>
      </c>
      <c r="BH10" s="223">
        <f>'ส-10'!J10-ตรวจสอบยอดขาย!BE10</f>
        <v>0</v>
      </c>
      <c r="BI10" s="223">
        <f>'ส-10'!K10-ตรวจสอบยอดขาย!BF10</f>
        <v>0</v>
      </c>
      <c r="BJ10" s="208"/>
      <c r="BK10" s="208"/>
      <c r="BL10" s="223">
        <f t="shared" si="10"/>
        <v>0</v>
      </c>
      <c r="BM10" s="223">
        <f>'ส-11'!I10-ตรวจสอบยอดขาย!BJ10</f>
        <v>0</v>
      </c>
      <c r="BN10" s="223">
        <f>'ส-11'!J10-ตรวจสอบยอดขาย!BK10</f>
        <v>0</v>
      </c>
      <c r="BO10" s="223">
        <f>'ส-11'!K10-ตรวจสอบยอดขาย!BL10</f>
        <v>0</v>
      </c>
      <c r="BP10" s="208"/>
      <c r="BQ10" s="208"/>
      <c r="BR10" s="223">
        <f t="shared" si="11"/>
        <v>0</v>
      </c>
      <c r="BS10" s="223">
        <f>'ส-12'!I10-ตรวจสอบยอดขาย!BP10</f>
        <v>0</v>
      </c>
      <c r="BT10" s="223">
        <f>'ส-12'!J10-ตรวจสอบยอดขาย!BQ10</f>
        <v>0</v>
      </c>
      <c r="BU10" s="223">
        <f>'ส-12'!K10-ตรวจสอบยอดขาย!BR10</f>
        <v>0</v>
      </c>
      <c r="BV10" s="223">
        <f t="shared" si="12"/>
        <v>0</v>
      </c>
      <c r="BW10" s="223">
        <f t="shared" si="13"/>
        <v>0</v>
      </c>
      <c r="BX10" s="223">
        <f t="shared" si="14"/>
        <v>0</v>
      </c>
      <c r="BY10" s="223">
        <f>('ส-1'!I10+'ส-2'!I10+'ส-3'!I10+'ส-4'!I10+'ส-5'!I10+'ส-6'!I10+'ส-7'!I10+'ส-8'!I10+'ส-9'!I10+'ส-10'!I10+'ส-11'!I10+'ส-12'!I10)-BV10</f>
        <v>0</v>
      </c>
      <c r="BZ10" s="223">
        <f>('ส-1'!J10+'ส-2'!J10+'ส-3'!J10+'ส-4'!J10+'ส-5'!J10+'ส-6'!J10+'ส-7'!J10+'ส-8'!J10+'ส-9'!J10+'ส-10'!J10+'ส-11'!J10+'ส-12'!J10)-BW10</f>
        <v>0</v>
      </c>
      <c r="CA10" s="223">
        <f>('ส-1'!K10+'ส-2'!K10+'ส-3'!K10+'ส-4'!K10+'ส-5'!K10+'ส-6'!K10+'ส-7'!K10+'ส-8'!K10+'ส-9'!K10+'ส-10'!K10+'ส-11'!K10+'ส-12'!K10)-ตรวจสอบยอดขาย!BX10</f>
        <v>0</v>
      </c>
    </row>
    <row r="11" spans="1:79">
      <c r="A11" s="351">
        <v>5</v>
      </c>
      <c r="B11" s="208"/>
      <c r="C11" s="208"/>
      <c r="D11" s="223">
        <f t="shared" si="15"/>
        <v>0</v>
      </c>
      <c r="E11" s="223">
        <f>'ส-1'!I11-ตรวจสอบยอดขาย!B11</f>
        <v>0</v>
      </c>
      <c r="F11" s="223">
        <f>'ส-1'!J11-ตรวจสอบยอดขาย!C11</f>
        <v>0</v>
      </c>
      <c r="G11" s="223">
        <f>'ส-1'!K11-ตรวจสอบยอดขาย!D11</f>
        <v>0</v>
      </c>
      <c r="H11" s="208"/>
      <c r="I11" s="208"/>
      <c r="J11" s="223">
        <f t="shared" si="1"/>
        <v>0</v>
      </c>
      <c r="K11" s="223">
        <f>'ส-2'!I11-ตรวจสอบยอดขาย!H11</f>
        <v>0</v>
      </c>
      <c r="L11" s="223">
        <f>'ส-2'!J11-ตรวจสอบยอดขาย!I11</f>
        <v>0</v>
      </c>
      <c r="M11" s="223">
        <f>'ส-2'!K11-ตรวจสอบยอดขาย!J11</f>
        <v>0</v>
      </c>
      <c r="N11" s="208"/>
      <c r="O11" s="208"/>
      <c r="P11" s="223">
        <f t="shared" si="2"/>
        <v>0</v>
      </c>
      <c r="Q11" s="223">
        <f>'ส-3'!I11-ตรวจสอบยอดขาย!N11</f>
        <v>0</v>
      </c>
      <c r="R11" s="223">
        <f>'ส-3'!J11-ตรวจสอบยอดขาย!O11</f>
        <v>0</v>
      </c>
      <c r="S11" s="223">
        <f>'ส-3'!K11-ตรวจสอบยอดขาย!P11</f>
        <v>0</v>
      </c>
      <c r="T11" s="208"/>
      <c r="U11" s="208"/>
      <c r="V11" s="223">
        <f t="shared" si="3"/>
        <v>0</v>
      </c>
      <c r="W11" s="223">
        <f>'ส-4'!I11-ตรวจสอบยอดขาย!T11</f>
        <v>0</v>
      </c>
      <c r="X11" s="223">
        <f>'ส-4'!J11-ตรวจสอบยอดขาย!U11</f>
        <v>0</v>
      </c>
      <c r="Y11" s="223">
        <f>'ส-4'!K11-ตรวจสอบยอดขาย!V11</f>
        <v>0</v>
      </c>
      <c r="Z11" s="208"/>
      <c r="AA11" s="208"/>
      <c r="AB11" s="223">
        <f t="shared" si="4"/>
        <v>0</v>
      </c>
      <c r="AC11" s="223">
        <f>'ส-5'!I11-ตรวจสอบยอดขาย!Z11</f>
        <v>0</v>
      </c>
      <c r="AD11" s="223">
        <f>'ส-5'!J11-ตรวจสอบยอดขาย!AA11</f>
        <v>0</v>
      </c>
      <c r="AE11" s="223">
        <f>'ส-5'!K11-ตรวจสอบยอดขาย!AB11</f>
        <v>0</v>
      </c>
      <c r="AF11" s="208"/>
      <c r="AG11" s="208"/>
      <c r="AH11" s="223">
        <f t="shared" si="5"/>
        <v>0</v>
      </c>
      <c r="AI11" s="223">
        <f>'ส-6'!I11-ตรวจสอบยอดขาย!AF11</f>
        <v>0</v>
      </c>
      <c r="AJ11" s="223">
        <f>'ส-6'!J11-ตรวจสอบยอดขาย!AG11</f>
        <v>0</v>
      </c>
      <c r="AK11" s="223">
        <f>'ส-6'!K11-ตรวจสอบยอดขาย!AH11</f>
        <v>0</v>
      </c>
      <c r="AL11" s="208"/>
      <c r="AM11" s="208"/>
      <c r="AN11" s="223">
        <f t="shared" si="6"/>
        <v>0</v>
      </c>
      <c r="AO11" s="223">
        <f>'ส-7'!I11-ตรวจสอบยอดขาย!AL11</f>
        <v>0</v>
      </c>
      <c r="AP11" s="223">
        <f>'ส-7'!J11-ตรวจสอบยอดขาย!AM11</f>
        <v>0</v>
      </c>
      <c r="AQ11" s="223">
        <f>'ส-7'!K11-ตรวจสอบยอดขาย!AN11</f>
        <v>0</v>
      </c>
      <c r="AR11" s="208"/>
      <c r="AS11" s="208"/>
      <c r="AT11" s="223">
        <f t="shared" si="7"/>
        <v>0</v>
      </c>
      <c r="AU11" s="223">
        <f>'ส-8'!I11-ตรวจสอบยอดขาย!AR11</f>
        <v>0</v>
      </c>
      <c r="AV11" s="223">
        <f>'ส-8'!J11-ตรวจสอบยอดขาย!AS11</f>
        <v>0</v>
      </c>
      <c r="AW11" s="223">
        <f>'ส-8'!K11-ตรวจสอบยอดขาย!AT11</f>
        <v>0</v>
      </c>
      <c r="AX11" s="208"/>
      <c r="AY11" s="208"/>
      <c r="AZ11" s="223">
        <f t="shared" si="8"/>
        <v>0</v>
      </c>
      <c r="BA11" s="223">
        <f>'ส-9'!I11-ตรวจสอบยอดขาย!AX11</f>
        <v>0</v>
      </c>
      <c r="BB11" s="223">
        <f>'ส-9'!J11-ตรวจสอบยอดขาย!AY11</f>
        <v>0</v>
      </c>
      <c r="BC11" s="223">
        <f>'ส-9'!K11-ตรวจสอบยอดขาย!AZ11</f>
        <v>0</v>
      </c>
      <c r="BD11" s="208"/>
      <c r="BE11" s="208"/>
      <c r="BF11" s="223">
        <f t="shared" si="9"/>
        <v>0</v>
      </c>
      <c r="BG11" s="223">
        <f>'ส-10'!I11-ตรวจสอบยอดขาย!BD11</f>
        <v>0</v>
      </c>
      <c r="BH11" s="223">
        <f>'ส-10'!J11-ตรวจสอบยอดขาย!BE11</f>
        <v>0</v>
      </c>
      <c r="BI11" s="223">
        <f>'ส-10'!K11-ตรวจสอบยอดขาย!BF11</f>
        <v>0</v>
      </c>
      <c r="BJ11" s="208"/>
      <c r="BK11" s="208"/>
      <c r="BL11" s="223">
        <f t="shared" si="10"/>
        <v>0</v>
      </c>
      <c r="BM11" s="223">
        <f>'ส-11'!I11-ตรวจสอบยอดขาย!BJ11</f>
        <v>0</v>
      </c>
      <c r="BN11" s="223">
        <f>'ส-11'!J11-ตรวจสอบยอดขาย!BK11</f>
        <v>0</v>
      </c>
      <c r="BO11" s="223">
        <f>'ส-11'!K11-ตรวจสอบยอดขาย!BL11</f>
        <v>0</v>
      </c>
      <c r="BP11" s="208"/>
      <c r="BQ11" s="208"/>
      <c r="BR11" s="223">
        <f t="shared" si="11"/>
        <v>0</v>
      </c>
      <c r="BS11" s="223">
        <f>'ส-12'!I11-ตรวจสอบยอดขาย!BP11</f>
        <v>0</v>
      </c>
      <c r="BT11" s="223">
        <f>'ส-12'!J11-ตรวจสอบยอดขาย!BQ11</f>
        <v>0</v>
      </c>
      <c r="BU11" s="223">
        <f>'ส-12'!K11-ตรวจสอบยอดขาย!BR11</f>
        <v>0</v>
      </c>
      <c r="BV11" s="223">
        <f t="shared" si="12"/>
        <v>0</v>
      </c>
      <c r="BW11" s="223">
        <f t="shared" si="13"/>
        <v>0</v>
      </c>
      <c r="BX11" s="223">
        <f t="shared" si="14"/>
        <v>0</v>
      </c>
      <c r="BY11" s="223">
        <f>('ส-1'!I11+'ส-2'!I11+'ส-3'!I11+'ส-4'!I11+'ส-5'!I11+'ส-6'!I11+'ส-7'!I11+'ส-8'!I11+'ส-9'!I11+'ส-10'!I11+'ส-11'!I11+'ส-12'!I11)-BV11</f>
        <v>0</v>
      </c>
      <c r="BZ11" s="223">
        <f>('ส-1'!J11+'ส-2'!J11+'ส-3'!J11+'ส-4'!J11+'ส-5'!J11+'ส-6'!J11+'ส-7'!J11+'ส-8'!J11+'ส-9'!J11+'ส-10'!J11+'ส-11'!J11+'ส-12'!J11)-BW11</f>
        <v>0</v>
      </c>
      <c r="CA11" s="223">
        <f>('ส-1'!K11+'ส-2'!K11+'ส-3'!K11+'ส-4'!K11+'ส-5'!K11+'ส-6'!K11+'ส-7'!K11+'ส-8'!K11+'ส-9'!K11+'ส-10'!K11+'ส-11'!K11+'ส-12'!K11)-ตรวจสอบยอดขาย!BX11</f>
        <v>0</v>
      </c>
    </row>
    <row r="12" spans="1:79">
      <c r="A12" s="351">
        <v>6</v>
      </c>
      <c r="B12" s="208"/>
      <c r="C12" s="208"/>
      <c r="D12" s="223">
        <f t="shared" si="15"/>
        <v>0</v>
      </c>
      <c r="E12" s="223">
        <f>'ส-1'!I12-ตรวจสอบยอดขาย!B12</f>
        <v>0</v>
      </c>
      <c r="F12" s="223">
        <f>'ส-1'!J12-ตรวจสอบยอดขาย!C12</f>
        <v>0</v>
      </c>
      <c r="G12" s="223">
        <f>'ส-1'!K12-ตรวจสอบยอดขาย!D12</f>
        <v>0</v>
      </c>
      <c r="H12" s="208"/>
      <c r="I12" s="208"/>
      <c r="J12" s="223">
        <f t="shared" si="1"/>
        <v>0</v>
      </c>
      <c r="K12" s="223">
        <f>'ส-2'!I12-ตรวจสอบยอดขาย!H12</f>
        <v>0</v>
      </c>
      <c r="L12" s="223">
        <f>'ส-2'!J12-ตรวจสอบยอดขาย!I12</f>
        <v>0</v>
      </c>
      <c r="M12" s="223">
        <f>'ส-2'!K12-ตรวจสอบยอดขาย!J12</f>
        <v>0</v>
      </c>
      <c r="N12" s="208"/>
      <c r="O12" s="208"/>
      <c r="P12" s="223">
        <f t="shared" si="2"/>
        <v>0</v>
      </c>
      <c r="Q12" s="223">
        <f>'ส-3'!I12-ตรวจสอบยอดขาย!N12</f>
        <v>0</v>
      </c>
      <c r="R12" s="223">
        <f>'ส-3'!J12-ตรวจสอบยอดขาย!O12</f>
        <v>0</v>
      </c>
      <c r="S12" s="223">
        <f>'ส-3'!K12-ตรวจสอบยอดขาย!P12</f>
        <v>0</v>
      </c>
      <c r="T12" s="208"/>
      <c r="U12" s="208"/>
      <c r="V12" s="223">
        <f t="shared" si="3"/>
        <v>0</v>
      </c>
      <c r="W12" s="223">
        <f>'ส-4'!I12-ตรวจสอบยอดขาย!T12</f>
        <v>0</v>
      </c>
      <c r="X12" s="223">
        <f>'ส-4'!J12-ตรวจสอบยอดขาย!U12</f>
        <v>0</v>
      </c>
      <c r="Y12" s="223">
        <f>'ส-4'!K12-ตรวจสอบยอดขาย!V12</f>
        <v>0</v>
      </c>
      <c r="Z12" s="208"/>
      <c r="AA12" s="208"/>
      <c r="AB12" s="223">
        <f t="shared" si="4"/>
        <v>0</v>
      </c>
      <c r="AC12" s="223">
        <f>'ส-5'!I12-ตรวจสอบยอดขาย!Z12</f>
        <v>0</v>
      </c>
      <c r="AD12" s="223">
        <f>'ส-5'!J12-ตรวจสอบยอดขาย!AA12</f>
        <v>0</v>
      </c>
      <c r="AE12" s="223">
        <f>'ส-5'!K12-ตรวจสอบยอดขาย!AB12</f>
        <v>0</v>
      </c>
      <c r="AF12" s="208"/>
      <c r="AG12" s="208"/>
      <c r="AH12" s="223">
        <f t="shared" si="5"/>
        <v>0</v>
      </c>
      <c r="AI12" s="223">
        <f>'ส-6'!I12-ตรวจสอบยอดขาย!AF12</f>
        <v>0</v>
      </c>
      <c r="AJ12" s="223">
        <f>'ส-6'!J12-ตรวจสอบยอดขาย!AG12</f>
        <v>0</v>
      </c>
      <c r="AK12" s="223">
        <f>'ส-6'!K12-ตรวจสอบยอดขาย!AH12</f>
        <v>0</v>
      </c>
      <c r="AL12" s="208"/>
      <c r="AM12" s="208"/>
      <c r="AN12" s="223">
        <f t="shared" si="6"/>
        <v>0</v>
      </c>
      <c r="AO12" s="223">
        <f>'ส-7'!I12-ตรวจสอบยอดขาย!AL12</f>
        <v>0</v>
      </c>
      <c r="AP12" s="223">
        <f>'ส-7'!J12-ตรวจสอบยอดขาย!AM12</f>
        <v>0</v>
      </c>
      <c r="AQ12" s="223">
        <f>'ส-7'!K12-ตรวจสอบยอดขาย!AN12</f>
        <v>0</v>
      </c>
      <c r="AR12" s="208"/>
      <c r="AS12" s="208"/>
      <c r="AT12" s="223">
        <f t="shared" si="7"/>
        <v>0</v>
      </c>
      <c r="AU12" s="223">
        <f>'ส-8'!I12-ตรวจสอบยอดขาย!AR12</f>
        <v>0</v>
      </c>
      <c r="AV12" s="223">
        <f>'ส-8'!J12-ตรวจสอบยอดขาย!AS12</f>
        <v>0</v>
      </c>
      <c r="AW12" s="223">
        <f>'ส-8'!K12-ตรวจสอบยอดขาย!AT12</f>
        <v>0</v>
      </c>
      <c r="AX12" s="208"/>
      <c r="AY12" s="208"/>
      <c r="AZ12" s="223">
        <f t="shared" si="8"/>
        <v>0</v>
      </c>
      <c r="BA12" s="223">
        <f>'ส-9'!I12-ตรวจสอบยอดขาย!AX12</f>
        <v>0</v>
      </c>
      <c r="BB12" s="223">
        <f>'ส-9'!J12-ตรวจสอบยอดขาย!AY12</f>
        <v>0</v>
      </c>
      <c r="BC12" s="223">
        <f>'ส-9'!K12-ตรวจสอบยอดขาย!AZ12</f>
        <v>0</v>
      </c>
      <c r="BD12" s="208"/>
      <c r="BE12" s="208"/>
      <c r="BF12" s="223">
        <f t="shared" si="9"/>
        <v>0</v>
      </c>
      <c r="BG12" s="223">
        <f>'ส-10'!I12-ตรวจสอบยอดขาย!BD12</f>
        <v>0</v>
      </c>
      <c r="BH12" s="223">
        <f>'ส-10'!J12-ตรวจสอบยอดขาย!BE12</f>
        <v>0</v>
      </c>
      <c r="BI12" s="223">
        <f>'ส-10'!K12-ตรวจสอบยอดขาย!BF12</f>
        <v>0</v>
      </c>
      <c r="BJ12" s="208"/>
      <c r="BK12" s="208"/>
      <c r="BL12" s="223">
        <f t="shared" si="10"/>
        <v>0</v>
      </c>
      <c r="BM12" s="223">
        <f>'ส-11'!I12-ตรวจสอบยอดขาย!BJ12</f>
        <v>0</v>
      </c>
      <c r="BN12" s="223">
        <f>'ส-11'!J12-ตรวจสอบยอดขาย!BK12</f>
        <v>0</v>
      </c>
      <c r="BO12" s="223">
        <f>'ส-11'!K12-ตรวจสอบยอดขาย!BL12</f>
        <v>0</v>
      </c>
      <c r="BP12" s="208"/>
      <c r="BQ12" s="208"/>
      <c r="BR12" s="223">
        <f t="shared" si="11"/>
        <v>0</v>
      </c>
      <c r="BS12" s="223">
        <f>'ส-12'!I12-ตรวจสอบยอดขาย!BP12</f>
        <v>0</v>
      </c>
      <c r="BT12" s="223">
        <f>'ส-12'!J12-ตรวจสอบยอดขาย!BQ12</f>
        <v>0</v>
      </c>
      <c r="BU12" s="223">
        <f>'ส-12'!K12-ตรวจสอบยอดขาย!BR12</f>
        <v>0</v>
      </c>
      <c r="BV12" s="223">
        <f t="shared" si="12"/>
        <v>0</v>
      </c>
      <c r="BW12" s="223">
        <f t="shared" si="13"/>
        <v>0</v>
      </c>
      <c r="BX12" s="223">
        <f t="shared" si="14"/>
        <v>0</v>
      </c>
      <c r="BY12" s="223">
        <f>('ส-1'!I12+'ส-2'!I12+'ส-3'!I12+'ส-4'!I12+'ส-5'!I12+'ส-6'!I12+'ส-7'!I12+'ส-8'!I12+'ส-9'!I12+'ส-10'!I12+'ส-11'!I12+'ส-12'!I12)-BV12</f>
        <v>0</v>
      </c>
      <c r="BZ12" s="223">
        <f>('ส-1'!J12+'ส-2'!J12+'ส-3'!J12+'ส-4'!J12+'ส-5'!J12+'ส-6'!J12+'ส-7'!J12+'ส-8'!J12+'ส-9'!J12+'ส-10'!J12+'ส-11'!J12+'ส-12'!J12)-BW12</f>
        <v>0</v>
      </c>
      <c r="CA12" s="223">
        <f>('ส-1'!K12+'ส-2'!K12+'ส-3'!K12+'ส-4'!K12+'ส-5'!K12+'ส-6'!K12+'ส-7'!K12+'ส-8'!K12+'ส-9'!K12+'ส-10'!K12+'ส-11'!K12+'ส-12'!K12)-ตรวจสอบยอดขาย!BX12</f>
        <v>0</v>
      </c>
    </row>
    <row r="13" spans="1:79">
      <c r="A13" s="489">
        <v>7</v>
      </c>
      <c r="B13" s="208"/>
      <c r="C13" s="208"/>
      <c r="D13" s="223">
        <f t="shared" si="15"/>
        <v>0</v>
      </c>
      <c r="E13" s="223">
        <f>'ส-1'!I13-ตรวจสอบยอดขาย!B13</f>
        <v>0</v>
      </c>
      <c r="F13" s="223">
        <f>'ส-1'!J13-ตรวจสอบยอดขาย!C13</f>
        <v>0</v>
      </c>
      <c r="G13" s="223">
        <f>'ส-1'!K13-ตรวจสอบยอดขาย!D13</f>
        <v>0</v>
      </c>
      <c r="H13" s="208"/>
      <c r="I13" s="208"/>
      <c r="J13" s="223">
        <f t="shared" si="1"/>
        <v>0</v>
      </c>
      <c r="K13" s="223">
        <f>'ส-2'!I13-ตรวจสอบยอดขาย!H13</f>
        <v>0</v>
      </c>
      <c r="L13" s="223">
        <f>'ส-2'!J13-ตรวจสอบยอดขาย!I13</f>
        <v>0</v>
      </c>
      <c r="M13" s="223">
        <f>'ส-2'!K13-ตรวจสอบยอดขาย!J13</f>
        <v>0</v>
      </c>
      <c r="N13" s="208"/>
      <c r="O13" s="208"/>
      <c r="P13" s="223">
        <f t="shared" si="2"/>
        <v>0</v>
      </c>
      <c r="Q13" s="223">
        <f>'ส-3'!I13-ตรวจสอบยอดขาย!N13</f>
        <v>0</v>
      </c>
      <c r="R13" s="223">
        <f>'ส-3'!J13-ตรวจสอบยอดขาย!O13</f>
        <v>0</v>
      </c>
      <c r="S13" s="223">
        <f>'ส-3'!K13-ตรวจสอบยอดขาย!P13</f>
        <v>0</v>
      </c>
      <c r="T13" s="208"/>
      <c r="U13" s="208"/>
      <c r="V13" s="223">
        <f t="shared" si="3"/>
        <v>0</v>
      </c>
      <c r="W13" s="223">
        <f>'ส-4'!I13-ตรวจสอบยอดขาย!T13</f>
        <v>0</v>
      </c>
      <c r="X13" s="223">
        <f>'ส-4'!J13-ตรวจสอบยอดขาย!U13</f>
        <v>0</v>
      </c>
      <c r="Y13" s="223">
        <f>'ส-4'!K13-ตรวจสอบยอดขาย!V13</f>
        <v>0</v>
      </c>
      <c r="Z13" s="208"/>
      <c r="AA13" s="208"/>
      <c r="AB13" s="223">
        <f t="shared" si="4"/>
        <v>0</v>
      </c>
      <c r="AC13" s="223">
        <f>'ส-5'!I13-ตรวจสอบยอดขาย!Z13</f>
        <v>0</v>
      </c>
      <c r="AD13" s="223">
        <f>'ส-5'!J13-ตรวจสอบยอดขาย!AA13</f>
        <v>0</v>
      </c>
      <c r="AE13" s="223">
        <f>'ส-5'!K13-ตรวจสอบยอดขาย!AB13</f>
        <v>0</v>
      </c>
      <c r="AF13" s="208"/>
      <c r="AG13" s="208"/>
      <c r="AH13" s="223">
        <f t="shared" si="5"/>
        <v>0</v>
      </c>
      <c r="AI13" s="223">
        <f>'ส-6'!I13-ตรวจสอบยอดขาย!AF13</f>
        <v>0</v>
      </c>
      <c r="AJ13" s="223">
        <f>'ส-6'!J13-ตรวจสอบยอดขาย!AG13</f>
        <v>0</v>
      </c>
      <c r="AK13" s="223">
        <f>'ส-6'!K13-ตรวจสอบยอดขาย!AH13</f>
        <v>0</v>
      </c>
      <c r="AL13" s="208"/>
      <c r="AM13" s="208"/>
      <c r="AN13" s="223">
        <f t="shared" si="6"/>
        <v>0</v>
      </c>
      <c r="AO13" s="223">
        <f>'ส-7'!I13-ตรวจสอบยอดขาย!AL13</f>
        <v>0</v>
      </c>
      <c r="AP13" s="223">
        <f>'ส-7'!J13-ตรวจสอบยอดขาย!AM13</f>
        <v>0</v>
      </c>
      <c r="AQ13" s="223">
        <f>'ส-7'!K13-ตรวจสอบยอดขาย!AN13</f>
        <v>0</v>
      </c>
      <c r="AR13" s="208"/>
      <c r="AS13" s="208"/>
      <c r="AT13" s="223">
        <f t="shared" si="7"/>
        <v>0</v>
      </c>
      <c r="AU13" s="223">
        <f>'ส-8'!I13-ตรวจสอบยอดขาย!AR13</f>
        <v>0</v>
      </c>
      <c r="AV13" s="223">
        <f>'ส-8'!J13-ตรวจสอบยอดขาย!AS13</f>
        <v>0</v>
      </c>
      <c r="AW13" s="223">
        <f>'ส-8'!K13-ตรวจสอบยอดขาย!AT13</f>
        <v>0</v>
      </c>
      <c r="AX13" s="208"/>
      <c r="AY13" s="208"/>
      <c r="AZ13" s="223">
        <f t="shared" si="8"/>
        <v>0</v>
      </c>
      <c r="BA13" s="223">
        <f>'ส-9'!I13-ตรวจสอบยอดขาย!AX13</f>
        <v>0</v>
      </c>
      <c r="BB13" s="223">
        <f>'ส-9'!J13-ตรวจสอบยอดขาย!AY13</f>
        <v>0</v>
      </c>
      <c r="BC13" s="223">
        <f>'ส-9'!K13-ตรวจสอบยอดขาย!AZ13</f>
        <v>0</v>
      </c>
      <c r="BD13" s="208"/>
      <c r="BE13" s="208"/>
      <c r="BF13" s="223">
        <f t="shared" si="9"/>
        <v>0</v>
      </c>
      <c r="BG13" s="223">
        <f>'ส-10'!I13-ตรวจสอบยอดขาย!BD13</f>
        <v>0</v>
      </c>
      <c r="BH13" s="223">
        <f>'ส-10'!J13-ตรวจสอบยอดขาย!BE13</f>
        <v>0</v>
      </c>
      <c r="BI13" s="223">
        <f>'ส-10'!K13-ตรวจสอบยอดขาย!BF13</f>
        <v>0</v>
      </c>
      <c r="BJ13" s="208"/>
      <c r="BK13" s="208"/>
      <c r="BL13" s="223">
        <f t="shared" si="10"/>
        <v>0</v>
      </c>
      <c r="BM13" s="223">
        <f>'ส-11'!I13-ตรวจสอบยอดขาย!BJ13</f>
        <v>0</v>
      </c>
      <c r="BN13" s="223">
        <f>'ส-11'!J13-ตรวจสอบยอดขาย!BK13</f>
        <v>0</v>
      </c>
      <c r="BO13" s="223">
        <f>'ส-11'!K13-ตรวจสอบยอดขาย!BL13</f>
        <v>0</v>
      </c>
      <c r="BP13" s="208"/>
      <c r="BQ13" s="208"/>
      <c r="BR13" s="223">
        <f t="shared" si="11"/>
        <v>0</v>
      </c>
      <c r="BS13" s="223">
        <f>'ส-12'!I13-ตรวจสอบยอดขาย!BP13</f>
        <v>0</v>
      </c>
      <c r="BT13" s="223">
        <f>'ส-12'!J13-ตรวจสอบยอดขาย!BQ13</f>
        <v>0</v>
      </c>
      <c r="BU13" s="223">
        <f>'ส-12'!K13-ตรวจสอบยอดขาย!BR13</f>
        <v>0</v>
      </c>
      <c r="BV13" s="223">
        <f t="shared" si="12"/>
        <v>0</v>
      </c>
      <c r="BW13" s="223">
        <f t="shared" si="13"/>
        <v>0</v>
      </c>
      <c r="BX13" s="223">
        <f t="shared" si="14"/>
        <v>0</v>
      </c>
      <c r="BY13" s="223">
        <f>('ส-1'!I13+'ส-2'!I13+'ส-3'!I13+'ส-4'!I13+'ส-5'!I13+'ส-6'!I13+'ส-7'!I13+'ส-8'!I13+'ส-9'!I13+'ส-10'!I13+'ส-11'!I13+'ส-12'!I13)-BV13</f>
        <v>0</v>
      </c>
      <c r="BZ13" s="223">
        <f>('ส-1'!J13+'ส-2'!J13+'ส-3'!J13+'ส-4'!J13+'ส-5'!J13+'ส-6'!J13+'ส-7'!J13+'ส-8'!J13+'ส-9'!J13+'ส-10'!J13+'ส-11'!J13+'ส-12'!J13)-BW13</f>
        <v>0</v>
      </c>
      <c r="CA13" s="223">
        <f>('ส-1'!K13+'ส-2'!K13+'ส-3'!K13+'ส-4'!K13+'ส-5'!K13+'ส-6'!K13+'ส-7'!K13+'ส-8'!K13+'ส-9'!K13+'ส-10'!K13+'ส-11'!K13+'ส-12'!K13)-ตรวจสอบยอดขาย!BX13</f>
        <v>0</v>
      </c>
    </row>
    <row r="14" spans="1:79">
      <c r="A14" s="351">
        <v>8</v>
      </c>
      <c r="B14" s="208"/>
      <c r="C14" s="208"/>
      <c r="D14" s="223">
        <f t="shared" si="15"/>
        <v>0</v>
      </c>
      <c r="E14" s="223">
        <f>'ส-1'!I14-ตรวจสอบยอดขาย!B14</f>
        <v>0</v>
      </c>
      <c r="F14" s="223">
        <f>'ส-1'!J14-ตรวจสอบยอดขาย!C14</f>
        <v>0</v>
      </c>
      <c r="G14" s="223">
        <f>'ส-1'!K14-ตรวจสอบยอดขาย!D14</f>
        <v>0</v>
      </c>
      <c r="H14" s="208"/>
      <c r="I14" s="208"/>
      <c r="J14" s="223">
        <f t="shared" si="1"/>
        <v>0</v>
      </c>
      <c r="K14" s="223">
        <f>'ส-2'!I14-ตรวจสอบยอดขาย!H14</f>
        <v>0</v>
      </c>
      <c r="L14" s="223">
        <f>'ส-2'!J14-ตรวจสอบยอดขาย!I14</f>
        <v>0</v>
      </c>
      <c r="M14" s="223">
        <f>'ส-2'!K14-ตรวจสอบยอดขาย!J14</f>
        <v>0</v>
      </c>
      <c r="N14" s="208"/>
      <c r="O14" s="208"/>
      <c r="P14" s="223">
        <f t="shared" si="2"/>
        <v>0</v>
      </c>
      <c r="Q14" s="223">
        <f>'ส-3'!I14-ตรวจสอบยอดขาย!N14</f>
        <v>0</v>
      </c>
      <c r="R14" s="223">
        <f>'ส-3'!J14-ตรวจสอบยอดขาย!O14</f>
        <v>0</v>
      </c>
      <c r="S14" s="223">
        <f>'ส-3'!K14-ตรวจสอบยอดขาย!P14</f>
        <v>0</v>
      </c>
      <c r="T14" s="208"/>
      <c r="U14" s="208"/>
      <c r="V14" s="223">
        <f t="shared" si="3"/>
        <v>0</v>
      </c>
      <c r="W14" s="223">
        <f>'ส-4'!I14-ตรวจสอบยอดขาย!T14</f>
        <v>0</v>
      </c>
      <c r="X14" s="223">
        <f>'ส-4'!J14-ตรวจสอบยอดขาย!U14</f>
        <v>0</v>
      </c>
      <c r="Y14" s="223">
        <f>'ส-4'!K14-ตรวจสอบยอดขาย!V14</f>
        <v>0</v>
      </c>
      <c r="Z14" s="208"/>
      <c r="AA14" s="208"/>
      <c r="AB14" s="223">
        <f t="shared" si="4"/>
        <v>0</v>
      </c>
      <c r="AC14" s="223">
        <f>'ส-5'!I14-ตรวจสอบยอดขาย!Z14</f>
        <v>0</v>
      </c>
      <c r="AD14" s="223">
        <f>'ส-5'!J14-ตรวจสอบยอดขาย!AA14</f>
        <v>0</v>
      </c>
      <c r="AE14" s="223">
        <f>'ส-5'!K14-ตรวจสอบยอดขาย!AB14</f>
        <v>0</v>
      </c>
      <c r="AF14" s="208"/>
      <c r="AG14" s="208"/>
      <c r="AH14" s="223">
        <f t="shared" si="5"/>
        <v>0</v>
      </c>
      <c r="AI14" s="223">
        <f>'ส-6'!I14-ตรวจสอบยอดขาย!AF14</f>
        <v>0</v>
      </c>
      <c r="AJ14" s="223">
        <f>'ส-6'!J14-ตรวจสอบยอดขาย!AG14</f>
        <v>0</v>
      </c>
      <c r="AK14" s="223">
        <f>'ส-6'!K14-ตรวจสอบยอดขาย!AH14</f>
        <v>0</v>
      </c>
      <c r="AL14" s="208"/>
      <c r="AM14" s="208"/>
      <c r="AN14" s="223">
        <f t="shared" si="6"/>
        <v>0</v>
      </c>
      <c r="AO14" s="223">
        <f>'ส-7'!I14-ตรวจสอบยอดขาย!AL14</f>
        <v>0</v>
      </c>
      <c r="AP14" s="223">
        <f>'ส-7'!J14-ตรวจสอบยอดขาย!AM14</f>
        <v>0</v>
      </c>
      <c r="AQ14" s="223">
        <f>'ส-7'!K14-ตรวจสอบยอดขาย!AN14</f>
        <v>0</v>
      </c>
      <c r="AR14" s="208"/>
      <c r="AS14" s="208"/>
      <c r="AT14" s="223">
        <f t="shared" si="7"/>
        <v>0</v>
      </c>
      <c r="AU14" s="223">
        <f>'ส-8'!I14-ตรวจสอบยอดขาย!AR14</f>
        <v>0</v>
      </c>
      <c r="AV14" s="223">
        <f>'ส-8'!J14-ตรวจสอบยอดขาย!AS14</f>
        <v>0</v>
      </c>
      <c r="AW14" s="223">
        <f>'ส-8'!K14-ตรวจสอบยอดขาย!AT14</f>
        <v>0</v>
      </c>
      <c r="AX14" s="208"/>
      <c r="AY14" s="208"/>
      <c r="AZ14" s="223">
        <f t="shared" si="8"/>
        <v>0</v>
      </c>
      <c r="BA14" s="223">
        <f>'ส-9'!I14-ตรวจสอบยอดขาย!AX14</f>
        <v>0</v>
      </c>
      <c r="BB14" s="223">
        <f>'ส-9'!J14-ตรวจสอบยอดขาย!AY14</f>
        <v>0</v>
      </c>
      <c r="BC14" s="223">
        <f>'ส-9'!K14-ตรวจสอบยอดขาย!AZ14</f>
        <v>0</v>
      </c>
      <c r="BD14" s="208"/>
      <c r="BE14" s="208"/>
      <c r="BF14" s="223">
        <f t="shared" si="9"/>
        <v>0</v>
      </c>
      <c r="BG14" s="223">
        <f>'ส-10'!I14-ตรวจสอบยอดขาย!BD14</f>
        <v>0</v>
      </c>
      <c r="BH14" s="223">
        <f>'ส-10'!J14-ตรวจสอบยอดขาย!BE14</f>
        <v>0</v>
      </c>
      <c r="BI14" s="223">
        <f>'ส-10'!K14-ตรวจสอบยอดขาย!BF14</f>
        <v>0</v>
      </c>
      <c r="BJ14" s="208"/>
      <c r="BK14" s="208"/>
      <c r="BL14" s="223">
        <f t="shared" si="10"/>
        <v>0</v>
      </c>
      <c r="BM14" s="223">
        <f>'ส-11'!I14-ตรวจสอบยอดขาย!BJ14</f>
        <v>0</v>
      </c>
      <c r="BN14" s="223">
        <f>'ส-11'!J14-ตรวจสอบยอดขาย!BK14</f>
        <v>0</v>
      </c>
      <c r="BO14" s="223">
        <f>'ส-11'!K14-ตรวจสอบยอดขาย!BL14</f>
        <v>0</v>
      </c>
      <c r="BP14" s="208"/>
      <c r="BQ14" s="208"/>
      <c r="BR14" s="223">
        <f t="shared" si="11"/>
        <v>0</v>
      </c>
      <c r="BS14" s="223">
        <f>'ส-12'!I14-ตรวจสอบยอดขาย!BP14</f>
        <v>0</v>
      </c>
      <c r="BT14" s="223">
        <f>'ส-12'!J14-ตรวจสอบยอดขาย!BQ14</f>
        <v>0</v>
      </c>
      <c r="BU14" s="223">
        <f>'ส-12'!K14-ตรวจสอบยอดขาย!BR14</f>
        <v>0</v>
      </c>
      <c r="BV14" s="223">
        <f t="shared" si="12"/>
        <v>0</v>
      </c>
      <c r="BW14" s="223">
        <f t="shared" si="13"/>
        <v>0</v>
      </c>
      <c r="BX14" s="223">
        <f t="shared" si="14"/>
        <v>0</v>
      </c>
      <c r="BY14" s="223">
        <f>('ส-1'!I14+'ส-2'!I14+'ส-3'!I14+'ส-4'!I14+'ส-5'!I14+'ส-6'!I14+'ส-7'!I14+'ส-8'!I14+'ส-9'!I14+'ส-10'!I14+'ส-11'!I14+'ส-12'!I14)-BV14</f>
        <v>0</v>
      </c>
      <c r="BZ14" s="223">
        <f>('ส-1'!J14+'ส-2'!J14+'ส-3'!J14+'ส-4'!J14+'ส-5'!J14+'ส-6'!J14+'ส-7'!J14+'ส-8'!J14+'ส-9'!J14+'ส-10'!J14+'ส-11'!J14+'ส-12'!J14)-BW14</f>
        <v>0</v>
      </c>
      <c r="CA14" s="223">
        <f>('ส-1'!K14+'ส-2'!K14+'ส-3'!K14+'ส-4'!K14+'ส-5'!K14+'ส-6'!K14+'ส-7'!K14+'ส-8'!K14+'ส-9'!K14+'ส-10'!K14+'ส-11'!K14+'ส-12'!K14)-ตรวจสอบยอดขาย!BX14</f>
        <v>0</v>
      </c>
    </row>
    <row r="15" spans="1:79">
      <c r="A15" s="351">
        <v>9</v>
      </c>
      <c r="B15" s="208"/>
      <c r="C15" s="208"/>
      <c r="D15" s="223">
        <f t="shared" si="15"/>
        <v>0</v>
      </c>
      <c r="E15" s="223">
        <f>'ส-1'!I15-ตรวจสอบยอดขาย!B15</f>
        <v>0</v>
      </c>
      <c r="F15" s="223">
        <f>'ส-1'!J15-ตรวจสอบยอดขาย!C15</f>
        <v>0</v>
      </c>
      <c r="G15" s="223">
        <f>'ส-1'!K15-ตรวจสอบยอดขาย!D15</f>
        <v>0</v>
      </c>
      <c r="H15" s="208"/>
      <c r="I15" s="208"/>
      <c r="J15" s="223">
        <f t="shared" si="1"/>
        <v>0</v>
      </c>
      <c r="K15" s="223">
        <f>'ส-2'!I15-ตรวจสอบยอดขาย!H15</f>
        <v>0</v>
      </c>
      <c r="L15" s="223">
        <f>'ส-2'!J15-ตรวจสอบยอดขาย!I15</f>
        <v>0</v>
      </c>
      <c r="M15" s="223">
        <f>'ส-2'!K15-ตรวจสอบยอดขาย!J15</f>
        <v>0</v>
      </c>
      <c r="N15" s="208"/>
      <c r="O15" s="208"/>
      <c r="P15" s="223">
        <f t="shared" si="2"/>
        <v>0</v>
      </c>
      <c r="Q15" s="223">
        <f>'ส-3'!I15-ตรวจสอบยอดขาย!N15</f>
        <v>0</v>
      </c>
      <c r="R15" s="223">
        <f>'ส-3'!J15-ตรวจสอบยอดขาย!O15</f>
        <v>0</v>
      </c>
      <c r="S15" s="223">
        <f>'ส-3'!K15-ตรวจสอบยอดขาย!P15</f>
        <v>0</v>
      </c>
      <c r="T15" s="208"/>
      <c r="U15" s="208"/>
      <c r="V15" s="223">
        <f t="shared" si="3"/>
        <v>0</v>
      </c>
      <c r="W15" s="223">
        <f>'ส-4'!I15-ตรวจสอบยอดขาย!T15</f>
        <v>0</v>
      </c>
      <c r="X15" s="223">
        <f>'ส-4'!J15-ตรวจสอบยอดขาย!U15</f>
        <v>0</v>
      </c>
      <c r="Y15" s="223">
        <f>'ส-4'!K15-ตรวจสอบยอดขาย!V15</f>
        <v>0</v>
      </c>
      <c r="Z15" s="208"/>
      <c r="AA15" s="208"/>
      <c r="AB15" s="223">
        <f t="shared" si="4"/>
        <v>0</v>
      </c>
      <c r="AC15" s="223">
        <f>'ส-5'!I15-ตรวจสอบยอดขาย!Z15</f>
        <v>0</v>
      </c>
      <c r="AD15" s="223">
        <f>'ส-5'!J15-ตรวจสอบยอดขาย!AA15</f>
        <v>0</v>
      </c>
      <c r="AE15" s="223">
        <f>'ส-5'!K15-ตรวจสอบยอดขาย!AB15</f>
        <v>0</v>
      </c>
      <c r="AF15" s="208"/>
      <c r="AG15" s="208"/>
      <c r="AH15" s="223">
        <f t="shared" si="5"/>
        <v>0</v>
      </c>
      <c r="AI15" s="223">
        <f>'ส-6'!I15-ตรวจสอบยอดขาย!AF15</f>
        <v>0</v>
      </c>
      <c r="AJ15" s="223">
        <f>'ส-6'!J15-ตรวจสอบยอดขาย!AG15</f>
        <v>0</v>
      </c>
      <c r="AK15" s="223">
        <f>'ส-6'!K15-ตรวจสอบยอดขาย!AH15</f>
        <v>0</v>
      </c>
      <c r="AL15" s="208"/>
      <c r="AM15" s="208"/>
      <c r="AN15" s="223">
        <f t="shared" si="6"/>
        <v>0</v>
      </c>
      <c r="AO15" s="223">
        <f>'ส-7'!I15-ตรวจสอบยอดขาย!AL15</f>
        <v>0</v>
      </c>
      <c r="AP15" s="223">
        <f>'ส-7'!J15-ตรวจสอบยอดขาย!AM15</f>
        <v>0</v>
      </c>
      <c r="AQ15" s="223">
        <f>'ส-7'!K15-ตรวจสอบยอดขาย!AN15</f>
        <v>0</v>
      </c>
      <c r="AR15" s="208"/>
      <c r="AS15" s="208"/>
      <c r="AT15" s="223">
        <f t="shared" si="7"/>
        <v>0</v>
      </c>
      <c r="AU15" s="223">
        <f>'ส-8'!I15-ตรวจสอบยอดขาย!AR15</f>
        <v>0</v>
      </c>
      <c r="AV15" s="223">
        <f>'ส-8'!J15-ตรวจสอบยอดขาย!AS15</f>
        <v>0</v>
      </c>
      <c r="AW15" s="223">
        <f>'ส-8'!K15-ตรวจสอบยอดขาย!AT15</f>
        <v>0</v>
      </c>
      <c r="AX15" s="208"/>
      <c r="AY15" s="208"/>
      <c r="AZ15" s="223">
        <f t="shared" si="8"/>
        <v>0</v>
      </c>
      <c r="BA15" s="223">
        <f>'ส-9'!I15-ตรวจสอบยอดขาย!AX15</f>
        <v>0</v>
      </c>
      <c r="BB15" s="223">
        <f>'ส-9'!J15-ตรวจสอบยอดขาย!AY15</f>
        <v>0</v>
      </c>
      <c r="BC15" s="223">
        <f>'ส-9'!K15-ตรวจสอบยอดขาย!AZ15</f>
        <v>0</v>
      </c>
      <c r="BD15" s="208"/>
      <c r="BE15" s="208"/>
      <c r="BF15" s="223">
        <f t="shared" si="9"/>
        <v>0</v>
      </c>
      <c r="BG15" s="223">
        <f>'ส-10'!I15-ตรวจสอบยอดขาย!BD15</f>
        <v>0</v>
      </c>
      <c r="BH15" s="223">
        <f>'ส-10'!J15-ตรวจสอบยอดขาย!BE15</f>
        <v>0</v>
      </c>
      <c r="BI15" s="223">
        <f>'ส-10'!K15-ตรวจสอบยอดขาย!BF15</f>
        <v>0</v>
      </c>
      <c r="BJ15" s="208"/>
      <c r="BK15" s="208"/>
      <c r="BL15" s="223">
        <f t="shared" si="10"/>
        <v>0</v>
      </c>
      <c r="BM15" s="223">
        <f>'ส-11'!I15-ตรวจสอบยอดขาย!BJ15</f>
        <v>0</v>
      </c>
      <c r="BN15" s="223">
        <f>'ส-11'!J15-ตรวจสอบยอดขาย!BK15</f>
        <v>0</v>
      </c>
      <c r="BO15" s="223">
        <f>'ส-11'!K15-ตรวจสอบยอดขาย!BL15</f>
        <v>0</v>
      </c>
      <c r="BP15" s="208"/>
      <c r="BQ15" s="208"/>
      <c r="BR15" s="223">
        <f t="shared" si="11"/>
        <v>0</v>
      </c>
      <c r="BS15" s="223">
        <f>'ส-12'!I15-ตรวจสอบยอดขาย!BP15</f>
        <v>0</v>
      </c>
      <c r="BT15" s="223">
        <f>'ส-12'!J15-ตรวจสอบยอดขาย!BQ15</f>
        <v>0</v>
      </c>
      <c r="BU15" s="223">
        <f>'ส-12'!K15-ตรวจสอบยอดขาย!BR15</f>
        <v>0</v>
      </c>
      <c r="BV15" s="223">
        <f t="shared" si="12"/>
        <v>0</v>
      </c>
      <c r="BW15" s="223">
        <f t="shared" si="13"/>
        <v>0</v>
      </c>
      <c r="BX15" s="223">
        <f t="shared" si="14"/>
        <v>0</v>
      </c>
      <c r="BY15" s="223">
        <f>('ส-1'!I15+'ส-2'!I15+'ส-3'!I15+'ส-4'!I15+'ส-5'!I15+'ส-6'!I15+'ส-7'!I15+'ส-8'!I15+'ส-9'!I15+'ส-10'!I15+'ส-11'!I15+'ส-12'!I15)-BV15</f>
        <v>0</v>
      </c>
      <c r="BZ15" s="223">
        <f>('ส-1'!J15+'ส-2'!J15+'ส-3'!J15+'ส-4'!J15+'ส-5'!J15+'ส-6'!J15+'ส-7'!J15+'ส-8'!J15+'ส-9'!J15+'ส-10'!J15+'ส-11'!J15+'ส-12'!J15)-BW15</f>
        <v>0</v>
      </c>
      <c r="CA15" s="223">
        <f>('ส-1'!K15+'ส-2'!K15+'ส-3'!K15+'ส-4'!K15+'ส-5'!K15+'ส-6'!K15+'ส-7'!K15+'ส-8'!K15+'ส-9'!K15+'ส-10'!K15+'ส-11'!K15+'ส-12'!K15)-ตรวจสอบยอดขาย!BX15</f>
        <v>0</v>
      </c>
    </row>
    <row r="16" spans="1:79">
      <c r="A16" s="351">
        <v>10</v>
      </c>
      <c r="B16" s="208"/>
      <c r="C16" s="208"/>
      <c r="D16" s="223">
        <f t="shared" si="15"/>
        <v>0</v>
      </c>
      <c r="E16" s="223">
        <f>'ส-1'!I16-ตรวจสอบยอดขาย!B16</f>
        <v>0</v>
      </c>
      <c r="F16" s="223">
        <f>'ส-1'!J16-ตรวจสอบยอดขาย!C16</f>
        <v>0</v>
      </c>
      <c r="G16" s="223">
        <f>'ส-1'!K16-ตรวจสอบยอดขาย!D16</f>
        <v>0</v>
      </c>
      <c r="H16" s="208"/>
      <c r="I16" s="208"/>
      <c r="J16" s="223">
        <f t="shared" si="1"/>
        <v>0</v>
      </c>
      <c r="K16" s="223">
        <f>'ส-2'!I16-ตรวจสอบยอดขาย!H16</f>
        <v>0</v>
      </c>
      <c r="L16" s="223">
        <f>'ส-2'!J16-ตรวจสอบยอดขาย!I16</f>
        <v>0</v>
      </c>
      <c r="M16" s="223">
        <f>'ส-2'!K16-ตรวจสอบยอดขาย!J16</f>
        <v>0</v>
      </c>
      <c r="N16" s="208"/>
      <c r="O16" s="208"/>
      <c r="P16" s="223">
        <f t="shared" si="2"/>
        <v>0</v>
      </c>
      <c r="Q16" s="223">
        <f>'ส-3'!I16-ตรวจสอบยอดขาย!N16</f>
        <v>0</v>
      </c>
      <c r="R16" s="223">
        <f>'ส-3'!J16-ตรวจสอบยอดขาย!O16</f>
        <v>0</v>
      </c>
      <c r="S16" s="223">
        <f>'ส-3'!K16-ตรวจสอบยอดขาย!P16</f>
        <v>0</v>
      </c>
      <c r="T16" s="208"/>
      <c r="U16" s="208"/>
      <c r="V16" s="223">
        <f t="shared" si="3"/>
        <v>0</v>
      </c>
      <c r="W16" s="223">
        <f>'ส-4'!I16-ตรวจสอบยอดขาย!T16</f>
        <v>0</v>
      </c>
      <c r="X16" s="223">
        <f>'ส-4'!J16-ตรวจสอบยอดขาย!U16</f>
        <v>0</v>
      </c>
      <c r="Y16" s="223">
        <f>'ส-4'!K16-ตรวจสอบยอดขาย!V16</f>
        <v>0</v>
      </c>
      <c r="Z16" s="208"/>
      <c r="AA16" s="208"/>
      <c r="AB16" s="223">
        <f t="shared" si="4"/>
        <v>0</v>
      </c>
      <c r="AC16" s="223">
        <f>'ส-5'!I16-ตรวจสอบยอดขาย!Z16</f>
        <v>0</v>
      </c>
      <c r="AD16" s="223">
        <f>'ส-5'!J16-ตรวจสอบยอดขาย!AA16</f>
        <v>0</v>
      </c>
      <c r="AE16" s="223">
        <f>'ส-5'!K16-ตรวจสอบยอดขาย!AB16</f>
        <v>0</v>
      </c>
      <c r="AF16" s="208"/>
      <c r="AG16" s="208"/>
      <c r="AH16" s="223">
        <f t="shared" si="5"/>
        <v>0</v>
      </c>
      <c r="AI16" s="223">
        <f>'ส-6'!I16-ตรวจสอบยอดขาย!AF16</f>
        <v>0</v>
      </c>
      <c r="AJ16" s="223">
        <f>'ส-6'!J16-ตรวจสอบยอดขาย!AG16</f>
        <v>0</v>
      </c>
      <c r="AK16" s="223">
        <f>'ส-6'!K16-ตรวจสอบยอดขาย!AH16</f>
        <v>0</v>
      </c>
      <c r="AL16" s="208"/>
      <c r="AM16" s="208"/>
      <c r="AN16" s="223">
        <f t="shared" si="6"/>
        <v>0</v>
      </c>
      <c r="AO16" s="223">
        <f>'ส-7'!I16-ตรวจสอบยอดขาย!AL16</f>
        <v>0</v>
      </c>
      <c r="AP16" s="223">
        <f>'ส-7'!J16-ตรวจสอบยอดขาย!AM16</f>
        <v>0</v>
      </c>
      <c r="AQ16" s="223">
        <f>'ส-7'!K16-ตรวจสอบยอดขาย!AN16</f>
        <v>0</v>
      </c>
      <c r="AR16" s="208"/>
      <c r="AS16" s="208"/>
      <c r="AT16" s="223">
        <f t="shared" si="7"/>
        <v>0</v>
      </c>
      <c r="AU16" s="223">
        <f>'ส-8'!I16-ตรวจสอบยอดขาย!AR16</f>
        <v>0</v>
      </c>
      <c r="AV16" s="223">
        <f>'ส-8'!J16-ตรวจสอบยอดขาย!AS16</f>
        <v>0</v>
      </c>
      <c r="AW16" s="223">
        <f>'ส-8'!K16-ตรวจสอบยอดขาย!AT16</f>
        <v>0</v>
      </c>
      <c r="AX16" s="208"/>
      <c r="AY16" s="208"/>
      <c r="AZ16" s="223">
        <f t="shared" si="8"/>
        <v>0</v>
      </c>
      <c r="BA16" s="223">
        <f>'ส-9'!I16-ตรวจสอบยอดขาย!AX16</f>
        <v>0</v>
      </c>
      <c r="BB16" s="223">
        <f>'ส-9'!J16-ตรวจสอบยอดขาย!AY16</f>
        <v>0</v>
      </c>
      <c r="BC16" s="223">
        <f>'ส-9'!K16-ตรวจสอบยอดขาย!AZ16</f>
        <v>0</v>
      </c>
      <c r="BD16" s="208"/>
      <c r="BE16" s="208"/>
      <c r="BF16" s="223">
        <f t="shared" si="9"/>
        <v>0</v>
      </c>
      <c r="BG16" s="223">
        <f>'ส-10'!I16-ตรวจสอบยอดขาย!BD16</f>
        <v>0</v>
      </c>
      <c r="BH16" s="223">
        <f>'ส-10'!J16-ตรวจสอบยอดขาย!BE16</f>
        <v>0</v>
      </c>
      <c r="BI16" s="223">
        <f>'ส-10'!K16-ตรวจสอบยอดขาย!BF16</f>
        <v>0</v>
      </c>
      <c r="BJ16" s="208"/>
      <c r="BK16" s="208"/>
      <c r="BL16" s="223">
        <f t="shared" si="10"/>
        <v>0</v>
      </c>
      <c r="BM16" s="223">
        <f>'ส-11'!I16-ตรวจสอบยอดขาย!BJ16</f>
        <v>0</v>
      </c>
      <c r="BN16" s="223">
        <f>'ส-11'!J16-ตรวจสอบยอดขาย!BK16</f>
        <v>0</v>
      </c>
      <c r="BO16" s="223">
        <f>'ส-11'!K16-ตรวจสอบยอดขาย!BL16</f>
        <v>0</v>
      </c>
      <c r="BP16" s="208"/>
      <c r="BQ16" s="208"/>
      <c r="BR16" s="223">
        <f t="shared" si="11"/>
        <v>0</v>
      </c>
      <c r="BS16" s="223">
        <f>'ส-12'!I16-ตรวจสอบยอดขาย!BP16</f>
        <v>0</v>
      </c>
      <c r="BT16" s="223">
        <f>'ส-12'!J16-ตรวจสอบยอดขาย!BQ16</f>
        <v>0</v>
      </c>
      <c r="BU16" s="223">
        <f>'ส-12'!K16-ตรวจสอบยอดขาย!BR16</f>
        <v>0</v>
      </c>
      <c r="BV16" s="223">
        <f t="shared" si="12"/>
        <v>0</v>
      </c>
      <c r="BW16" s="223">
        <f t="shared" si="13"/>
        <v>0</v>
      </c>
      <c r="BX16" s="223">
        <f t="shared" si="14"/>
        <v>0</v>
      </c>
      <c r="BY16" s="223">
        <f>('ส-1'!I16+'ส-2'!I16+'ส-3'!I16+'ส-4'!I16+'ส-5'!I16+'ส-6'!I16+'ส-7'!I16+'ส-8'!I16+'ส-9'!I16+'ส-10'!I16+'ส-11'!I16+'ส-12'!I16)-BV16</f>
        <v>0</v>
      </c>
      <c r="BZ16" s="223">
        <f>('ส-1'!J16+'ส-2'!J16+'ส-3'!J16+'ส-4'!J16+'ส-5'!J16+'ส-6'!J16+'ส-7'!J16+'ส-8'!J16+'ส-9'!J16+'ส-10'!J16+'ส-11'!J16+'ส-12'!J16)-BW16</f>
        <v>0</v>
      </c>
      <c r="CA16" s="223">
        <f>('ส-1'!K16+'ส-2'!K16+'ส-3'!K16+'ส-4'!K16+'ส-5'!K16+'ส-6'!K16+'ส-7'!K16+'ส-8'!K16+'ส-9'!K16+'ส-10'!K16+'ส-11'!K16+'ส-12'!K16)-ตรวจสอบยอดขาย!BX16</f>
        <v>0</v>
      </c>
    </row>
    <row r="17" spans="1:79">
      <c r="A17" s="351">
        <v>11</v>
      </c>
      <c r="B17" s="208"/>
      <c r="C17" s="208"/>
      <c r="D17" s="223">
        <f t="shared" si="15"/>
        <v>0</v>
      </c>
      <c r="E17" s="223">
        <f>'ส-1'!I17-ตรวจสอบยอดขาย!B17</f>
        <v>0</v>
      </c>
      <c r="F17" s="223">
        <f>'ส-1'!J17-ตรวจสอบยอดขาย!C17</f>
        <v>0</v>
      </c>
      <c r="G17" s="223">
        <f>'ส-1'!K17-ตรวจสอบยอดขาย!D17</f>
        <v>0</v>
      </c>
      <c r="H17" s="208"/>
      <c r="I17" s="208"/>
      <c r="J17" s="223">
        <f t="shared" si="1"/>
        <v>0</v>
      </c>
      <c r="K17" s="223">
        <f>'ส-2'!I17-ตรวจสอบยอดขาย!H17</f>
        <v>0</v>
      </c>
      <c r="L17" s="223">
        <f>'ส-2'!J17-ตรวจสอบยอดขาย!I17</f>
        <v>0</v>
      </c>
      <c r="M17" s="223">
        <f>'ส-2'!K17-ตรวจสอบยอดขาย!J17</f>
        <v>0</v>
      </c>
      <c r="N17" s="208"/>
      <c r="O17" s="208"/>
      <c r="P17" s="223">
        <f t="shared" si="2"/>
        <v>0</v>
      </c>
      <c r="Q17" s="223">
        <f>'ส-3'!I17-ตรวจสอบยอดขาย!N17</f>
        <v>0</v>
      </c>
      <c r="R17" s="223">
        <f>'ส-3'!J17-ตรวจสอบยอดขาย!O17</f>
        <v>0</v>
      </c>
      <c r="S17" s="223">
        <f>'ส-3'!K17-ตรวจสอบยอดขาย!P17</f>
        <v>0</v>
      </c>
      <c r="T17" s="208"/>
      <c r="U17" s="208"/>
      <c r="V17" s="223">
        <f t="shared" si="3"/>
        <v>0</v>
      </c>
      <c r="W17" s="223">
        <f>'ส-4'!I17-ตรวจสอบยอดขาย!T17</f>
        <v>0</v>
      </c>
      <c r="X17" s="223">
        <f>'ส-4'!J17-ตรวจสอบยอดขาย!U17</f>
        <v>0</v>
      </c>
      <c r="Y17" s="223">
        <f>'ส-4'!K17-ตรวจสอบยอดขาย!V17</f>
        <v>0</v>
      </c>
      <c r="Z17" s="208"/>
      <c r="AA17" s="208"/>
      <c r="AB17" s="223">
        <f t="shared" si="4"/>
        <v>0</v>
      </c>
      <c r="AC17" s="223">
        <f>'ส-5'!I17-ตรวจสอบยอดขาย!Z17</f>
        <v>0</v>
      </c>
      <c r="AD17" s="223">
        <f>'ส-5'!J17-ตรวจสอบยอดขาย!AA17</f>
        <v>0</v>
      </c>
      <c r="AE17" s="223">
        <f>'ส-5'!K17-ตรวจสอบยอดขาย!AB17</f>
        <v>0</v>
      </c>
      <c r="AF17" s="208"/>
      <c r="AG17" s="208"/>
      <c r="AH17" s="223">
        <f t="shared" si="5"/>
        <v>0</v>
      </c>
      <c r="AI17" s="223">
        <f>'ส-6'!I17-ตรวจสอบยอดขาย!AF17</f>
        <v>0</v>
      </c>
      <c r="AJ17" s="223">
        <f>'ส-6'!J17-ตรวจสอบยอดขาย!AG17</f>
        <v>0</v>
      </c>
      <c r="AK17" s="223">
        <f>'ส-6'!K17-ตรวจสอบยอดขาย!AH17</f>
        <v>0</v>
      </c>
      <c r="AL17" s="208"/>
      <c r="AM17" s="208"/>
      <c r="AN17" s="223">
        <f t="shared" si="6"/>
        <v>0</v>
      </c>
      <c r="AO17" s="223">
        <f>'ส-7'!I17-ตรวจสอบยอดขาย!AL17</f>
        <v>0</v>
      </c>
      <c r="AP17" s="223">
        <f>'ส-7'!J17-ตรวจสอบยอดขาย!AM17</f>
        <v>0</v>
      </c>
      <c r="AQ17" s="223">
        <f>'ส-7'!K17-ตรวจสอบยอดขาย!AN17</f>
        <v>0</v>
      </c>
      <c r="AR17" s="208"/>
      <c r="AS17" s="208"/>
      <c r="AT17" s="223">
        <f t="shared" si="7"/>
        <v>0</v>
      </c>
      <c r="AU17" s="223">
        <f>'ส-8'!I17-ตรวจสอบยอดขาย!AR17</f>
        <v>0</v>
      </c>
      <c r="AV17" s="223">
        <f>'ส-8'!J17-ตรวจสอบยอดขาย!AS17</f>
        <v>0</v>
      </c>
      <c r="AW17" s="223">
        <f>'ส-8'!K17-ตรวจสอบยอดขาย!AT17</f>
        <v>0</v>
      </c>
      <c r="AX17" s="208"/>
      <c r="AY17" s="208"/>
      <c r="AZ17" s="223">
        <f t="shared" si="8"/>
        <v>0</v>
      </c>
      <c r="BA17" s="223">
        <f>'ส-9'!I17-ตรวจสอบยอดขาย!AX17</f>
        <v>0</v>
      </c>
      <c r="BB17" s="223">
        <f>'ส-9'!J17-ตรวจสอบยอดขาย!AY17</f>
        <v>0</v>
      </c>
      <c r="BC17" s="223">
        <f>'ส-9'!K17-ตรวจสอบยอดขาย!AZ17</f>
        <v>0</v>
      </c>
      <c r="BD17" s="208"/>
      <c r="BE17" s="208"/>
      <c r="BF17" s="223">
        <f t="shared" si="9"/>
        <v>0</v>
      </c>
      <c r="BG17" s="223">
        <f>'ส-10'!I17-ตรวจสอบยอดขาย!BD17</f>
        <v>0</v>
      </c>
      <c r="BH17" s="223">
        <f>'ส-10'!J17-ตรวจสอบยอดขาย!BE17</f>
        <v>0</v>
      </c>
      <c r="BI17" s="223">
        <f>'ส-10'!K17-ตรวจสอบยอดขาย!BF17</f>
        <v>0</v>
      </c>
      <c r="BJ17" s="208"/>
      <c r="BK17" s="208"/>
      <c r="BL17" s="223">
        <f t="shared" si="10"/>
        <v>0</v>
      </c>
      <c r="BM17" s="223">
        <f>'ส-11'!I17-ตรวจสอบยอดขาย!BJ17</f>
        <v>0</v>
      </c>
      <c r="BN17" s="223">
        <f>'ส-11'!J17-ตรวจสอบยอดขาย!BK17</f>
        <v>0</v>
      </c>
      <c r="BO17" s="223">
        <f>'ส-11'!K17-ตรวจสอบยอดขาย!BL17</f>
        <v>0</v>
      </c>
      <c r="BP17" s="208"/>
      <c r="BQ17" s="208"/>
      <c r="BR17" s="223">
        <f t="shared" si="11"/>
        <v>0</v>
      </c>
      <c r="BS17" s="223">
        <f>'ส-12'!I17-ตรวจสอบยอดขาย!BP17</f>
        <v>0</v>
      </c>
      <c r="BT17" s="223">
        <f>'ส-12'!J17-ตรวจสอบยอดขาย!BQ17</f>
        <v>0</v>
      </c>
      <c r="BU17" s="223">
        <f>'ส-12'!K17-ตรวจสอบยอดขาย!BR17</f>
        <v>0</v>
      </c>
      <c r="BV17" s="223">
        <f t="shared" si="12"/>
        <v>0</v>
      </c>
      <c r="BW17" s="223">
        <f t="shared" si="13"/>
        <v>0</v>
      </c>
      <c r="BX17" s="223">
        <f t="shared" si="14"/>
        <v>0</v>
      </c>
      <c r="BY17" s="223">
        <f>('ส-1'!I17+'ส-2'!I17+'ส-3'!I17+'ส-4'!I17+'ส-5'!I17+'ส-6'!I17+'ส-7'!I17+'ส-8'!I17+'ส-9'!I17+'ส-10'!I17+'ส-11'!I17+'ส-12'!I17)-BV17</f>
        <v>0</v>
      </c>
      <c r="BZ17" s="223">
        <f>('ส-1'!J17+'ส-2'!J17+'ส-3'!J17+'ส-4'!J17+'ส-5'!J17+'ส-6'!J17+'ส-7'!J17+'ส-8'!J17+'ส-9'!J17+'ส-10'!J17+'ส-11'!J17+'ส-12'!J17)-BW17</f>
        <v>0</v>
      </c>
      <c r="CA17" s="223">
        <f>('ส-1'!K17+'ส-2'!K17+'ส-3'!K17+'ส-4'!K17+'ส-5'!K17+'ส-6'!K17+'ส-7'!K17+'ส-8'!K17+'ส-9'!K17+'ส-10'!K17+'ส-11'!K17+'ส-12'!K17)-ตรวจสอบยอดขาย!BX17</f>
        <v>0</v>
      </c>
    </row>
    <row r="18" spans="1:79">
      <c r="A18" s="351">
        <v>12</v>
      </c>
      <c r="B18" s="208"/>
      <c r="C18" s="208"/>
      <c r="D18" s="223">
        <f t="shared" si="15"/>
        <v>0</v>
      </c>
      <c r="E18" s="223">
        <f>'ส-1'!I18-ตรวจสอบยอดขาย!B18</f>
        <v>0</v>
      </c>
      <c r="F18" s="223">
        <f>'ส-1'!J18-ตรวจสอบยอดขาย!C18</f>
        <v>0</v>
      </c>
      <c r="G18" s="223">
        <f>'ส-1'!K18-ตรวจสอบยอดขาย!D18</f>
        <v>0</v>
      </c>
      <c r="H18" s="208"/>
      <c r="I18" s="208"/>
      <c r="J18" s="223">
        <f t="shared" si="1"/>
        <v>0</v>
      </c>
      <c r="K18" s="223">
        <f>'ส-2'!I18-ตรวจสอบยอดขาย!H18</f>
        <v>0</v>
      </c>
      <c r="L18" s="223">
        <f>'ส-2'!J18-ตรวจสอบยอดขาย!I18</f>
        <v>0</v>
      </c>
      <c r="M18" s="223">
        <f>'ส-2'!K18-ตรวจสอบยอดขาย!J18</f>
        <v>0</v>
      </c>
      <c r="N18" s="208"/>
      <c r="O18" s="208"/>
      <c r="P18" s="223">
        <f t="shared" si="2"/>
        <v>0</v>
      </c>
      <c r="Q18" s="223">
        <f>'ส-3'!I18-ตรวจสอบยอดขาย!N18</f>
        <v>0</v>
      </c>
      <c r="R18" s="223">
        <f>'ส-3'!J18-ตรวจสอบยอดขาย!O18</f>
        <v>0</v>
      </c>
      <c r="S18" s="223">
        <f>'ส-3'!K18-ตรวจสอบยอดขาย!P18</f>
        <v>0</v>
      </c>
      <c r="T18" s="208"/>
      <c r="U18" s="208"/>
      <c r="V18" s="223">
        <f t="shared" si="3"/>
        <v>0</v>
      </c>
      <c r="W18" s="223">
        <f>'ส-4'!I18-ตรวจสอบยอดขาย!T18</f>
        <v>0</v>
      </c>
      <c r="X18" s="223">
        <f>'ส-4'!J18-ตรวจสอบยอดขาย!U18</f>
        <v>0</v>
      </c>
      <c r="Y18" s="223">
        <f>'ส-4'!K18-ตรวจสอบยอดขาย!V18</f>
        <v>0</v>
      </c>
      <c r="Z18" s="208"/>
      <c r="AA18" s="208"/>
      <c r="AB18" s="223">
        <f t="shared" si="4"/>
        <v>0</v>
      </c>
      <c r="AC18" s="223">
        <f>'ส-5'!I18-ตรวจสอบยอดขาย!Z18</f>
        <v>0</v>
      </c>
      <c r="AD18" s="223">
        <f>'ส-5'!J18-ตรวจสอบยอดขาย!AA18</f>
        <v>0</v>
      </c>
      <c r="AE18" s="223">
        <f>'ส-5'!K18-ตรวจสอบยอดขาย!AB18</f>
        <v>0</v>
      </c>
      <c r="AF18" s="208"/>
      <c r="AG18" s="208"/>
      <c r="AH18" s="223">
        <f t="shared" si="5"/>
        <v>0</v>
      </c>
      <c r="AI18" s="223">
        <f>'ส-6'!I18-ตรวจสอบยอดขาย!AF18</f>
        <v>0</v>
      </c>
      <c r="AJ18" s="223">
        <f>'ส-6'!J18-ตรวจสอบยอดขาย!AG18</f>
        <v>0</v>
      </c>
      <c r="AK18" s="223">
        <f>'ส-6'!K18-ตรวจสอบยอดขาย!AH18</f>
        <v>0</v>
      </c>
      <c r="AL18" s="208"/>
      <c r="AM18" s="208"/>
      <c r="AN18" s="223">
        <f t="shared" si="6"/>
        <v>0</v>
      </c>
      <c r="AO18" s="223">
        <f>'ส-7'!I18-ตรวจสอบยอดขาย!AL18</f>
        <v>0</v>
      </c>
      <c r="AP18" s="223">
        <f>'ส-7'!J18-ตรวจสอบยอดขาย!AM18</f>
        <v>0</v>
      </c>
      <c r="AQ18" s="223">
        <f>'ส-7'!K18-ตรวจสอบยอดขาย!AN18</f>
        <v>0</v>
      </c>
      <c r="AR18" s="208"/>
      <c r="AS18" s="208"/>
      <c r="AT18" s="223">
        <f t="shared" si="7"/>
        <v>0</v>
      </c>
      <c r="AU18" s="223">
        <f>'ส-8'!I18-ตรวจสอบยอดขาย!AR18</f>
        <v>0</v>
      </c>
      <c r="AV18" s="223">
        <f>'ส-8'!J18-ตรวจสอบยอดขาย!AS18</f>
        <v>0</v>
      </c>
      <c r="AW18" s="223">
        <f>'ส-8'!K18-ตรวจสอบยอดขาย!AT18</f>
        <v>0</v>
      </c>
      <c r="AX18" s="208"/>
      <c r="AY18" s="208"/>
      <c r="AZ18" s="223">
        <f t="shared" si="8"/>
        <v>0</v>
      </c>
      <c r="BA18" s="223">
        <f>'ส-9'!I18-ตรวจสอบยอดขาย!AX18</f>
        <v>0</v>
      </c>
      <c r="BB18" s="223">
        <f>'ส-9'!J18-ตรวจสอบยอดขาย!AY18</f>
        <v>0</v>
      </c>
      <c r="BC18" s="223">
        <f>'ส-9'!K18-ตรวจสอบยอดขาย!AZ18</f>
        <v>0</v>
      </c>
      <c r="BD18" s="208"/>
      <c r="BE18" s="208"/>
      <c r="BF18" s="223">
        <f t="shared" si="9"/>
        <v>0</v>
      </c>
      <c r="BG18" s="223">
        <f>'ส-10'!I18-ตรวจสอบยอดขาย!BD18</f>
        <v>0</v>
      </c>
      <c r="BH18" s="223">
        <f>'ส-10'!J18-ตรวจสอบยอดขาย!BE18</f>
        <v>0</v>
      </c>
      <c r="BI18" s="223">
        <f>'ส-10'!K18-ตรวจสอบยอดขาย!BF18</f>
        <v>0</v>
      </c>
      <c r="BJ18" s="208"/>
      <c r="BK18" s="208"/>
      <c r="BL18" s="223">
        <f t="shared" si="10"/>
        <v>0</v>
      </c>
      <c r="BM18" s="223">
        <f>'ส-11'!I18-ตรวจสอบยอดขาย!BJ18</f>
        <v>0</v>
      </c>
      <c r="BN18" s="223">
        <f>'ส-11'!J18-ตรวจสอบยอดขาย!BK18</f>
        <v>0</v>
      </c>
      <c r="BO18" s="223">
        <f>'ส-11'!K18-ตรวจสอบยอดขาย!BL18</f>
        <v>0</v>
      </c>
      <c r="BP18" s="208"/>
      <c r="BQ18" s="208"/>
      <c r="BR18" s="223">
        <f t="shared" si="11"/>
        <v>0</v>
      </c>
      <c r="BS18" s="223">
        <f>'ส-12'!I18-ตรวจสอบยอดขาย!BP18</f>
        <v>0</v>
      </c>
      <c r="BT18" s="223">
        <f>'ส-12'!J18-ตรวจสอบยอดขาย!BQ18</f>
        <v>0</v>
      </c>
      <c r="BU18" s="223">
        <f>'ส-12'!K18-ตรวจสอบยอดขาย!BR18</f>
        <v>0</v>
      </c>
      <c r="BV18" s="223">
        <f t="shared" si="12"/>
        <v>0</v>
      </c>
      <c r="BW18" s="223">
        <f t="shared" si="13"/>
        <v>0</v>
      </c>
      <c r="BX18" s="223">
        <f t="shared" si="14"/>
        <v>0</v>
      </c>
      <c r="BY18" s="223">
        <f>('ส-1'!I18+'ส-2'!I18+'ส-3'!I18+'ส-4'!I18+'ส-5'!I18+'ส-6'!I18+'ส-7'!I18+'ส-8'!I18+'ส-9'!I18+'ส-10'!I18+'ส-11'!I18+'ส-12'!I18)-BV18</f>
        <v>0</v>
      </c>
      <c r="BZ18" s="223">
        <f>('ส-1'!J18+'ส-2'!J18+'ส-3'!J18+'ส-4'!J18+'ส-5'!J18+'ส-6'!J18+'ส-7'!J18+'ส-8'!J18+'ส-9'!J18+'ส-10'!J18+'ส-11'!J18+'ส-12'!J18)-BW18</f>
        <v>0</v>
      </c>
      <c r="CA18" s="223">
        <f>('ส-1'!K18+'ส-2'!K18+'ส-3'!K18+'ส-4'!K18+'ส-5'!K18+'ส-6'!K18+'ส-7'!K18+'ส-8'!K18+'ส-9'!K18+'ส-10'!K18+'ส-11'!K18+'ส-12'!K18)-ตรวจสอบยอดขาย!BX18</f>
        <v>0</v>
      </c>
    </row>
    <row r="19" spans="1:79">
      <c r="A19" s="351">
        <v>13</v>
      </c>
      <c r="B19" s="208"/>
      <c r="C19" s="208"/>
      <c r="D19" s="223">
        <f t="shared" si="15"/>
        <v>0</v>
      </c>
      <c r="E19" s="223">
        <f>'ส-1'!I19-ตรวจสอบยอดขาย!B19</f>
        <v>0</v>
      </c>
      <c r="F19" s="223">
        <f>'ส-1'!J19-ตรวจสอบยอดขาย!C19</f>
        <v>0</v>
      </c>
      <c r="G19" s="223">
        <f>'ส-1'!K19-ตรวจสอบยอดขาย!D19</f>
        <v>0</v>
      </c>
      <c r="H19" s="208"/>
      <c r="I19" s="208"/>
      <c r="J19" s="223">
        <f t="shared" si="1"/>
        <v>0</v>
      </c>
      <c r="K19" s="223">
        <f>'ส-2'!I19-ตรวจสอบยอดขาย!H19</f>
        <v>0</v>
      </c>
      <c r="L19" s="223">
        <f>'ส-2'!J19-ตรวจสอบยอดขาย!I19</f>
        <v>0</v>
      </c>
      <c r="M19" s="223">
        <f>'ส-2'!K19-ตรวจสอบยอดขาย!J19</f>
        <v>0</v>
      </c>
      <c r="N19" s="208"/>
      <c r="O19" s="208"/>
      <c r="P19" s="223">
        <f t="shared" si="2"/>
        <v>0</v>
      </c>
      <c r="Q19" s="223">
        <f>'ส-3'!I19-ตรวจสอบยอดขาย!N19</f>
        <v>0</v>
      </c>
      <c r="R19" s="223">
        <f>'ส-3'!J19-ตรวจสอบยอดขาย!O19</f>
        <v>0</v>
      </c>
      <c r="S19" s="223">
        <f>'ส-3'!K19-ตรวจสอบยอดขาย!P19</f>
        <v>0</v>
      </c>
      <c r="T19" s="208"/>
      <c r="U19" s="208"/>
      <c r="V19" s="223">
        <f t="shared" si="3"/>
        <v>0</v>
      </c>
      <c r="W19" s="223">
        <f>'ส-4'!I19-ตรวจสอบยอดขาย!T19</f>
        <v>0</v>
      </c>
      <c r="X19" s="223">
        <f>'ส-4'!J19-ตรวจสอบยอดขาย!U19</f>
        <v>0</v>
      </c>
      <c r="Y19" s="223">
        <f>'ส-4'!K19-ตรวจสอบยอดขาย!V19</f>
        <v>0</v>
      </c>
      <c r="Z19" s="208"/>
      <c r="AA19" s="208"/>
      <c r="AB19" s="223">
        <f t="shared" si="4"/>
        <v>0</v>
      </c>
      <c r="AC19" s="223">
        <f>'ส-5'!I19-ตรวจสอบยอดขาย!Z19</f>
        <v>0</v>
      </c>
      <c r="AD19" s="223">
        <f>'ส-5'!J19-ตรวจสอบยอดขาย!AA19</f>
        <v>0</v>
      </c>
      <c r="AE19" s="223">
        <f>'ส-5'!K19-ตรวจสอบยอดขาย!AB19</f>
        <v>0</v>
      </c>
      <c r="AF19" s="208"/>
      <c r="AG19" s="208"/>
      <c r="AH19" s="223">
        <f t="shared" si="5"/>
        <v>0</v>
      </c>
      <c r="AI19" s="223">
        <f>'ส-6'!I19-ตรวจสอบยอดขาย!AF19</f>
        <v>0</v>
      </c>
      <c r="AJ19" s="223">
        <f>'ส-6'!J19-ตรวจสอบยอดขาย!AG19</f>
        <v>0</v>
      </c>
      <c r="AK19" s="223">
        <f>'ส-6'!K19-ตรวจสอบยอดขาย!AH19</f>
        <v>0</v>
      </c>
      <c r="AL19" s="208"/>
      <c r="AM19" s="208"/>
      <c r="AN19" s="223">
        <f t="shared" si="6"/>
        <v>0</v>
      </c>
      <c r="AO19" s="223">
        <f>'ส-7'!I19-ตรวจสอบยอดขาย!AL19</f>
        <v>0</v>
      </c>
      <c r="AP19" s="223">
        <f>'ส-7'!J19-ตรวจสอบยอดขาย!AM19</f>
        <v>0</v>
      </c>
      <c r="AQ19" s="223">
        <f>'ส-7'!K19-ตรวจสอบยอดขาย!AN19</f>
        <v>0</v>
      </c>
      <c r="AR19" s="208"/>
      <c r="AS19" s="208"/>
      <c r="AT19" s="223">
        <f t="shared" si="7"/>
        <v>0</v>
      </c>
      <c r="AU19" s="223">
        <f>'ส-8'!I19-ตรวจสอบยอดขาย!AR19</f>
        <v>0</v>
      </c>
      <c r="AV19" s="223">
        <f>'ส-8'!J19-ตรวจสอบยอดขาย!AS19</f>
        <v>0</v>
      </c>
      <c r="AW19" s="223">
        <f>'ส-8'!K19-ตรวจสอบยอดขาย!AT19</f>
        <v>0</v>
      </c>
      <c r="AX19" s="208"/>
      <c r="AY19" s="208"/>
      <c r="AZ19" s="223">
        <f t="shared" si="8"/>
        <v>0</v>
      </c>
      <c r="BA19" s="223">
        <f>'ส-9'!I19-ตรวจสอบยอดขาย!AX19</f>
        <v>0</v>
      </c>
      <c r="BB19" s="223">
        <f>'ส-9'!J19-ตรวจสอบยอดขาย!AY19</f>
        <v>0</v>
      </c>
      <c r="BC19" s="223">
        <f>'ส-9'!K19-ตรวจสอบยอดขาย!AZ19</f>
        <v>0</v>
      </c>
      <c r="BD19" s="208"/>
      <c r="BE19" s="208"/>
      <c r="BF19" s="223">
        <f t="shared" si="9"/>
        <v>0</v>
      </c>
      <c r="BG19" s="223">
        <f>'ส-10'!I19-ตรวจสอบยอดขาย!BD19</f>
        <v>0</v>
      </c>
      <c r="BH19" s="223">
        <f>'ส-10'!J19-ตรวจสอบยอดขาย!BE19</f>
        <v>0</v>
      </c>
      <c r="BI19" s="223">
        <f>'ส-10'!K19-ตรวจสอบยอดขาย!BF19</f>
        <v>0</v>
      </c>
      <c r="BJ19" s="208"/>
      <c r="BK19" s="208"/>
      <c r="BL19" s="223">
        <f t="shared" si="10"/>
        <v>0</v>
      </c>
      <c r="BM19" s="223">
        <f>'ส-11'!I19-ตรวจสอบยอดขาย!BJ19</f>
        <v>0</v>
      </c>
      <c r="BN19" s="223">
        <f>'ส-11'!J19-ตรวจสอบยอดขาย!BK19</f>
        <v>0</v>
      </c>
      <c r="BO19" s="223">
        <f>'ส-11'!K19-ตรวจสอบยอดขาย!BL19</f>
        <v>0</v>
      </c>
      <c r="BP19" s="208"/>
      <c r="BQ19" s="208"/>
      <c r="BR19" s="223">
        <f t="shared" si="11"/>
        <v>0</v>
      </c>
      <c r="BS19" s="223">
        <f>'ส-12'!I19-ตรวจสอบยอดขาย!BP19</f>
        <v>0</v>
      </c>
      <c r="BT19" s="223">
        <f>'ส-12'!J19-ตรวจสอบยอดขาย!BQ19</f>
        <v>0</v>
      </c>
      <c r="BU19" s="223">
        <f>'ส-12'!K19-ตรวจสอบยอดขาย!BR19</f>
        <v>0</v>
      </c>
      <c r="BV19" s="223">
        <f t="shared" si="12"/>
        <v>0</v>
      </c>
      <c r="BW19" s="223">
        <f t="shared" si="13"/>
        <v>0</v>
      </c>
      <c r="BX19" s="223">
        <f t="shared" si="14"/>
        <v>0</v>
      </c>
      <c r="BY19" s="223">
        <f>('ส-1'!I19+'ส-2'!I19+'ส-3'!I19+'ส-4'!I19+'ส-5'!I19+'ส-6'!I19+'ส-7'!I19+'ส-8'!I19+'ส-9'!I19+'ส-10'!I19+'ส-11'!I19+'ส-12'!I19)-BV19</f>
        <v>0</v>
      </c>
      <c r="BZ19" s="223">
        <f>('ส-1'!J19+'ส-2'!J19+'ส-3'!J19+'ส-4'!J19+'ส-5'!J19+'ส-6'!J19+'ส-7'!J19+'ส-8'!J19+'ส-9'!J19+'ส-10'!J19+'ส-11'!J19+'ส-12'!J19)-BW19</f>
        <v>0</v>
      </c>
      <c r="CA19" s="223">
        <f>('ส-1'!K19+'ส-2'!K19+'ส-3'!K19+'ส-4'!K19+'ส-5'!K19+'ส-6'!K19+'ส-7'!K19+'ส-8'!K19+'ส-9'!K19+'ส-10'!K19+'ส-11'!K19+'ส-12'!K19)-ตรวจสอบยอดขาย!BX19</f>
        <v>0</v>
      </c>
    </row>
    <row r="20" spans="1:79">
      <c r="A20" s="489">
        <v>14</v>
      </c>
      <c r="B20" s="208"/>
      <c r="C20" s="208"/>
      <c r="D20" s="223">
        <f t="shared" si="15"/>
        <v>0</v>
      </c>
      <c r="E20" s="223">
        <f>'ส-1'!I20-ตรวจสอบยอดขาย!B20</f>
        <v>0</v>
      </c>
      <c r="F20" s="223">
        <f>'ส-1'!J20-ตรวจสอบยอดขาย!C20</f>
        <v>0</v>
      </c>
      <c r="G20" s="223">
        <f>'ส-1'!K20-ตรวจสอบยอดขาย!D20</f>
        <v>0</v>
      </c>
      <c r="H20" s="208"/>
      <c r="I20" s="208"/>
      <c r="J20" s="223">
        <f t="shared" si="1"/>
        <v>0</v>
      </c>
      <c r="K20" s="223">
        <f>'ส-2'!I20-ตรวจสอบยอดขาย!H20</f>
        <v>0</v>
      </c>
      <c r="L20" s="223">
        <f>'ส-2'!J20-ตรวจสอบยอดขาย!I20</f>
        <v>0</v>
      </c>
      <c r="M20" s="223">
        <f>'ส-2'!K20-ตรวจสอบยอดขาย!J20</f>
        <v>0</v>
      </c>
      <c r="N20" s="208"/>
      <c r="O20" s="208"/>
      <c r="P20" s="223">
        <f t="shared" si="2"/>
        <v>0</v>
      </c>
      <c r="Q20" s="223">
        <f>'ส-3'!I20-ตรวจสอบยอดขาย!N20</f>
        <v>0</v>
      </c>
      <c r="R20" s="223">
        <f>'ส-3'!J20-ตรวจสอบยอดขาย!O20</f>
        <v>0</v>
      </c>
      <c r="S20" s="223">
        <f>'ส-3'!K20-ตรวจสอบยอดขาย!P20</f>
        <v>0</v>
      </c>
      <c r="T20" s="208"/>
      <c r="U20" s="208"/>
      <c r="V20" s="223">
        <f t="shared" si="3"/>
        <v>0</v>
      </c>
      <c r="W20" s="223">
        <f>'ส-4'!I20-ตรวจสอบยอดขาย!T20</f>
        <v>0</v>
      </c>
      <c r="X20" s="223">
        <f>'ส-4'!J20-ตรวจสอบยอดขาย!U20</f>
        <v>0</v>
      </c>
      <c r="Y20" s="223">
        <f>'ส-4'!K20-ตรวจสอบยอดขาย!V20</f>
        <v>0</v>
      </c>
      <c r="Z20" s="208"/>
      <c r="AA20" s="208"/>
      <c r="AB20" s="223">
        <f t="shared" si="4"/>
        <v>0</v>
      </c>
      <c r="AC20" s="223">
        <f>'ส-5'!I20-ตรวจสอบยอดขาย!Z20</f>
        <v>0</v>
      </c>
      <c r="AD20" s="223">
        <f>'ส-5'!J20-ตรวจสอบยอดขาย!AA20</f>
        <v>0</v>
      </c>
      <c r="AE20" s="223">
        <f>'ส-5'!K20-ตรวจสอบยอดขาย!AB20</f>
        <v>0</v>
      </c>
      <c r="AF20" s="208"/>
      <c r="AG20" s="208"/>
      <c r="AH20" s="223">
        <f t="shared" si="5"/>
        <v>0</v>
      </c>
      <c r="AI20" s="223">
        <f>'ส-6'!I20-ตรวจสอบยอดขาย!AF20</f>
        <v>0</v>
      </c>
      <c r="AJ20" s="223">
        <f>'ส-6'!J20-ตรวจสอบยอดขาย!AG20</f>
        <v>0</v>
      </c>
      <c r="AK20" s="223">
        <f>'ส-6'!K20-ตรวจสอบยอดขาย!AH20</f>
        <v>0</v>
      </c>
      <c r="AL20" s="208"/>
      <c r="AM20" s="208"/>
      <c r="AN20" s="223">
        <f t="shared" si="6"/>
        <v>0</v>
      </c>
      <c r="AO20" s="223">
        <f>'ส-7'!I20-ตรวจสอบยอดขาย!AL20</f>
        <v>0</v>
      </c>
      <c r="AP20" s="223">
        <f>'ส-7'!J20-ตรวจสอบยอดขาย!AM20</f>
        <v>0</v>
      </c>
      <c r="AQ20" s="223">
        <f>'ส-7'!K20-ตรวจสอบยอดขาย!AN20</f>
        <v>0</v>
      </c>
      <c r="AR20" s="208"/>
      <c r="AS20" s="208"/>
      <c r="AT20" s="223">
        <f t="shared" si="7"/>
        <v>0</v>
      </c>
      <c r="AU20" s="223">
        <f>'ส-8'!I20-ตรวจสอบยอดขาย!AR20</f>
        <v>0</v>
      </c>
      <c r="AV20" s="223">
        <f>'ส-8'!J20-ตรวจสอบยอดขาย!AS20</f>
        <v>0</v>
      </c>
      <c r="AW20" s="223">
        <f>'ส-8'!K20-ตรวจสอบยอดขาย!AT20</f>
        <v>0</v>
      </c>
      <c r="AX20" s="208"/>
      <c r="AY20" s="208"/>
      <c r="AZ20" s="223">
        <f t="shared" si="8"/>
        <v>0</v>
      </c>
      <c r="BA20" s="223">
        <f>'ส-9'!I20-ตรวจสอบยอดขาย!AX20</f>
        <v>0</v>
      </c>
      <c r="BB20" s="223">
        <f>'ส-9'!J20-ตรวจสอบยอดขาย!AY20</f>
        <v>0</v>
      </c>
      <c r="BC20" s="223">
        <f>'ส-9'!K20-ตรวจสอบยอดขาย!AZ20</f>
        <v>0</v>
      </c>
      <c r="BD20" s="208"/>
      <c r="BE20" s="208"/>
      <c r="BF20" s="223">
        <f t="shared" si="9"/>
        <v>0</v>
      </c>
      <c r="BG20" s="223">
        <f>'ส-10'!I20-ตรวจสอบยอดขาย!BD20</f>
        <v>0</v>
      </c>
      <c r="BH20" s="223">
        <f>'ส-10'!J20-ตรวจสอบยอดขาย!BE20</f>
        <v>0</v>
      </c>
      <c r="BI20" s="223">
        <f>'ส-10'!K20-ตรวจสอบยอดขาย!BF20</f>
        <v>0</v>
      </c>
      <c r="BJ20" s="208"/>
      <c r="BK20" s="208"/>
      <c r="BL20" s="223">
        <f t="shared" si="10"/>
        <v>0</v>
      </c>
      <c r="BM20" s="223">
        <f>'ส-11'!I20-ตรวจสอบยอดขาย!BJ20</f>
        <v>0</v>
      </c>
      <c r="BN20" s="223">
        <f>'ส-11'!J20-ตรวจสอบยอดขาย!BK20</f>
        <v>0</v>
      </c>
      <c r="BO20" s="223">
        <f>'ส-11'!K20-ตรวจสอบยอดขาย!BL20</f>
        <v>0</v>
      </c>
      <c r="BP20" s="208"/>
      <c r="BQ20" s="208"/>
      <c r="BR20" s="223">
        <f t="shared" si="11"/>
        <v>0</v>
      </c>
      <c r="BS20" s="223">
        <f>'ส-12'!I20-ตรวจสอบยอดขาย!BP20</f>
        <v>0</v>
      </c>
      <c r="BT20" s="223">
        <f>'ส-12'!J20-ตรวจสอบยอดขาย!BQ20</f>
        <v>0</v>
      </c>
      <c r="BU20" s="223">
        <f>'ส-12'!K20-ตรวจสอบยอดขาย!BR20</f>
        <v>0</v>
      </c>
      <c r="BV20" s="223">
        <f t="shared" si="12"/>
        <v>0</v>
      </c>
      <c r="BW20" s="223">
        <f t="shared" si="13"/>
        <v>0</v>
      </c>
      <c r="BX20" s="223">
        <f t="shared" si="14"/>
        <v>0</v>
      </c>
      <c r="BY20" s="223">
        <f>('ส-1'!I20+'ส-2'!I20+'ส-3'!I20+'ส-4'!I20+'ส-5'!I20+'ส-6'!I20+'ส-7'!I20+'ส-8'!I20+'ส-9'!I20+'ส-10'!I20+'ส-11'!I20+'ส-12'!I20)-BV20</f>
        <v>0</v>
      </c>
      <c r="BZ20" s="223">
        <f>('ส-1'!J20+'ส-2'!J20+'ส-3'!J20+'ส-4'!J20+'ส-5'!J20+'ส-6'!J20+'ส-7'!J20+'ส-8'!J20+'ส-9'!J20+'ส-10'!J20+'ส-11'!J20+'ส-12'!J20)-BW20</f>
        <v>0</v>
      </c>
      <c r="CA20" s="223">
        <f>('ส-1'!K20+'ส-2'!K20+'ส-3'!K20+'ส-4'!K20+'ส-5'!K20+'ส-6'!K20+'ส-7'!K20+'ส-8'!K20+'ส-9'!K20+'ส-10'!K20+'ส-11'!K20+'ส-12'!K20)-ตรวจสอบยอดขาย!BX20</f>
        <v>0</v>
      </c>
    </row>
    <row r="21" spans="1:79">
      <c r="A21" s="351">
        <v>15</v>
      </c>
      <c r="B21" s="208"/>
      <c r="C21" s="208"/>
      <c r="D21" s="223">
        <f t="shared" si="15"/>
        <v>0</v>
      </c>
      <c r="E21" s="223">
        <f>'ส-1'!I21-ตรวจสอบยอดขาย!B21</f>
        <v>0</v>
      </c>
      <c r="F21" s="223">
        <f>'ส-1'!J21-ตรวจสอบยอดขาย!C21</f>
        <v>0</v>
      </c>
      <c r="G21" s="223">
        <f>'ส-1'!K21-ตรวจสอบยอดขาย!D21</f>
        <v>0</v>
      </c>
      <c r="H21" s="208"/>
      <c r="I21" s="208"/>
      <c r="J21" s="223">
        <f t="shared" si="1"/>
        <v>0</v>
      </c>
      <c r="K21" s="223">
        <f>'ส-2'!I21-ตรวจสอบยอดขาย!H21</f>
        <v>0</v>
      </c>
      <c r="L21" s="223">
        <f>'ส-2'!J21-ตรวจสอบยอดขาย!I21</f>
        <v>0</v>
      </c>
      <c r="M21" s="223">
        <f>'ส-2'!K21-ตรวจสอบยอดขาย!J21</f>
        <v>0</v>
      </c>
      <c r="N21" s="208"/>
      <c r="O21" s="208"/>
      <c r="P21" s="223">
        <f>O21*7%</f>
        <v>0</v>
      </c>
      <c r="Q21" s="223">
        <f>'ส-3'!I21-ตรวจสอบยอดขาย!N21</f>
        <v>0</v>
      </c>
      <c r="R21" s="223">
        <f>'ส-3'!J21-ตรวจสอบยอดขาย!O21</f>
        <v>0</v>
      </c>
      <c r="S21" s="223">
        <f>'ส-3'!K21-ตรวจสอบยอดขาย!P21</f>
        <v>0</v>
      </c>
      <c r="T21" s="208"/>
      <c r="U21" s="208"/>
      <c r="V21" s="223">
        <f t="shared" si="3"/>
        <v>0</v>
      </c>
      <c r="W21" s="223">
        <f>'ส-4'!I21-ตรวจสอบยอดขาย!T21</f>
        <v>0</v>
      </c>
      <c r="X21" s="223">
        <f>'ส-4'!J21-ตรวจสอบยอดขาย!U21</f>
        <v>0</v>
      </c>
      <c r="Y21" s="223">
        <f>'ส-4'!K21-ตรวจสอบยอดขาย!V21</f>
        <v>0</v>
      </c>
      <c r="Z21" s="208"/>
      <c r="AA21" s="208"/>
      <c r="AB21" s="223">
        <f t="shared" si="4"/>
        <v>0</v>
      </c>
      <c r="AC21" s="223">
        <f>'ส-5'!I21-ตรวจสอบยอดขาย!Z21</f>
        <v>0</v>
      </c>
      <c r="AD21" s="223">
        <f>'ส-5'!J21-ตรวจสอบยอดขาย!AA21</f>
        <v>0</v>
      </c>
      <c r="AE21" s="223">
        <f>'ส-5'!K21-ตรวจสอบยอดขาย!AB21</f>
        <v>0</v>
      </c>
      <c r="AF21" s="208"/>
      <c r="AG21" s="208"/>
      <c r="AH21" s="223">
        <f t="shared" si="5"/>
        <v>0</v>
      </c>
      <c r="AI21" s="223">
        <f>'ส-6'!I21-ตรวจสอบยอดขาย!AF21</f>
        <v>0</v>
      </c>
      <c r="AJ21" s="223">
        <f>'ส-6'!J21-ตรวจสอบยอดขาย!AG21</f>
        <v>0</v>
      </c>
      <c r="AK21" s="223">
        <f>'ส-6'!K21-ตรวจสอบยอดขาย!AH21</f>
        <v>0</v>
      </c>
      <c r="AL21" s="208"/>
      <c r="AM21" s="208"/>
      <c r="AN21" s="223">
        <f t="shared" si="6"/>
        <v>0</v>
      </c>
      <c r="AO21" s="223">
        <f>'ส-7'!I21-ตรวจสอบยอดขาย!AL21</f>
        <v>0</v>
      </c>
      <c r="AP21" s="223">
        <f>'ส-7'!J21-ตรวจสอบยอดขาย!AM21</f>
        <v>0</v>
      </c>
      <c r="AQ21" s="223">
        <f>'ส-7'!K21-ตรวจสอบยอดขาย!AN21</f>
        <v>0</v>
      </c>
      <c r="AR21" s="208"/>
      <c r="AS21" s="208"/>
      <c r="AT21" s="223">
        <f t="shared" si="7"/>
        <v>0</v>
      </c>
      <c r="AU21" s="223">
        <f>'ส-8'!I21-ตรวจสอบยอดขาย!AR21</f>
        <v>0</v>
      </c>
      <c r="AV21" s="223">
        <f>'ส-8'!J21-ตรวจสอบยอดขาย!AS21</f>
        <v>0</v>
      </c>
      <c r="AW21" s="223">
        <f>'ส-8'!K21-ตรวจสอบยอดขาย!AT21</f>
        <v>0</v>
      </c>
      <c r="AX21" s="208"/>
      <c r="AY21" s="208"/>
      <c r="AZ21" s="223">
        <f t="shared" si="8"/>
        <v>0</v>
      </c>
      <c r="BA21" s="223">
        <f>'ส-9'!I21-ตรวจสอบยอดขาย!AX21</f>
        <v>0</v>
      </c>
      <c r="BB21" s="223">
        <f>'ส-9'!J21-ตรวจสอบยอดขาย!AY21</f>
        <v>0</v>
      </c>
      <c r="BC21" s="223">
        <f>'ส-9'!K21-ตรวจสอบยอดขาย!AZ21</f>
        <v>0</v>
      </c>
      <c r="BD21" s="208"/>
      <c r="BE21" s="208"/>
      <c r="BF21" s="223">
        <f t="shared" si="9"/>
        <v>0</v>
      </c>
      <c r="BG21" s="223">
        <f>'ส-10'!I21-ตรวจสอบยอดขาย!BD21</f>
        <v>0</v>
      </c>
      <c r="BH21" s="223">
        <f>'ส-10'!J21-ตรวจสอบยอดขาย!BE21</f>
        <v>0</v>
      </c>
      <c r="BI21" s="223">
        <f>'ส-10'!K21-ตรวจสอบยอดขาย!BF21</f>
        <v>0</v>
      </c>
      <c r="BJ21" s="208"/>
      <c r="BK21" s="208"/>
      <c r="BL21" s="223">
        <f t="shared" si="10"/>
        <v>0</v>
      </c>
      <c r="BM21" s="223">
        <f>'ส-11'!I21-ตรวจสอบยอดขาย!BJ21</f>
        <v>0</v>
      </c>
      <c r="BN21" s="223">
        <f>'ส-11'!J21-ตรวจสอบยอดขาย!BK21</f>
        <v>0</v>
      </c>
      <c r="BO21" s="223">
        <f>'ส-11'!K21-ตรวจสอบยอดขาย!BL21</f>
        <v>0</v>
      </c>
      <c r="BP21" s="208"/>
      <c r="BQ21" s="208"/>
      <c r="BR21" s="223">
        <f t="shared" si="11"/>
        <v>0</v>
      </c>
      <c r="BS21" s="223">
        <f>'ส-12'!I21-ตรวจสอบยอดขาย!BP21</f>
        <v>0</v>
      </c>
      <c r="BT21" s="223">
        <f>'ส-12'!J21-ตรวจสอบยอดขาย!BQ21</f>
        <v>0</v>
      </c>
      <c r="BU21" s="223">
        <f>'ส-12'!K21-ตรวจสอบยอดขาย!BR21</f>
        <v>0</v>
      </c>
      <c r="BV21" s="223">
        <f t="shared" si="12"/>
        <v>0</v>
      </c>
      <c r="BW21" s="223">
        <f t="shared" si="13"/>
        <v>0</v>
      </c>
      <c r="BX21" s="223">
        <f t="shared" si="14"/>
        <v>0</v>
      </c>
      <c r="BY21" s="223">
        <f>('ส-1'!I21+'ส-2'!I21+'ส-3'!I21+'ส-4'!I21+'ส-5'!I21+'ส-6'!I21+'ส-7'!I21+'ส-8'!I21+'ส-9'!I21+'ส-10'!I21+'ส-11'!I21+'ส-12'!I21)-BV21</f>
        <v>0</v>
      </c>
      <c r="BZ21" s="223">
        <f>('ส-1'!J21+'ส-2'!J21+'ส-3'!J21+'ส-4'!J21+'ส-5'!J21+'ส-6'!J21+'ส-7'!J21+'ส-8'!J21+'ส-9'!J21+'ส-10'!J21+'ส-11'!J21+'ส-12'!J21)-BW21</f>
        <v>0</v>
      </c>
      <c r="CA21" s="223">
        <f>('ส-1'!K21+'ส-2'!K21+'ส-3'!K21+'ส-4'!K21+'ส-5'!K21+'ส-6'!K21+'ส-7'!K21+'ส-8'!K21+'ส-9'!K21+'ส-10'!K21+'ส-11'!K21+'ส-12'!K21)-ตรวจสอบยอดขาย!BX21</f>
        <v>0</v>
      </c>
    </row>
    <row r="22" spans="1:79">
      <c r="A22" s="351">
        <v>16</v>
      </c>
      <c r="B22" s="208"/>
      <c r="C22" s="208"/>
      <c r="D22" s="223">
        <f t="shared" si="15"/>
        <v>0</v>
      </c>
      <c r="E22" s="223">
        <f>'ส-1'!I22-ตรวจสอบยอดขาย!B22</f>
        <v>0</v>
      </c>
      <c r="F22" s="223">
        <f>'ส-1'!J22-ตรวจสอบยอดขาย!C22</f>
        <v>0</v>
      </c>
      <c r="G22" s="223">
        <f>'ส-1'!K22-ตรวจสอบยอดขาย!D22</f>
        <v>0</v>
      </c>
      <c r="H22" s="208"/>
      <c r="I22" s="208"/>
      <c r="J22" s="223">
        <f t="shared" si="1"/>
        <v>0</v>
      </c>
      <c r="K22" s="223">
        <f>'ส-2'!I22-ตรวจสอบยอดขาย!H22</f>
        <v>0</v>
      </c>
      <c r="L22" s="223">
        <f>'ส-2'!J22-ตรวจสอบยอดขาย!I22</f>
        <v>0</v>
      </c>
      <c r="M22" s="223">
        <f>'ส-2'!K22-ตรวจสอบยอดขาย!J22</f>
        <v>0</v>
      </c>
      <c r="N22" s="208"/>
      <c r="O22" s="208"/>
      <c r="P22" s="223">
        <f t="shared" si="2"/>
        <v>0</v>
      </c>
      <c r="Q22" s="223">
        <f>'ส-3'!I22-ตรวจสอบยอดขาย!N22</f>
        <v>0</v>
      </c>
      <c r="R22" s="223">
        <f>'ส-3'!J22-ตรวจสอบยอดขาย!O22</f>
        <v>0</v>
      </c>
      <c r="S22" s="223">
        <f>'ส-3'!K22-ตรวจสอบยอดขาย!P22</f>
        <v>0</v>
      </c>
      <c r="T22" s="208"/>
      <c r="U22" s="208"/>
      <c r="V22" s="223">
        <f t="shared" si="3"/>
        <v>0</v>
      </c>
      <c r="W22" s="223">
        <f>'ส-4'!I22-ตรวจสอบยอดขาย!T22</f>
        <v>0</v>
      </c>
      <c r="X22" s="223">
        <f>'ส-4'!J22-ตรวจสอบยอดขาย!U22</f>
        <v>0</v>
      </c>
      <c r="Y22" s="223">
        <f>'ส-4'!K22-ตรวจสอบยอดขาย!V22</f>
        <v>0</v>
      </c>
      <c r="Z22" s="208"/>
      <c r="AA22" s="208"/>
      <c r="AB22" s="223">
        <f t="shared" si="4"/>
        <v>0</v>
      </c>
      <c r="AC22" s="223">
        <f>'ส-5'!I22-ตรวจสอบยอดขาย!Z22</f>
        <v>0</v>
      </c>
      <c r="AD22" s="223">
        <f>'ส-5'!J22-ตรวจสอบยอดขาย!AA22</f>
        <v>0</v>
      </c>
      <c r="AE22" s="223">
        <f>'ส-5'!K22-ตรวจสอบยอดขาย!AB22</f>
        <v>0</v>
      </c>
      <c r="AF22" s="208"/>
      <c r="AG22" s="208"/>
      <c r="AH22" s="223">
        <f t="shared" si="5"/>
        <v>0</v>
      </c>
      <c r="AI22" s="223">
        <f>'ส-6'!I22-ตรวจสอบยอดขาย!AF22</f>
        <v>0</v>
      </c>
      <c r="AJ22" s="223">
        <f>'ส-6'!J22-ตรวจสอบยอดขาย!AG22</f>
        <v>0</v>
      </c>
      <c r="AK22" s="223">
        <f>'ส-6'!K22-ตรวจสอบยอดขาย!AH22</f>
        <v>0</v>
      </c>
      <c r="AL22" s="208"/>
      <c r="AM22" s="208"/>
      <c r="AN22" s="223">
        <f t="shared" si="6"/>
        <v>0</v>
      </c>
      <c r="AO22" s="223">
        <f>'ส-7'!I22-ตรวจสอบยอดขาย!AL22</f>
        <v>0</v>
      </c>
      <c r="AP22" s="223">
        <f>'ส-7'!J22-ตรวจสอบยอดขาย!AM22</f>
        <v>0</v>
      </c>
      <c r="AQ22" s="223">
        <f>'ส-7'!K22-ตรวจสอบยอดขาย!AN22</f>
        <v>0</v>
      </c>
      <c r="AR22" s="208"/>
      <c r="AS22" s="208"/>
      <c r="AT22" s="223">
        <f t="shared" si="7"/>
        <v>0</v>
      </c>
      <c r="AU22" s="223">
        <f>'ส-8'!I22-ตรวจสอบยอดขาย!AR22</f>
        <v>0</v>
      </c>
      <c r="AV22" s="223">
        <f>'ส-8'!J22-ตรวจสอบยอดขาย!AS22</f>
        <v>0</v>
      </c>
      <c r="AW22" s="223">
        <f>'ส-8'!K22-ตรวจสอบยอดขาย!AT22</f>
        <v>0</v>
      </c>
      <c r="AX22" s="208"/>
      <c r="AY22" s="208"/>
      <c r="AZ22" s="223">
        <f t="shared" si="8"/>
        <v>0</v>
      </c>
      <c r="BA22" s="223">
        <f>'ส-9'!I22-ตรวจสอบยอดขาย!AX22</f>
        <v>0</v>
      </c>
      <c r="BB22" s="223">
        <f>'ส-9'!J22-ตรวจสอบยอดขาย!AY22</f>
        <v>0</v>
      </c>
      <c r="BC22" s="223">
        <f>'ส-9'!K22-ตรวจสอบยอดขาย!AZ22</f>
        <v>0</v>
      </c>
      <c r="BD22" s="208"/>
      <c r="BE22" s="208"/>
      <c r="BF22" s="223">
        <f t="shared" si="9"/>
        <v>0</v>
      </c>
      <c r="BG22" s="223">
        <f>'ส-10'!I22-ตรวจสอบยอดขาย!BD22</f>
        <v>0</v>
      </c>
      <c r="BH22" s="223">
        <f>'ส-10'!J22-ตรวจสอบยอดขาย!BE22</f>
        <v>0</v>
      </c>
      <c r="BI22" s="223">
        <f>'ส-10'!K22-ตรวจสอบยอดขาย!BF22</f>
        <v>0</v>
      </c>
      <c r="BJ22" s="208"/>
      <c r="BK22" s="208"/>
      <c r="BL22" s="223">
        <f t="shared" si="10"/>
        <v>0</v>
      </c>
      <c r="BM22" s="223">
        <f>'ส-11'!I22-ตรวจสอบยอดขาย!BJ22</f>
        <v>0</v>
      </c>
      <c r="BN22" s="223">
        <f>'ส-11'!J22-ตรวจสอบยอดขาย!BK22</f>
        <v>0</v>
      </c>
      <c r="BO22" s="223">
        <f>'ส-11'!K22-ตรวจสอบยอดขาย!BL22</f>
        <v>0</v>
      </c>
      <c r="BP22" s="208"/>
      <c r="BQ22" s="208"/>
      <c r="BR22" s="223">
        <f t="shared" si="11"/>
        <v>0</v>
      </c>
      <c r="BS22" s="223">
        <f>'ส-12'!I22-ตรวจสอบยอดขาย!BP22</f>
        <v>0</v>
      </c>
      <c r="BT22" s="223">
        <f>'ส-12'!J22-ตรวจสอบยอดขาย!BQ22</f>
        <v>0</v>
      </c>
      <c r="BU22" s="223">
        <f>'ส-12'!K22-ตรวจสอบยอดขาย!BR22</f>
        <v>0</v>
      </c>
      <c r="BV22" s="223">
        <f t="shared" si="12"/>
        <v>0</v>
      </c>
      <c r="BW22" s="223">
        <f t="shared" si="13"/>
        <v>0</v>
      </c>
      <c r="BX22" s="223">
        <f t="shared" si="14"/>
        <v>0</v>
      </c>
      <c r="BY22" s="223">
        <f>('ส-1'!I22+'ส-2'!I22+'ส-3'!I22+'ส-4'!I22+'ส-5'!I22+'ส-6'!I22+'ส-7'!I22+'ส-8'!I22+'ส-9'!I22+'ส-10'!I22+'ส-11'!I22+'ส-12'!I22)-BV22</f>
        <v>0</v>
      </c>
      <c r="BZ22" s="223">
        <f>('ส-1'!J22+'ส-2'!J22+'ส-3'!J22+'ส-4'!J22+'ส-5'!J22+'ส-6'!J22+'ส-7'!J22+'ส-8'!J22+'ส-9'!J22+'ส-10'!J22+'ส-11'!J22+'ส-12'!J22)-BW22</f>
        <v>0</v>
      </c>
      <c r="CA22" s="223">
        <f>('ส-1'!K22+'ส-2'!K22+'ส-3'!K22+'ส-4'!K22+'ส-5'!K22+'ส-6'!K22+'ส-7'!K22+'ส-8'!K22+'ส-9'!K22+'ส-10'!K22+'ส-11'!K22+'ส-12'!K22)-ตรวจสอบยอดขาย!BX22</f>
        <v>0</v>
      </c>
    </row>
    <row r="23" spans="1:79">
      <c r="A23" s="351">
        <v>17</v>
      </c>
      <c r="B23" s="208"/>
      <c r="C23" s="208"/>
      <c r="D23" s="223">
        <f t="shared" si="15"/>
        <v>0</v>
      </c>
      <c r="E23" s="223">
        <f>'ส-1'!I23-ตรวจสอบยอดขาย!B23</f>
        <v>0</v>
      </c>
      <c r="F23" s="223">
        <f>'ส-1'!J23-ตรวจสอบยอดขาย!C23</f>
        <v>0</v>
      </c>
      <c r="G23" s="223">
        <f>'ส-1'!K23-ตรวจสอบยอดขาย!D23</f>
        <v>0</v>
      </c>
      <c r="H23" s="208"/>
      <c r="I23" s="208"/>
      <c r="J23" s="223">
        <f t="shared" si="1"/>
        <v>0</v>
      </c>
      <c r="K23" s="223">
        <f>'ส-2'!I23-ตรวจสอบยอดขาย!H23</f>
        <v>0</v>
      </c>
      <c r="L23" s="223">
        <f>'ส-2'!J23-ตรวจสอบยอดขาย!I23</f>
        <v>0</v>
      </c>
      <c r="M23" s="223">
        <f>'ส-2'!K23-ตรวจสอบยอดขาย!J23</f>
        <v>0</v>
      </c>
      <c r="N23" s="208"/>
      <c r="O23" s="208"/>
      <c r="P23" s="223">
        <f t="shared" si="2"/>
        <v>0</v>
      </c>
      <c r="Q23" s="223">
        <f>'ส-3'!I23-ตรวจสอบยอดขาย!N23</f>
        <v>0</v>
      </c>
      <c r="R23" s="223">
        <f>'ส-3'!J23-ตรวจสอบยอดขาย!O23</f>
        <v>0</v>
      </c>
      <c r="S23" s="223">
        <f>'ส-3'!K23-ตรวจสอบยอดขาย!P23</f>
        <v>0</v>
      </c>
      <c r="T23" s="208"/>
      <c r="U23" s="208"/>
      <c r="V23" s="223">
        <f t="shared" si="3"/>
        <v>0</v>
      </c>
      <c r="W23" s="223">
        <f>'ส-4'!I23-ตรวจสอบยอดขาย!T23</f>
        <v>0</v>
      </c>
      <c r="X23" s="223">
        <f>'ส-4'!J23-ตรวจสอบยอดขาย!U23</f>
        <v>0</v>
      </c>
      <c r="Y23" s="223">
        <f>'ส-4'!K23-ตรวจสอบยอดขาย!V23</f>
        <v>0</v>
      </c>
      <c r="Z23" s="208"/>
      <c r="AA23" s="208"/>
      <c r="AB23" s="223">
        <f t="shared" si="4"/>
        <v>0</v>
      </c>
      <c r="AC23" s="223">
        <f>'ส-5'!I23-ตรวจสอบยอดขาย!Z23</f>
        <v>0</v>
      </c>
      <c r="AD23" s="223">
        <f>'ส-5'!J23-ตรวจสอบยอดขาย!AA23</f>
        <v>0</v>
      </c>
      <c r="AE23" s="223">
        <f>'ส-5'!K23-ตรวจสอบยอดขาย!AB23</f>
        <v>0</v>
      </c>
      <c r="AF23" s="208"/>
      <c r="AG23" s="208"/>
      <c r="AH23" s="223">
        <f t="shared" si="5"/>
        <v>0</v>
      </c>
      <c r="AI23" s="223">
        <f>'ส-6'!I23-ตรวจสอบยอดขาย!AF23</f>
        <v>0</v>
      </c>
      <c r="AJ23" s="223">
        <f>'ส-6'!J23-ตรวจสอบยอดขาย!AG23</f>
        <v>0</v>
      </c>
      <c r="AK23" s="223">
        <f>'ส-6'!K23-ตรวจสอบยอดขาย!AH23</f>
        <v>0</v>
      </c>
      <c r="AL23" s="208"/>
      <c r="AM23" s="208"/>
      <c r="AN23" s="223">
        <f t="shared" si="6"/>
        <v>0</v>
      </c>
      <c r="AO23" s="223">
        <f>'ส-7'!I23-ตรวจสอบยอดขาย!AL23</f>
        <v>0</v>
      </c>
      <c r="AP23" s="223">
        <f>'ส-7'!J23-ตรวจสอบยอดขาย!AM23</f>
        <v>0</v>
      </c>
      <c r="AQ23" s="223">
        <f>'ส-7'!K23-ตรวจสอบยอดขาย!AN23</f>
        <v>0</v>
      </c>
      <c r="AR23" s="208"/>
      <c r="AS23" s="208"/>
      <c r="AT23" s="223">
        <f t="shared" si="7"/>
        <v>0</v>
      </c>
      <c r="AU23" s="223">
        <f>'ส-8'!I23-ตรวจสอบยอดขาย!AR23</f>
        <v>0</v>
      </c>
      <c r="AV23" s="223">
        <f>'ส-8'!J23-ตรวจสอบยอดขาย!AS23</f>
        <v>0</v>
      </c>
      <c r="AW23" s="223">
        <f>'ส-8'!K23-ตรวจสอบยอดขาย!AT23</f>
        <v>0</v>
      </c>
      <c r="AX23" s="208"/>
      <c r="AY23" s="208"/>
      <c r="AZ23" s="223">
        <f t="shared" si="8"/>
        <v>0</v>
      </c>
      <c r="BA23" s="223">
        <f>'ส-9'!I23-ตรวจสอบยอดขาย!AX23</f>
        <v>0</v>
      </c>
      <c r="BB23" s="223">
        <f>'ส-9'!J23-ตรวจสอบยอดขาย!AY23</f>
        <v>0</v>
      </c>
      <c r="BC23" s="223">
        <f>'ส-9'!K23-ตรวจสอบยอดขาย!AZ23</f>
        <v>0</v>
      </c>
      <c r="BD23" s="208"/>
      <c r="BE23" s="208"/>
      <c r="BF23" s="223">
        <f t="shared" si="9"/>
        <v>0</v>
      </c>
      <c r="BG23" s="223">
        <f>'ส-10'!I23-ตรวจสอบยอดขาย!BD23</f>
        <v>0</v>
      </c>
      <c r="BH23" s="223">
        <f>'ส-10'!J23-ตรวจสอบยอดขาย!BE23</f>
        <v>0</v>
      </c>
      <c r="BI23" s="223">
        <f>'ส-10'!K23-ตรวจสอบยอดขาย!BF23</f>
        <v>0</v>
      </c>
      <c r="BJ23" s="208"/>
      <c r="BK23" s="208"/>
      <c r="BL23" s="223">
        <f t="shared" si="10"/>
        <v>0</v>
      </c>
      <c r="BM23" s="223">
        <f>'ส-11'!I23-ตรวจสอบยอดขาย!BJ23</f>
        <v>0</v>
      </c>
      <c r="BN23" s="223">
        <f>'ส-11'!J23-ตรวจสอบยอดขาย!BK23</f>
        <v>0</v>
      </c>
      <c r="BO23" s="223">
        <f>'ส-11'!K23-ตรวจสอบยอดขาย!BL23</f>
        <v>0</v>
      </c>
      <c r="BP23" s="208"/>
      <c r="BQ23" s="208"/>
      <c r="BR23" s="223">
        <f t="shared" si="11"/>
        <v>0</v>
      </c>
      <c r="BS23" s="223">
        <f>'ส-12'!I23-ตรวจสอบยอดขาย!BP23</f>
        <v>0</v>
      </c>
      <c r="BT23" s="223">
        <f>'ส-12'!J23-ตรวจสอบยอดขาย!BQ23</f>
        <v>0</v>
      </c>
      <c r="BU23" s="223">
        <f>'ส-12'!K23-ตรวจสอบยอดขาย!BR23</f>
        <v>0</v>
      </c>
      <c r="BV23" s="223">
        <f t="shared" si="12"/>
        <v>0</v>
      </c>
      <c r="BW23" s="223">
        <f t="shared" si="13"/>
        <v>0</v>
      </c>
      <c r="BX23" s="223">
        <f t="shared" si="14"/>
        <v>0</v>
      </c>
      <c r="BY23" s="223">
        <f>('ส-1'!I23+'ส-2'!I23+'ส-3'!I23+'ส-4'!I23+'ส-5'!I23+'ส-6'!I23+'ส-7'!I23+'ส-8'!I23+'ส-9'!I23+'ส-10'!I23+'ส-11'!I23+'ส-12'!I23)-BV23</f>
        <v>0</v>
      </c>
      <c r="BZ23" s="223">
        <f>('ส-1'!J23+'ส-2'!J23+'ส-3'!J23+'ส-4'!J23+'ส-5'!J23+'ส-6'!J23+'ส-7'!J23+'ส-8'!J23+'ส-9'!J23+'ส-10'!J23+'ส-11'!J23+'ส-12'!J23)-BW23</f>
        <v>0</v>
      </c>
      <c r="CA23" s="223">
        <f>('ส-1'!K23+'ส-2'!K23+'ส-3'!K23+'ส-4'!K23+'ส-5'!K23+'ส-6'!K23+'ส-7'!K23+'ส-8'!K23+'ส-9'!K23+'ส-10'!K23+'ส-11'!K23+'ส-12'!K23)-ตรวจสอบยอดขาย!BX23</f>
        <v>0</v>
      </c>
    </row>
    <row r="24" spans="1:79">
      <c r="A24" s="351">
        <v>18</v>
      </c>
      <c r="B24" s="208"/>
      <c r="C24" s="208"/>
      <c r="D24" s="223">
        <f t="shared" si="15"/>
        <v>0</v>
      </c>
      <c r="E24" s="223">
        <f>'ส-1'!I24-ตรวจสอบยอดขาย!B24</f>
        <v>0</v>
      </c>
      <c r="F24" s="223">
        <f>'ส-1'!J24-ตรวจสอบยอดขาย!C24</f>
        <v>0</v>
      </c>
      <c r="G24" s="223">
        <f>'ส-1'!K24-ตรวจสอบยอดขาย!D24</f>
        <v>0</v>
      </c>
      <c r="H24" s="208"/>
      <c r="I24" s="208"/>
      <c r="J24" s="223">
        <f t="shared" si="1"/>
        <v>0</v>
      </c>
      <c r="K24" s="223">
        <f>'ส-2'!I24-ตรวจสอบยอดขาย!H24</f>
        <v>0</v>
      </c>
      <c r="L24" s="223">
        <f>'ส-2'!J24-ตรวจสอบยอดขาย!I24</f>
        <v>0</v>
      </c>
      <c r="M24" s="223">
        <f>'ส-2'!K24-ตรวจสอบยอดขาย!J24</f>
        <v>0</v>
      </c>
      <c r="N24" s="208"/>
      <c r="O24" s="208"/>
      <c r="P24" s="223">
        <f t="shared" si="2"/>
        <v>0</v>
      </c>
      <c r="Q24" s="223">
        <f>'ส-3'!I24-ตรวจสอบยอดขาย!N24</f>
        <v>0</v>
      </c>
      <c r="R24" s="223">
        <f>'ส-3'!J24-ตรวจสอบยอดขาย!O24</f>
        <v>0</v>
      </c>
      <c r="S24" s="223">
        <f>'ส-3'!K24-ตรวจสอบยอดขาย!P24</f>
        <v>0</v>
      </c>
      <c r="T24" s="208"/>
      <c r="U24" s="208"/>
      <c r="V24" s="223">
        <f t="shared" si="3"/>
        <v>0</v>
      </c>
      <c r="W24" s="223">
        <f>'ส-4'!I24-ตรวจสอบยอดขาย!T24</f>
        <v>0</v>
      </c>
      <c r="X24" s="223">
        <f>'ส-4'!J24-ตรวจสอบยอดขาย!U24</f>
        <v>0</v>
      </c>
      <c r="Y24" s="223">
        <f>'ส-4'!K24-ตรวจสอบยอดขาย!V24</f>
        <v>0</v>
      </c>
      <c r="Z24" s="208"/>
      <c r="AA24" s="208"/>
      <c r="AB24" s="223">
        <f t="shared" si="4"/>
        <v>0</v>
      </c>
      <c r="AC24" s="223">
        <f>'ส-5'!I24-ตรวจสอบยอดขาย!Z24</f>
        <v>0</v>
      </c>
      <c r="AD24" s="223">
        <f>'ส-5'!J24-ตรวจสอบยอดขาย!AA24</f>
        <v>0</v>
      </c>
      <c r="AE24" s="223">
        <f>'ส-5'!K24-ตรวจสอบยอดขาย!AB24</f>
        <v>0</v>
      </c>
      <c r="AF24" s="208"/>
      <c r="AG24" s="208"/>
      <c r="AH24" s="223">
        <f t="shared" si="5"/>
        <v>0</v>
      </c>
      <c r="AI24" s="223">
        <f>'ส-6'!I24-ตรวจสอบยอดขาย!AF24</f>
        <v>0</v>
      </c>
      <c r="AJ24" s="223">
        <f>'ส-6'!J24-ตรวจสอบยอดขาย!AG24</f>
        <v>0</v>
      </c>
      <c r="AK24" s="223">
        <f>'ส-6'!K24-ตรวจสอบยอดขาย!AH24</f>
        <v>0</v>
      </c>
      <c r="AL24" s="208"/>
      <c r="AM24" s="208"/>
      <c r="AN24" s="223">
        <f t="shared" si="6"/>
        <v>0</v>
      </c>
      <c r="AO24" s="223">
        <f>'ส-7'!I24-ตรวจสอบยอดขาย!AL24</f>
        <v>0</v>
      </c>
      <c r="AP24" s="223">
        <f>'ส-7'!J24-ตรวจสอบยอดขาย!AM24</f>
        <v>0</v>
      </c>
      <c r="AQ24" s="223">
        <f>'ส-7'!K24-ตรวจสอบยอดขาย!AN24</f>
        <v>0</v>
      </c>
      <c r="AR24" s="208"/>
      <c r="AS24" s="208"/>
      <c r="AT24" s="223">
        <f t="shared" si="7"/>
        <v>0</v>
      </c>
      <c r="AU24" s="223">
        <f>'ส-8'!I24-ตรวจสอบยอดขาย!AR24</f>
        <v>0</v>
      </c>
      <c r="AV24" s="223">
        <f>'ส-8'!J24-ตรวจสอบยอดขาย!AS24</f>
        <v>0</v>
      </c>
      <c r="AW24" s="223">
        <f>'ส-8'!K24-ตรวจสอบยอดขาย!AT24</f>
        <v>0</v>
      </c>
      <c r="AX24" s="208"/>
      <c r="AY24" s="208"/>
      <c r="AZ24" s="223">
        <f t="shared" si="8"/>
        <v>0</v>
      </c>
      <c r="BA24" s="223">
        <f>'ส-9'!I24-ตรวจสอบยอดขาย!AX24</f>
        <v>0</v>
      </c>
      <c r="BB24" s="223">
        <f>'ส-9'!J24-ตรวจสอบยอดขาย!AY24</f>
        <v>0</v>
      </c>
      <c r="BC24" s="223">
        <f>'ส-9'!K24-ตรวจสอบยอดขาย!AZ24</f>
        <v>0</v>
      </c>
      <c r="BD24" s="208"/>
      <c r="BE24" s="208"/>
      <c r="BF24" s="223">
        <f t="shared" si="9"/>
        <v>0</v>
      </c>
      <c r="BG24" s="223">
        <f>'ส-10'!I24-ตรวจสอบยอดขาย!BD24</f>
        <v>0</v>
      </c>
      <c r="BH24" s="223">
        <f>'ส-10'!J24-ตรวจสอบยอดขาย!BE24</f>
        <v>0</v>
      </c>
      <c r="BI24" s="223">
        <f>'ส-10'!K24-ตรวจสอบยอดขาย!BF24</f>
        <v>0</v>
      </c>
      <c r="BJ24" s="208"/>
      <c r="BK24" s="208"/>
      <c r="BL24" s="223">
        <f t="shared" si="10"/>
        <v>0</v>
      </c>
      <c r="BM24" s="223">
        <f>'ส-11'!I24-ตรวจสอบยอดขาย!BJ24</f>
        <v>0</v>
      </c>
      <c r="BN24" s="223">
        <f>'ส-11'!J24-ตรวจสอบยอดขาย!BK24</f>
        <v>0</v>
      </c>
      <c r="BO24" s="223">
        <f>'ส-11'!K24-ตรวจสอบยอดขาย!BL24</f>
        <v>0</v>
      </c>
      <c r="BP24" s="208"/>
      <c r="BQ24" s="208"/>
      <c r="BR24" s="223">
        <f t="shared" si="11"/>
        <v>0</v>
      </c>
      <c r="BS24" s="223">
        <f>'ส-12'!I24-ตรวจสอบยอดขาย!BP24</f>
        <v>0</v>
      </c>
      <c r="BT24" s="223">
        <f>'ส-12'!J24-ตรวจสอบยอดขาย!BQ24</f>
        <v>0</v>
      </c>
      <c r="BU24" s="223">
        <f>'ส-12'!K24-ตรวจสอบยอดขาย!BR24</f>
        <v>0</v>
      </c>
      <c r="BV24" s="223">
        <f t="shared" si="12"/>
        <v>0</v>
      </c>
      <c r="BW24" s="223">
        <f t="shared" si="13"/>
        <v>0</v>
      </c>
      <c r="BX24" s="223">
        <f t="shared" si="14"/>
        <v>0</v>
      </c>
      <c r="BY24" s="223">
        <f>('ส-1'!I24+'ส-2'!I24+'ส-3'!I24+'ส-4'!I24+'ส-5'!I24+'ส-6'!I24+'ส-7'!I24+'ส-8'!I24+'ส-9'!I24+'ส-10'!I24+'ส-11'!I24+'ส-12'!I24)-BV24</f>
        <v>0</v>
      </c>
      <c r="BZ24" s="223">
        <f>('ส-1'!J24+'ส-2'!J24+'ส-3'!J24+'ส-4'!J24+'ส-5'!J24+'ส-6'!J24+'ส-7'!J24+'ส-8'!J24+'ส-9'!J24+'ส-10'!J24+'ส-11'!J24+'ส-12'!J24)-BW24</f>
        <v>0</v>
      </c>
      <c r="CA24" s="223">
        <f>('ส-1'!K24+'ส-2'!K24+'ส-3'!K24+'ส-4'!K24+'ส-5'!K24+'ส-6'!K24+'ส-7'!K24+'ส-8'!K24+'ส-9'!K24+'ส-10'!K24+'ส-11'!K24+'ส-12'!K24)-ตรวจสอบยอดขาย!BX24</f>
        <v>0</v>
      </c>
    </row>
    <row r="25" spans="1:79">
      <c r="A25" s="351">
        <v>19</v>
      </c>
      <c r="B25" s="208"/>
      <c r="C25" s="208"/>
      <c r="D25" s="223">
        <f t="shared" si="15"/>
        <v>0</v>
      </c>
      <c r="E25" s="223">
        <f>'ส-1'!I25-ตรวจสอบยอดขาย!B25</f>
        <v>0</v>
      </c>
      <c r="F25" s="223">
        <f>'ส-1'!J25-ตรวจสอบยอดขาย!C25</f>
        <v>0</v>
      </c>
      <c r="G25" s="223">
        <f>'ส-1'!K25-ตรวจสอบยอดขาย!D25</f>
        <v>0</v>
      </c>
      <c r="H25" s="208"/>
      <c r="I25" s="208"/>
      <c r="J25" s="223">
        <f t="shared" si="1"/>
        <v>0</v>
      </c>
      <c r="K25" s="223">
        <f>'ส-2'!I25-ตรวจสอบยอดขาย!H25</f>
        <v>0</v>
      </c>
      <c r="L25" s="223">
        <f>'ส-2'!J25-ตรวจสอบยอดขาย!I25</f>
        <v>0</v>
      </c>
      <c r="M25" s="223">
        <f>'ส-2'!K25-ตรวจสอบยอดขาย!J25</f>
        <v>0</v>
      </c>
      <c r="N25" s="208"/>
      <c r="O25" s="208"/>
      <c r="P25" s="223">
        <f t="shared" si="2"/>
        <v>0</v>
      </c>
      <c r="Q25" s="223">
        <f>'ส-3'!I25-ตรวจสอบยอดขาย!N25</f>
        <v>0</v>
      </c>
      <c r="R25" s="223">
        <f>'ส-3'!J25-ตรวจสอบยอดขาย!O25</f>
        <v>0</v>
      </c>
      <c r="S25" s="223">
        <f>'ส-3'!K25-ตรวจสอบยอดขาย!P25</f>
        <v>0</v>
      </c>
      <c r="T25" s="208"/>
      <c r="U25" s="208"/>
      <c r="V25" s="223">
        <f t="shared" si="3"/>
        <v>0</v>
      </c>
      <c r="W25" s="223">
        <f>'ส-4'!I25-ตรวจสอบยอดขาย!T25</f>
        <v>0</v>
      </c>
      <c r="X25" s="223">
        <f>'ส-4'!J25-ตรวจสอบยอดขาย!U25</f>
        <v>0</v>
      </c>
      <c r="Y25" s="223">
        <f>'ส-4'!K25-ตรวจสอบยอดขาย!V25</f>
        <v>0</v>
      </c>
      <c r="Z25" s="208"/>
      <c r="AA25" s="208"/>
      <c r="AB25" s="223">
        <f t="shared" si="4"/>
        <v>0</v>
      </c>
      <c r="AC25" s="223">
        <f>'ส-5'!I25-ตรวจสอบยอดขาย!Z25</f>
        <v>0</v>
      </c>
      <c r="AD25" s="223">
        <f>'ส-5'!J25-ตรวจสอบยอดขาย!AA25</f>
        <v>0</v>
      </c>
      <c r="AE25" s="223">
        <f>'ส-5'!K25-ตรวจสอบยอดขาย!AB25</f>
        <v>0</v>
      </c>
      <c r="AF25" s="208"/>
      <c r="AG25" s="208"/>
      <c r="AH25" s="223">
        <f t="shared" si="5"/>
        <v>0</v>
      </c>
      <c r="AI25" s="223">
        <f>'ส-6'!I25-ตรวจสอบยอดขาย!AF25</f>
        <v>0</v>
      </c>
      <c r="AJ25" s="223">
        <f>'ส-6'!J25-ตรวจสอบยอดขาย!AG25</f>
        <v>0</v>
      </c>
      <c r="AK25" s="223">
        <f>'ส-6'!K25-ตรวจสอบยอดขาย!AH25</f>
        <v>0</v>
      </c>
      <c r="AL25" s="208"/>
      <c r="AM25" s="208"/>
      <c r="AN25" s="223">
        <f t="shared" si="6"/>
        <v>0</v>
      </c>
      <c r="AO25" s="223">
        <f>'ส-7'!I25-ตรวจสอบยอดขาย!AL25</f>
        <v>0</v>
      </c>
      <c r="AP25" s="223">
        <f>'ส-7'!J25-ตรวจสอบยอดขาย!AM25</f>
        <v>0</v>
      </c>
      <c r="AQ25" s="223">
        <f>'ส-7'!K25-ตรวจสอบยอดขาย!AN25</f>
        <v>0</v>
      </c>
      <c r="AR25" s="208"/>
      <c r="AS25" s="208"/>
      <c r="AT25" s="223">
        <f t="shared" si="7"/>
        <v>0</v>
      </c>
      <c r="AU25" s="223">
        <f>'ส-8'!I25-ตรวจสอบยอดขาย!AR25</f>
        <v>0</v>
      </c>
      <c r="AV25" s="223">
        <f>'ส-8'!J25-ตรวจสอบยอดขาย!AS25</f>
        <v>0</v>
      </c>
      <c r="AW25" s="223">
        <f>'ส-8'!K25-ตรวจสอบยอดขาย!AT25</f>
        <v>0</v>
      </c>
      <c r="AX25" s="208"/>
      <c r="AY25" s="208"/>
      <c r="AZ25" s="223">
        <f t="shared" si="8"/>
        <v>0</v>
      </c>
      <c r="BA25" s="223">
        <f>'ส-9'!I25-ตรวจสอบยอดขาย!AX25</f>
        <v>0</v>
      </c>
      <c r="BB25" s="223">
        <f>'ส-9'!J25-ตรวจสอบยอดขาย!AY25</f>
        <v>0</v>
      </c>
      <c r="BC25" s="223">
        <f>'ส-9'!K25-ตรวจสอบยอดขาย!AZ25</f>
        <v>0</v>
      </c>
      <c r="BD25" s="208"/>
      <c r="BE25" s="208"/>
      <c r="BF25" s="223">
        <f t="shared" si="9"/>
        <v>0</v>
      </c>
      <c r="BG25" s="223">
        <f>'ส-10'!I25-ตรวจสอบยอดขาย!BD25</f>
        <v>0</v>
      </c>
      <c r="BH25" s="223">
        <f>'ส-10'!J25-ตรวจสอบยอดขาย!BE25</f>
        <v>0</v>
      </c>
      <c r="BI25" s="223">
        <f>'ส-10'!K25-ตรวจสอบยอดขาย!BF25</f>
        <v>0</v>
      </c>
      <c r="BJ25" s="208"/>
      <c r="BK25" s="208"/>
      <c r="BL25" s="223">
        <f t="shared" si="10"/>
        <v>0</v>
      </c>
      <c r="BM25" s="223">
        <f>'ส-11'!I25-ตรวจสอบยอดขาย!BJ25</f>
        <v>0</v>
      </c>
      <c r="BN25" s="223">
        <f>'ส-11'!J25-ตรวจสอบยอดขาย!BK25</f>
        <v>0</v>
      </c>
      <c r="BO25" s="223">
        <f>'ส-11'!K25-ตรวจสอบยอดขาย!BL25</f>
        <v>0</v>
      </c>
      <c r="BP25" s="208"/>
      <c r="BQ25" s="208"/>
      <c r="BR25" s="223">
        <f t="shared" si="11"/>
        <v>0</v>
      </c>
      <c r="BS25" s="223">
        <f>'ส-12'!I25-ตรวจสอบยอดขาย!BP25</f>
        <v>0</v>
      </c>
      <c r="BT25" s="223">
        <f>'ส-12'!J25-ตรวจสอบยอดขาย!BQ25</f>
        <v>0</v>
      </c>
      <c r="BU25" s="223">
        <f>'ส-12'!K25-ตรวจสอบยอดขาย!BR25</f>
        <v>0</v>
      </c>
      <c r="BV25" s="223">
        <f t="shared" si="12"/>
        <v>0</v>
      </c>
      <c r="BW25" s="223">
        <f t="shared" si="13"/>
        <v>0</v>
      </c>
      <c r="BX25" s="223">
        <f t="shared" si="14"/>
        <v>0</v>
      </c>
      <c r="BY25" s="223">
        <f>('ส-1'!I25+'ส-2'!I25+'ส-3'!I25+'ส-4'!I25+'ส-5'!I25+'ส-6'!I25+'ส-7'!I25+'ส-8'!I25+'ส-9'!I25+'ส-10'!I25+'ส-11'!I25+'ส-12'!I25)-BV25</f>
        <v>0</v>
      </c>
      <c r="BZ25" s="223">
        <f>('ส-1'!J25+'ส-2'!J25+'ส-3'!J25+'ส-4'!J25+'ส-5'!J25+'ส-6'!J25+'ส-7'!J25+'ส-8'!J25+'ส-9'!J25+'ส-10'!J25+'ส-11'!J25+'ส-12'!J25)-BW25</f>
        <v>0</v>
      </c>
      <c r="CA25" s="223">
        <f>('ส-1'!K25+'ส-2'!K25+'ส-3'!K25+'ส-4'!K25+'ส-5'!K25+'ส-6'!K25+'ส-7'!K25+'ส-8'!K25+'ส-9'!K25+'ส-10'!K25+'ส-11'!K25+'ส-12'!K25)-ตรวจสอบยอดขาย!BX25</f>
        <v>0</v>
      </c>
    </row>
    <row r="26" spans="1:79">
      <c r="A26" s="351">
        <v>20</v>
      </c>
      <c r="B26" s="208"/>
      <c r="C26" s="208"/>
      <c r="D26" s="223">
        <f t="shared" si="15"/>
        <v>0</v>
      </c>
      <c r="E26" s="223">
        <f>'ส-1'!I26-ตรวจสอบยอดขาย!B26</f>
        <v>0</v>
      </c>
      <c r="F26" s="223">
        <f>'ส-1'!J26-ตรวจสอบยอดขาย!C26</f>
        <v>0</v>
      </c>
      <c r="G26" s="223">
        <f>'ส-1'!K26-ตรวจสอบยอดขาย!D26</f>
        <v>0</v>
      </c>
      <c r="H26" s="208"/>
      <c r="I26" s="208"/>
      <c r="J26" s="223">
        <f t="shared" si="1"/>
        <v>0</v>
      </c>
      <c r="K26" s="223">
        <f>'ส-2'!I26-ตรวจสอบยอดขาย!H26</f>
        <v>0</v>
      </c>
      <c r="L26" s="223">
        <f>'ส-2'!J26-ตรวจสอบยอดขาย!I26</f>
        <v>0</v>
      </c>
      <c r="M26" s="223">
        <f>'ส-2'!K26-ตรวจสอบยอดขาย!J26</f>
        <v>0</v>
      </c>
      <c r="N26" s="208"/>
      <c r="O26" s="208"/>
      <c r="P26" s="223">
        <f t="shared" si="2"/>
        <v>0</v>
      </c>
      <c r="Q26" s="223">
        <f>'ส-3'!I26-ตรวจสอบยอดขาย!N26</f>
        <v>0</v>
      </c>
      <c r="R26" s="223">
        <f>'ส-3'!J26-ตรวจสอบยอดขาย!O26</f>
        <v>0</v>
      </c>
      <c r="S26" s="223">
        <f>'ส-3'!K26-ตรวจสอบยอดขาย!P26</f>
        <v>0</v>
      </c>
      <c r="T26" s="208"/>
      <c r="U26" s="208"/>
      <c r="V26" s="223">
        <f t="shared" si="3"/>
        <v>0</v>
      </c>
      <c r="W26" s="223">
        <f>'ส-4'!I26-ตรวจสอบยอดขาย!T26</f>
        <v>0</v>
      </c>
      <c r="X26" s="223">
        <f>'ส-4'!J26-ตรวจสอบยอดขาย!U26</f>
        <v>0</v>
      </c>
      <c r="Y26" s="223">
        <f>'ส-4'!K26-ตรวจสอบยอดขาย!V26</f>
        <v>0</v>
      </c>
      <c r="Z26" s="208"/>
      <c r="AA26" s="208"/>
      <c r="AB26" s="223">
        <f t="shared" si="4"/>
        <v>0</v>
      </c>
      <c r="AC26" s="223">
        <f>'ส-5'!I26-ตรวจสอบยอดขาย!Z26</f>
        <v>0</v>
      </c>
      <c r="AD26" s="223">
        <f>'ส-5'!J26-ตรวจสอบยอดขาย!AA26</f>
        <v>0</v>
      </c>
      <c r="AE26" s="223">
        <f>'ส-5'!K26-ตรวจสอบยอดขาย!AB26</f>
        <v>0</v>
      </c>
      <c r="AF26" s="208"/>
      <c r="AG26" s="208"/>
      <c r="AH26" s="223">
        <f t="shared" si="5"/>
        <v>0</v>
      </c>
      <c r="AI26" s="223">
        <f>'ส-6'!I26-ตรวจสอบยอดขาย!AF26</f>
        <v>0</v>
      </c>
      <c r="AJ26" s="223">
        <f>'ส-6'!J26-ตรวจสอบยอดขาย!AG26</f>
        <v>0</v>
      </c>
      <c r="AK26" s="223">
        <f>'ส-6'!K26-ตรวจสอบยอดขาย!AH26</f>
        <v>0</v>
      </c>
      <c r="AL26" s="208"/>
      <c r="AM26" s="208"/>
      <c r="AN26" s="223">
        <f t="shared" si="6"/>
        <v>0</v>
      </c>
      <c r="AO26" s="223">
        <f>'ส-7'!I26-ตรวจสอบยอดขาย!AL26</f>
        <v>0</v>
      </c>
      <c r="AP26" s="223">
        <f>'ส-7'!J26-ตรวจสอบยอดขาย!AM26</f>
        <v>0</v>
      </c>
      <c r="AQ26" s="223">
        <f>'ส-7'!K26-ตรวจสอบยอดขาย!AN26</f>
        <v>0</v>
      </c>
      <c r="AR26" s="208"/>
      <c r="AS26" s="208"/>
      <c r="AT26" s="223">
        <f t="shared" si="7"/>
        <v>0</v>
      </c>
      <c r="AU26" s="223">
        <f>'ส-8'!I26-ตรวจสอบยอดขาย!AR26</f>
        <v>0</v>
      </c>
      <c r="AV26" s="223">
        <f>'ส-8'!J26-ตรวจสอบยอดขาย!AS26</f>
        <v>0</v>
      </c>
      <c r="AW26" s="223">
        <f>'ส-8'!K26-ตรวจสอบยอดขาย!AT26</f>
        <v>0</v>
      </c>
      <c r="AX26" s="208"/>
      <c r="AY26" s="208"/>
      <c r="AZ26" s="223">
        <f t="shared" si="8"/>
        <v>0</v>
      </c>
      <c r="BA26" s="223">
        <f>'ส-9'!I26-ตรวจสอบยอดขาย!AX26</f>
        <v>0</v>
      </c>
      <c r="BB26" s="223">
        <f>'ส-9'!J26-ตรวจสอบยอดขาย!AY26</f>
        <v>0</v>
      </c>
      <c r="BC26" s="223">
        <f>'ส-9'!K26-ตรวจสอบยอดขาย!AZ26</f>
        <v>0</v>
      </c>
      <c r="BD26" s="208"/>
      <c r="BE26" s="208"/>
      <c r="BF26" s="223">
        <f t="shared" si="9"/>
        <v>0</v>
      </c>
      <c r="BG26" s="223">
        <f>'ส-10'!I26-ตรวจสอบยอดขาย!BD26</f>
        <v>0</v>
      </c>
      <c r="BH26" s="223">
        <f>'ส-10'!J26-ตรวจสอบยอดขาย!BE26</f>
        <v>0</v>
      </c>
      <c r="BI26" s="223">
        <f>'ส-10'!K26-ตรวจสอบยอดขาย!BF26</f>
        <v>0</v>
      </c>
      <c r="BJ26" s="208"/>
      <c r="BK26" s="208"/>
      <c r="BL26" s="223">
        <f t="shared" si="10"/>
        <v>0</v>
      </c>
      <c r="BM26" s="223">
        <f>'ส-11'!I26-ตรวจสอบยอดขาย!BJ26</f>
        <v>0</v>
      </c>
      <c r="BN26" s="223">
        <f>'ส-11'!J26-ตรวจสอบยอดขาย!BK26</f>
        <v>0</v>
      </c>
      <c r="BO26" s="223">
        <f>'ส-11'!K26-ตรวจสอบยอดขาย!BL26</f>
        <v>0</v>
      </c>
      <c r="BP26" s="208"/>
      <c r="BQ26" s="208"/>
      <c r="BR26" s="223">
        <f t="shared" si="11"/>
        <v>0</v>
      </c>
      <c r="BS26" s="223">
        <f>'ส-12'!I26-ตรวจสอบยอดขาย!BP26</f>
        <v>0</v>
      </c>
      <c r="BT26" s="223">
        <f>'ส-12'!J26-ตรวจสอบยอดขาย!BQ26</f>
        <v>0</v>
      </c>
      <c r="BU26" s="223">
        <f>'ส-12'!K26-ตรวจสอบยอดขาย!BR26</f>
        <v>0</v>
      </c>
      <c r="BV26" s="223">
        <f t="shared" si="12"/>
        <v>0</v>
      </c>
      <c r="BW26" s="223">
        <f t="shared" si="13"/>
        <v>0</v>
      </c>
      <c r="BX26" s="223">
        <f t="shared" si="14"/>
        <v>0</v>
      </c>
      <c r="BY26" s="223">
        <f>('ส-1'!I26+'ส-2'!I26+'ส-3'!I26+'ส-4'!I26+'ส-5'!I26+'ส-6'!I26+'ส-7'!I26+'ส-8'!I26+'ส-9'!I26+'ส-10'!I26+'ส-11'!I26+'ส-12'!I26)-BV26</f>
        <v>0</v>
      </c>
      <c r="BZ26" s="223">
        <f>('ส-1'!J26+'ส-2'!J26+'ส-3'!J26+'ส-4'!J26+'ส-5'!J26+'ส-6'!J26+'ส-7'!J26+'ส-8'!J26+'ส-9'!J26+'ส-10'!J26+'ส-11'!J26+'ส-12'!J26)-BW26</f>
        <v>0</v>
      </c>
      <c r="CA26" s="223">
        <f>('ส-1'!K26+'ส-2'!K26+'ส-3'!K26+'ส-4'!K26+'ส-5'!K26+'ส-6'!K26+'ส-7'!K26+'ส-8'!K26+'ส-9'!K26+'ส-10'!K26+'ส-11'!K26+'ส-12'!K26)-ตรวจสอบยอดขาย!BX26</f>
        <v>0</v>
      </c>
    </row>
    <row r="27" spans="1:79">
      <c r="A27" s="489">
        <v>21</v>
      </c>
      <c r="B27" s="208"/>
      <c r="C27" s="208"/>
      <c r="D27" s="223">
        <f t="shared" si="15"/>
        <v>0</v>
      </c>
      <c r="E27" s="223">
        <f>'ส-1'!I27-ตรวจสอบยอดขาย!B27</f>
        <v>0</v>
      </c>
      <c r="F27" s="223">
        <f>'ส-1'!J27-ตรวจสอบยอดขาย!C27</f>
        <v>0</v>
      </c>
      <c r="G27" s="223">
        <f>'ส-1'!K27-ตรวจสอบยอดขาย!D27</f>
        <v>0</v>
      </c>
      <c r="H27" s="208"/>
      <c r="I27" s="208"/>
      <c r="J27" s="223">
        <f t="shared" si="1"/>
        <v>0</v>
      </c>
      <c r="K27" s="223">
        <f>'ส-2'!I27-ตรวจสอบยอดขาย!H27</f>
        <v>0</v>
      </c>
      <c r="L27" s="223">
        <f>'ส-2'!J27-ตรวจสอบยอดขาย!I27</f>
        <v>0</v>
      </c>
      <c r="M27" s="223">
        <f>'ส-2'!K27-ตรวจสอบยอดขาย!J27</f>
        <v>0</v>
      </c>
      <c r="N27" s="208"/>
      <c r="O27" s="208"/>
      <c r="P27" s="223">
        <f t="shared" si="2"/>
        <v>0</v>
      </c>
      <c r="Q27" s="223">
        <f>'ส-3'!I27-ตรวจสอบยอดขาย!N27</f>
        <v>0</v>
      </c>
      <c r="R27" s="223">
        <f>'ส-3'!J27-ตรวจสอบยอดขาย!O27</f>
        <v>0</v>
      </c>
      <c r="S27" s="223">
        <f>'ส-3'!K27-ตรวจสอบยอดขาย!P27</f>
        <v>0</v>
      </c>
      <c r="T27" s="208"/>
      <c r="U27" s="208"/>
      <c r="V27" s="223">
        <f t="shared" si="3"/>
        <v>0</v>
      </c>
      <c r="W27" s="223">
        <f>'ส-4'!I27-ตรวจสอบยอดขาย!T27</f>
        <v>0</v>
      </c>
      <c r="X27" s="223">
        <f>'ส-4'!J27-ตรวจสอบยอดขาย!U27</f>
        <v>0</v>
      </c>
      <c r="Y27" s="223">
        <f>'ส-4'!K27-ตรวจสอบยอดขาย!V27</f>
        <v>0</v>
      </c>
      <c r="Z27" s="208"/>
      <c r="AA27" s="208"/>
      <c r="AB27" s="223">
        <f t="shared" si="4"/>
        <v>0</v>
      </c>
      <c r="AC27" s="223">
        <f>'ส-5'!I27-ตรวจสอบยอดขาย!Z27</f>
        <v>0</v>
      </c>
      <c r="AD27" s="223">
        <f>'ส-5'!J27-ตรวจสอบยอดขาย!AA27</f>
        <v>0</v>
      </c>
      <c r="AE27" s="223">
        <f>'ส-5'!K27-ตรวจสอบยอดขาย!AB27</f>
        <v>0</v>
      </c>
      <c r="AF27" s="208"/>
      <c r="AG27" s="208"/>
      <c r="AH27" s="223">
        <f t="shared" si="5"/>
        <v>0</v>
      </c>
      <c r="AI27" s="223">
        <f>'ส-6'!I27-ตรวจสอบยอดขาย!AF27</f>
        <v>0</v>
      </c>
      <c r="AJ27" s="223">
        <f>'ส-6'!J27-ตรวจสอบยอดขาย!AG27</f>
        <v>0</v>
      </c>
      <c r="AK27" s="223">
        <f>'ส-6'!K27-ตรวจสอบยอดขาย!AH27</f>
        <v>0</v>
      </c>
      <c r="AL27" s="208"/>
      <c r="AM27" s="208"/>
      <c r="AN27" s="223">
        <f t="shared" si="6"/>
        <v>0</v>
      </c>
      <c r="AO27" s="223">
        <f>'ส-7'!I27-ตรวจสอบยอดขาย!AL27</f>
        <v>0</v>
      </c>
      <c r="AP27" s="223">
        <f>'ส-7'!J27-ตรวจสอบยอดขาย!AM27</f>
        <v>0</v>
      </c>
      <c r="AQ27" s="223">
        <f>'ส-7'!K27-ตรวจสอบยอดขาย!AN27</f>
        <v>0</v>
      </c>
      <c r="AR27" s="208"/>
      <c r="AS27" s="208"/>
      <c r="AT27" s="223">
        <f t="shared" si="7"/>
        <v>0</v>
      </c>
      <c r="AU27" s="223">
        <f>'ส-8'!I27-ตรวจสอบยอดขาย!AR27</f>
        <v>0</v>
      </c>
      <c r="AV27" s="223">
        <f>'ส-8'!J27-ตรวจสอบยอดขาย!AS27</f>
        <v>0</v>
      </c>
      <c r="AW27" s="223">
        <f>'ส-8'!K27-ตรวจสอบยอดขาย!AT27</f>
        <v>0</v>
      </c>
      <c r="AX27" s="208"/>
      <c r="AY27" s="208"/>
      <c r="AZ27" s="223">
        <f t="shared" si="8"/>
        <v>0</v>
      </c>
      <c r="BA27" s="223">
        <f>'ส-9'!I27-ตรวจสอบยอดขาย!AX27</f>
        <v>0</v>
      </c>
      <c r="BB27" s="223">
        <f>'ส-9'!J27-ตรวจสอบยอดขาย!AY27</f>
        <v>0</v>
      </c>
      <c r="BC27" s="223">
        <f>'ส-9'!K27-ตรวจสอบยอดขาย!AZ27</f>
        <v>0</v>
      </c>
      <c r="BD27" s="208"/>
      <c r="BE27" s="208"/>
      <c r="BF27" s="223">
        <f t="shared" si="9"/>
        <v>0</v>
      </c>
      <c r="BG27" s="223">
        <f>'ส-10'!I27-ตรวจสอบยอดขาย!BD27</f>
        <v>0</v>
      </c>
      <c r="BH27" s="223">
        <f>'ส-10'!J27-ตรวจสอบยอดขาย!BE27</f>
        <v>0</v>
      </c>
      <c r="BI27" s="223">
        <f>'ส-10'!K27-ตรวจสอบยอดขาย!BF27</f>
        <v>0</v>
      </c>
      <c r="BJ27" s="208"/>
      <c r="BK27" s="208"/>
      <c r="BL27" s="223">
        <f t="shared" si="10"/>
        <v>0</v>
      </c>
      <c r="BM27" s="223">
        <f>'ส-11'!I27-ตรวจสอบยอดขาย!BJ27</f>
        <v>0</v>
      </c>
      <c r="BN27" s="223">
        <f>'ส-11'!J27-ตรวจสอบยอดขาย!BK27</f>
        <v>0</v>
      </c>
      <c r="BO27" s="223">
        <f>'ส-11'!K27-ตรวจสอบยอดขาย!BL27</f>
        <v>0</v>
      </c>
      <c r="BP27" s="208"/>
      <c r="BQ27" s="208"/>
      <c r="BR27" s="223">
        <f t="shared" si="11"/>
        <v>0</v>
      </c>
      <c r="BS27" s="223">
        <f>'ส-12'!I27-ตรวจสอบยอดขาย!BP27</f>
        <v>0</v>
      </c>
      <c r="BT27" s="223">
        <f>'ส-12'!J27-ตรวจสอบยอดขาย!BQ27</f>
        <v>0</v>
      </c>
      <c r="BU27" s="223">
        <f>'ส-12'!K27-ตรวจสอบยอดขาย!BR27</f>
        <v>0</v>
      </c>
      <c r="BV27" s="223">
        <f t="shared" si="12"/>
        <v>0</v>
      </c>
      <c r="BW27" s="223">
        <f t="shared" si="13"/>
        <v>0</v>
      </c>
      <c r="BX27" s="223">
        <f t="shared" si="14"/>
        <v>0</v>
      </c>
      <c r="BY27" s="223">
        <f>('ส-1'!I27+'ส-2'!I27+'ส-3'!I27+'ส-4'!I27+'ส-5'!I27+'ส-6'!I27+'ส-7'!I27+'ส-8'!I27+'ส-9'!I27+'ส-10'!I27+'ส-11'!I27+'ส-12'!I27)-BV27</f>
        <v>0</v>
      </c>
      <c r="BZ27" s="223">
        <f>('ส-1'!J27+'ส-2'!J27+'ส-3'!J27+'ส-4'!J27+'ส-5'!J27+'ส-6'!J27+'ส-7'!J27+'ส-8'!J27+'ส-9'!J27+'ส-10'!J27+'ส-11'!J27+'ส-12'!J27)-BW27</f>
        <v>0</v>
      </c>
      <c r="CA27" s="223">
        <f>('ส-1'!K27+'ส-2'!K27+'ส-3'!K27+'ส-4'!K27+'ส-5'!K27+'ส-6'!K27+'ส-7'!K27+'ส-8'!K27+'ส-9'!K27+'ส-10'!K27+'ส-11'!K27+'ส-12'!K27)-ตรวจสอบยอดขาย!BX27</f>
        <v>0</v>
      </c>
    </row>
    <row r="28" spans="1:79">
      <c r="A28" s="351">
        <v>22</v>
      </c>
      <c r="B28" s="208"/>
      <c r="C28" s="208"/>
      <c r="D28" s="223">
        <f t="shared" si="15"/>
        <v>0</v>
      </c>
      <c r="E28" s="223">
        <f>'ส-1'!I28-ตรวจสอบยอดขาย!B28</f>
        <v>0</v>
      </c>
      <c r="F28" s="223">
        <f>'ส-1'!J28-ตรวจสอบยอดขาย!C28</f>
        <v>0</v>
      </c>
      <c r="G28" s="223">
        <f>'ส-1'!K28-ตรวจสอบยอดขาย!D28</f>
        <v>0</v>
      </c>
      <c r="H28" s="208"/>
      <c r="I28" s="208"/>
      <c r="J28" s="223">
        <f t="shared" si="1"/>
        <v>0</v>
      </c>
      <c r="K28" s="223">
        <f>'ส-2'!I28-ตรวจสอบยอดขาย!H28</f>
        <v>0</v>
      </c>
      <c r="L28" s="223">
        <f>'ส-2'!J28-ตรวจสอบยอดขาย!I28</f>
        <v>0</v>
      </c>
      <c r="M28" s="223">
        <f>'ส-2'!K28-ตรวจสอบยอดขาย!J28</f>
        <v>0</v>
      </c>
      <c r="N28" s="208"/>
      <c r="O28" s="208"/>
      <c r="P28" s="223">
        <f t="shared" si="2"/>
        <v>0</v>
      </c>
      <c r="Q28" s="223">
        <f>'ส-3'!I28-ตรวจสอบยอดขาย!N28</f>
        <v>0</v>
      </c>
      <c r="R28" s="223">
        <f>'ส-3'!J28-ตรวจสอบยอดขาย!O28</f>
        <v>0</v>
      </c>
      <c r="S28" s="223">
        <f>'ส-3'!K28-ตรวจสอบยอดขาย!P28</f>
        <v>0</v>
      </c>
      <c r="T28" s="208"/>
      <c r="U28" s="208"/>
      <c r="V28" s="223">
        <f t="shared" si="3"/>
        <v>0</v>
      </c>
      <c r="W28" s="223">
        <f>'ส-4'!I28-ตรวจสอบยอดขาย!T28</f>
        <v>0</v>
      </c>
      <c r="X28" s="223">
        <f>'ส-4'!J28-ตรวจสอบยอดขาย!U28</f>
        <v>0</v>
      </c>
      <c r="Y28" s="223">
        <f>'ส-4'!K28-ตรวจสอบยอดขาย!V28</f>
        <v>0</v>
      </c>
      <c r="Z28" s="208"/>
      <c r="AA28" s="208"/>
      <c r="AB28" s="223">
        <f t="shared" si="4"/>
        <v>0</v>
      </c>
      <c r="AC28" s="223">
        <f>'ส-5'!I28-ตรวจสอบยอดขาย!Z28</f>
        <v>0</v>
      </c>
      <c r="AD28" s="223">
        <f>'ส-5'!J28-ตรวจสอบยอดขาย!AA28</f>
        <v>0</v>
      </c>
      <c r="AE28" s="223">
        <f>'ส-5'!K28-ตรวจสอบยอดขาย!AB28</f>
        <v>0</v>
      </c>
      <c r="AF28" s="208"/>
      <c r="AG28" s="208"/>
      <c r="AH28" s="223">
        <f t="shared" si="5"/>
        <v>0</v>
      </c>
      <c r="AI28" s="223">
        <f>'ส-6'!I28-ตรวจสอบยอดขาย!AF28</f>
        <v>0</v>
      </c>
      <c r="AJ28" s="223">
        <f>'ส-6'!J28-ตรวจสอบยอดขาย!AG28</f>
        <v>0</v>
      </c>
      <c r="AK28" s="223">
        <f>'ส-6'!K28-ตรวจสอบยอดขาย!AH28</f>
        <v>0</v>
      </c>
      <c r="AL28" s="208"/>
      <c r="AM28" s="208"/>
      <c r="AN28" s="223">
        <f t="shared" si="6"/>
        <v>0</v>
      </c>
      <c r="AO28" s="223">
        <f>'ส-7'!I28-ตรวจสอบยอดขาย!AL28</f>
        <v>0</v>
      </c>
      <c r="AP28" s="223">
        <f>'ส-7'!J28-ตรวจสอบยอดขาย!AM28</f>
        <v>0</v>
      </c>
      <c r="AQ28" s="223">
        <f>'ส-7'!K28-ตรวจสอบยอดขาย!AN28</f>
        <v>0</v>
      </c>
      <c r="AR28" s="208"/>
      <c r="AS28" s="208"/>
      <c r="AT28" s="223">
        <f t="shared" si="7"/>
        <v>0</v>
      </c>
      <c r="AU28" s="223">
        <f>'ส-8'!I28-ตรวจสอบยอดขาย!AR28</f>
        <v>0</v>
      </c>
      <c r="AV28" s="223">
        <f>'ส-8'!J28-ตรวจสอบยอดขาย!AS28</f>
        <v>0</v>
      </c>
      <c r="AW28" s="223">
        <f>'ส-8'!K28-ตรวจสอบยอดขาย!AT28</f>
        <v>0</v>
      </c>
      <c r="AX28" s="208"/>
      <c r="AY28" s="208"/>
      <c r="AZ28" s="223">
        <f t="shared" si="8"/>
        <v>0</v>
      </c>
      <c r="BA28" s="223">
        <f>'ส-9'!I28-ตรวจสอบยอดขาย!AX28</f>
        <v>0</v>
      </c>
      <c r="BB28" s="223">
        <f>'ส-9'!J28-ตรวจสอบยอดขาย!AY28</f>
        <v>0</v>
      </c>
      <c r="BC28" s="223">
        <f>'ส-9'!K28-ตรวจสอบยอดขาย!AZ28</f>
        <v>0</v>
      </c>
      <c r="BD28" s="208"/>
      <c r="BE28" s="208"/>
      <c r="BF28" s="223">
        <f t="shared" si="9"/>
        <v>0</v>
      </c>
      <c r="BG28" s="223">
        <f>'ส-10'!I28-ตรวจสอบยอดขาย!BD28</f>
        <v>0</v>
      </c>
      <c r="BH28" s="223">
        <f>'ส-10'!J28-ตรวจสอบยอดขาย!BE28</f>
        <v>0</v>
      </c>
      <c r="BI28" s="223">
        <f>'ส-10'!K28-ตรวจสอบยอดขาย!BF28</f>
        <v>0</v>
      </c>
      <c r="BJ28" s="208"/>
      <c r="BK28" s="208"/>
      <c r="BL28" s="223">
        <f t="shared" si="10"/>
        <v>0</v>
      </c>
      <c r="BM28" s="223">
        <f>'ส-11'!I28-ตรวจสอบยอดขาย!BJ28</f>
        <v>0</v>
      </c>
      <c r="BN28" s="223">
        <f>'ส-11'!J28-ตรวจสอบยอดขาย!BK28</f>
        <v>0</v>
      </c>
      <c r="BO28" s="223">
        <f>'ส-11'!K28-ตรวจสอบยอดขาย!BL28</f>
        <v>0</v>
      </c>
      <c r="BP28" s="208"/>
      <c r="BQ28" s="208"/>
      <c r="BR28" s="223">
        <f t="shared" si="11"/>
        <v>0</v>
      </c>
      <c r="BS28" s="223">
        <f>'ส-12'!I28-ตรวจสอบยอดขาย!BP28</f>
        <v>0</v>
      </c>
      <c r="BT28" s="223">
        <f>'ส-12'!J28-ตรวจสอบยอดขาย!BQ28</f>
        <v>0</v>
      </c>
      <c r="BU28" s="223">
        <f>'ส-12'!K28-ตรวจสอบยอดขาย!BR28</f>
        <v>0</v>
      </c>
      <c r="BV28" s="223">
        <f t="shared" si="12"/>
        <v>0</v>
      </c>
      <c r="BW28" s="223">
        <f t="shared" si="13"/>
        <v>0</v>
      </c>
      <c r="BX28" s="223">
        <f t="shared" si="14"/>
        <v>0</v>
      </c>
      <c r="BY28" s="223">
        <f>('ส-1'!I28+'ส-2'!I28+'ส-3'!I28+'ส-4'!I28+'ส-5'!I28+'ส-6'!I28+'ส-7'!I28+'ส-8'!I28+'ส-9'!I28+'ส-10'!I28+'ส-11'!I28+'ส-12'!I28)-BV28</f>
        <v>0</v>
      </c>
      <c r="BZ28" s="223">
        <f>('ส-1'!J28+'ส-2'!J28+'ส-3'!J28+'ส-4'!J28+'ส-5'!J28+'ส-6'!J28+'ส-7'!J28+'ส-8'!J28+'ส-9'!J28+'ส-10'!J28+'ส-11'!J28+'ส-12'!J28)-BW28</f>
        <v>0</v>
      </c>
      <c r="CA28" s="223">
        <f>('ส-1'!K28+'ส-2'!K28+'ส-3'!K28+'ส-4'!K28+'ส-5'!K28+'ส-6'!K28+'ส-7'!K28+'ส-8'!K28+'ส-9'!K28+'ส-10'!K28+'ส-11'!K28+'ส-12'!K28)-ตรวจสอบยอดขาย!BX28</f>
        <v>0</v>
      </c>
    </row>
    <row r="29" spans="1:79">
      <c r="A29" s="351">
        <v>23</v>
      </c>
      <c r="B29" s="208"/>
      <c r="C29" s="208"/>
      <c r="D29" s="223">
        <f t="shared" si="15"/>
        <v>0</v>
      </c>
      <c r="E29" s="223">
        <f>'ส-1'!I29-ตรวจสอบยอดขาย!B29</f>
        <v>0</v>
      </c>
      <c r="F29" s="223">
        <f>'ส-1'!J29-ตรวจสอบยอดขาย!C29</f>
        <v>0</v>
      </c>
      <c r="G29" s="223">
        <f>'ส-1'!K29-ตรวจสอบยอดขาย!D29</f>
        <v>0</v>
      </c>
      <c r="H29" s="208"/>
      <c r="I29" s="208"/>
      <c r="J29" s="223">
        <f t="shared" si="1"/>
        <v>0</v>
      </c>
      <c r="K29" s="223">
        <f>'ส-2'!I29-ตรวจสอบยอดขาย!H29</f>
        <v>0</v>
      </c>
      <c r="L29" s="223">
        <f>'ส-2'!J29-ตรวจสอบยอดขาย!I29</f>
        <v>0</v>
      </c>
      <c r="M29" s="223">
        <f>'ส-2'!K29-ตรวจสอบยอดขาย!J29</f>
        <v>0</v>
      </c>
      <c r="N29" s="208"/>
      <c r="O29" s="208"/>
      <c r="P29" s="223">
        <f t="shared" si="2"/>
        <v>0</v>
      </c>
      <c r="Q29" s="223">
        <f>'ส-3'!I29-ตรวจสอบยอดขาย!N29</f>
        <v>0</v>
      </c>
      <c r="R29" s="223">
        <f>'ส-3'!J29-ตรวจสอบยอดขาย!O29</f>
        <v>0</v>
      </c>
      <c r="S29" s="223">
        <f>'ส-3'!K29-ตรวจสอบยอดขาย!P29</f>
        <v>0</v>
      </c>
      <c r="T29" s="208"/>
      <c r="U29" s="208"/>
      <c r="V29" s="223">
        <f t="shared" si="3"/>
        <v>0</v>
      </c>
      <c r="W29" s="223">
        <f>'ส-4'!I29-ตรวจสอบยอดขาย!T29</f>
        <v>0</v>
      </c>
      <c r="X29" s="223">
        <f>'ส-4'!J29-ตรวจสอบยอดขาย!U29</f>
        <v>0</v>
      </c>
      <c r="Y29" s="223">
        <f>'ส-4'!K29-ตรวจสอบยอดขาย!V29</f>
        <v>0</v>
      </c>
      <c r="Z29" s="208"/>
      <c r="AA29" s="208"/>
      <c r="AB29" s="223">
        <f t="shared" si="4"/>
        <v>0</v>
      </c>
      <c r="AC29" s="223">
        <f>'ส-5'!I29-ตรวจสอบยอดขาย!Z29</f>
        <v>0</v>
      </c>
      <c r="AD29" s="223">
        <f>'ส-5'!J29-ตรวจสอบยอดขาย!AA29</f>
        <v>0</v>
      </c>
      <c r="AE29" s="223">
        <f>'ส-5'!K29-ตรวจสอบยอดขาย!AB29</f>
        <v>0</v>
      </c>
      <c r="AF29" s="208"/>
      <c r="AG29" s="208"/>
      <c r="AH29" s="223">
        <f t="shared" si="5"/>
        <v>0</v>
      </c>
      <c r="AI29" s="223">
        <f>'ส-6'!I29-ตรวจสอบยอดขาย!AF29</f>
        <v>0</v>
      </c>
      <c r="AJ29" s="223">
        <f>'ส-6'!J29-ตรวจสอบยอดขาย!AG29</f>
        <v>0</v>
      </c>
      <c r="AK29" s="223">
        <f>'ส-6'!K29-ตรวจสอบยอดขาย!AH29</f>
        <v>0</v>
      </c>
      <c r="AL29" s="208"/>
      <c r="AM29" s="208"/>
      <c r="AN29" s="223">
        <f t="shared" si="6"/>
        <v>0</v>
      </c>
      <c r="AO29" s="223">
        <f>'ส-7'!I29-ตรวจสอบยอดขาย!AL29</f>
        <v>0</v>
      </c>
      <c r="AP29" s="223">
        <f>'ส-7'!J29-ตรวจสอบยอดขาย!AM29</f>
        <v>0</v>
      </c>
      <c r="AQ29" s="223">
        <f>'ส-7'!K29-ตรวจสอบยอดขาย!AN29</f>
        <v>0</v>
      </c>
      <c r="AR29" s="208"/>
      <c r="AS29" s="208"/>
      <c r="AT29" s="223">
        <f t="shared" si="7"/>
        <v>0</v>
      </c>
      <c r="AU29" s="223">
        <f>'ส-8'!I29-ตรวจสอบยอดขาย!AR29</f>
        <v>0</v>
      </c>
      <c r="AV29" s="223">
        <f>'ส-8'!J29-ตรวจสอบยอดขาย!AS29</f>
        <v>0</v>
      </c>
      <c r="AW29" s="223">
        <f>'ส-8'!K29-ตรวจสอบยอดขาย!AT29</f>
        <v>0</v>
      </c>
      <c r="AX29" s="208"/>
      <c r="AY29" s="208"/>
      <c r="AZ29" s="223">
        <f t="shared" si="8"/>
        <v>0</v>
      </c>
      <c r="BA29" s="223">
        <f>'ส-9'!I29-ตรวจสอบยอดขาย!AX29</f>
        <v>0</v>
      </c>
      <c r="BB29" s="223">
        <f>'ส-9'!J29-ตรวจสอบยอดขาย!AY29</f>
        <v>0</v>
      </c>
      <c r="BC29" s="223">
        <f>'ส-9'!K29-ตรวจสอบยอดขาย!AZ29</f>
        <v>0</v>
      </c>
      <c r="BD29" s="208"/>
      <c r="BE29" s="208"/>
      <c r="BF29" s="223">
        <f t="shared" si="9"/>
        <v>0</v>
      </c>
      <c r="BG29" s="223">
        <f>'ส-10'!I29-ตรวจสอบยอดขาย!BD29</f>
        <v>0</v>
      </c>
      <c r="BH29" s="223">
        <f>'ส-10'!J29-ตรวจสอบยอดขาย!BE29</f>
        <v>0</v>
      </c>
      <c r="BI29" s="223">
        <f>'ส-10'!K29-ตรวจสอบยอดขาย!BF29</f>
        <v>0</v>
      </c>
      <c r="BJ29" s="208"/>
      <c r="BK29" s="208"/>
      <c r="BL29" s="223">
        <f t="shared" si="10"/>
        <v>0</v>
      </c>
      <c r="BM29" s="223">
        <f>'ส-11'!I29-ตรวจสอบยอดขาย!BJ29</f>
        <v>0</v>
      </c>
      <c r="BN29" s="223">
        <f>'ส-11'!J29-ตรวจสอบยอดขาย!BK29</f>
        <v>0</v>
      </c>
      <c r="BO29" s="223">
        <f>'ส-11'!K29-ตรวจสอบยอดขาย!BL29</f>
        <v>0</v>
      </c>
      <c r="BP29" s="208"/>
      <c r="BQ29" s="208"/>
      <c r="BR29" s="223">
        <f t="shared" si="11"/>
        <v>0</v>
      </c>
      <c r="BS29" s="223">
        <f>'ส-12'!I29-ตรวจสอบยอดขาย!BP29</f>
        <v>0</v>
      </c>
      <c r="BT29" s="223">
        <f>'ส-12'!J29-ตรวจสอบยอดขาย!BQ29</f>
        <v>0</v>
      </c>
      <c r="BU29" s="223">
        <f>'ส-12'!K29-ตรวจสอบยอดขาย!BR29</f>
        <v>0</v>
      </c>
      <c r="BV29" s="223">
        <f t="shared" si="12"/>
        <v>0</v>
      </c>
      <c r="BW29" s="223">
        <f t="shared" si="13"/>
        <v>0</v>
      </c>
      <c r="BX29" s="223">
        <f t="shared" si="14"/>
        <v>0</v>
      </c>
      <c r="BY29" s="223">
        <f>('ส-1'!I29+'ส-2'!I29+'ส-3'!I29+'ส-4'!I29+'ส-5'!I29+'ส-6'!I29+'ส-7'!I29+'ส-8'!I29+'ส-9'!I29+'ส-10'!I29+'ส-11'!I29+'ส-12'!I29)-BV29</f>
        <v>0</v>
      </c>
      <c r="BZ29" s="223">
        <f>('ส-1'!J29+'ส-2'!J29+'ส-3'!J29+'ส-4'!J29+'ส-5'!J29+'ส-6'!J29+'ส-7'!J29+'ส-8'!J29+'ส-9'!J29+'ส-10'!J29+'ส-11'!J29+'ส-12'!J29)-BW29</f>
        <v>0</v>
      </c>
      <c r="CA29" s="223">
        <f>('ส-1'!K29+'ส-2'!K29+'ส-3'!K29+'ส-4'!K29+'ส-5'!K29+'ส-6'!K29+'ส-7'!K29+'ส-8'!K29+'ส-9'!K29+'ส-10'!K29+'ส-11'!K29+'ส-12'!K29)-ตรวจสอบยอดขาย!BX29</f>
        <v>0</v>
      </c>
    </row>
    <row r="30" spans="1:79">
      <c r="A30" s="351">
        <v>24</v>
      </c>
      <c r="B30" s="208"/>
      <c r="C30" s="208"/>
      <c r="D30" s="223">
        <f t="shared" si="15"/>
        <v>0</v>
      </c>
      <c r="E30" s="223">
        <f>'ส-1'!I30-ตรวจสอบยอดขาย!B30</f>
        <v>0</v>
      </c>
      <c r="F30" s="223">
        <f>'ส-1'!J30-ตรวจสอบยอดขาย!C30</f>
        <v>0</v>
      </c>
      <c r="G30" s="223">
        <f>'ส-1'!K30-ตรวจสอบยอดขาย!D30</f>
        <v>0</v>
      </c>
      <c r="H30" s="208"/>
      <c r="I30" s="208"/>
      <c r="J30" s="223">
        <f t="shared" si="1"/>
        <v>0</v>
      </c>
      <c r="K30" s="223">
        <f>'ส-2'!I30-ตรวจสอบยอดขาย!H30</f>
        <v>0</v>
      </c>
      <c r="L30" s="223">
        <f>'ส-2'!J30-ตรวจสอบยอดขาย!I30</f>
        <v>0</v>
      </c>
      <c r="M30" s="223">
        <f>'ส-2'!K30-ตรวจสอบยอดขาย!J30</f>
        <v>0</v>
      </c>
      <c r="N30" s="208"/>
      <c r="O30" s="208"/>
      <c r="P30" s="223">
        <f t="shared" si="2"/>
        <v>0</v>
      </c>
      <c r="Q30" s="223">
        <f>'ส-3'!I30-ตรวจสอบยอดขาย!N30</f>
        <v>0</v>
      </c>
      <c r="R30" s="223">
        <f>'ส-3'!J30-ตรวจสอบยอดขาย!O30</f>
        <v>0</v>
      </c>
      <c r="S30" s="223">
        <f>'ส-3'!K30-ตรวจสอบยอดขาย!P30</f>
        <v>0</v>
      </c>
      <c r="T30" s="208"/>
      <c r="U30" s="208"/>
      <c r="V30" s="223">
        <f t="shared" si="3"/>
        <v>0</v>
      </c>
      <c r="W30" s="223">
        <f>'ส-4'!I30-ตรวจสอบยอดขาย!T30</f>
        <v>0</v>
      </c>
      <c r="X30" s="223">
        <f>'ส-4'!J30-ตรวจสอบยอดขาย!U30</f>
        <v>0</v>
      </c>
      <c r="Y30" s="223">
        <f>'ส-4'!K30-ตรวจสอบยอดขาย!V30</f>
        <v>0</v>
      </c>
      <c r="Z30" s="208"/>
      <c r="AA30" s="208"/>
      <c r="AB30" s="223">
        <f t="shared" si="4"/>
        <v>0</v>
      </c>
      <c r="AC30" s="223">
        <f>'ส-5'!I30-ตรวจสอบยอดขาย!Z30</f>
        <v>0</v>
      </c>
      <c r="AD30" s="223">
        <f>'ส-5'!J30-ตรวจสอบยอดขาย!AA30</f>
        <v>0</v>
      </c>
      <c r="AE30" s="223">
        <f>'ส-5'!K30-ตรวจสอบยอดขาย!AB30</f>
        <v>0</v>
      </c>
      <c r="AF30" s="208"/>
      <c r="AG30" s="208"/>
      <c r="AH30" s="223">
        <f t="shared" si="5"/>
        <v>0</v>
      </c>
      <c r="AI30" s="223">
        <f>'ส-6'!I30-ตรวจสอบยอดขาย!AF30</f>
        <v>0</v>
      </c>
      <c r="AJ30" s="223">
        <f>'ส-6'!J30-ตรวจสอบยอดขาย!AG30</f>
        <v>0</v>
      </c>
      <c r="AK30" s="223">
        <f>'ส-6'!K30-ตรวจสอบยอดขาย!AH30</f>
        <v>0</v>
      </c>
      <c r="AL30" s="208"/>
      <c r="AM30" s="208"/>
      <c r="AN30" s="223">
        <f t="shared" si="6"/>
        <v>0</v>
      </c>
      <c r="AO30" s="223">
        <f>'ส-7'!I30-ตรวจสอบยอดขาย!AL30</f>
        <v>0</v>
      </c>
      <c r="AP30" s="223">
        <f>'ส-7'!J30-ตรวจสอบยอดขาย!AM30</f>
        <v>0</v>
      </c>
      <c r="AQ30" s="223">
        <f>'ส-7'!K30-ตรวจสอบยอดขาย!AN30</f>
        <v>0</v>
      </c>
      <c r="AR30" s="208"/>
      <c r="AS30" s="208"/>
      <c r="AT30" s="223">
        <f t="shared" si="7"/>
        <v>0</v>
      </c>
      <c r="AU30" s="223">
        <f>'ส-8'!I30-ตรวจสอบยอดขาย!AR30</f>
        <v>0</v>
      </c>
      <c r="AV30" s="223">
        <f>'ส-8'!J30-ตรวจสอบยอดขาย!AS30</f>
        <v>0</v>
      </c>
      <c r="AW30" s="223">
        <f>'ส-8'!K30-ตรวจสอบยอดขาย!AT30</f>
        <v>0</v>
      </c>
      <c r="AX30" s="208"/>
      <c r="AY30" s="208"/>
      <c r="AZ30" s="223">
        <f t="shared" si="8"/>
        <v>0</v>
      </c>
      <c r="BA30" s="223">
        <f>'ส-9'!I30-ตรวจสอบยอดขาย!AX30</f>
        <v>0</v>
      </c>
      <c r="BB30" s="223">
        <f>'ส-9'!J30-ตรวจสอบยอดขาย!AY30</f>
        <v>0</v>
      </c>
      <c r="BC30" s="223">
        <f>'ส-9'!K30-ตรวจสอบยอดขาย!AZ30</f>
        <v>0</v>
      </c>
      <c r="BD30" s="208"/>
      <c r="BE30" s="208"/>
      <c r="BF30" s="223">
        <f t="shared" si="9"/>
        <v>0</v>
      </c>
      <c r="BG30" s="223">
        <f>'ส-10'!I30-ตรวจสอบยอดขาย!BD30</f>
        <v>0</v>
      </c>
      <c r="BH30" s="223">
        <f>'ส-10'!J30-ตรวจสอบยอดขาย!BE30</f>
        <v>0</v>
      </c>
      <c r="BI30" s="223">
        <f>'ส-10'!K30-ตรวจสอบยอดขาย!BF30</f>
        <v>0</v>
      </c>
      <c r="BJ30" s="208"/>
      <c r="BK30" s="208"/>
      <c r="BL30" s="223">
        <f t="shared" si="10"/>
        <v>0</v>
      </c>
      <c r="BM30" s="223">
        <f>'ส-11'!I30-ตรวจสอบยอดขาย!BJ30</f>
        <v>0</v>
      </c>
      <c r="BN30" s="223">
        <f>'ส-11'!J30-ตรวจสอบยอดขาย!BK30</f>
        <v>0</v>
      </c>
      <c r="BO30" s="223">
        <f>'ส-11'!K30-ตรวจสอบยอดขาย!BL30</f>
        <v>0</v>
      </c>
      <c r="BP30" s="208"/>
      <c r="BQ30" s="208"/>
      <c r="BR30" s="223">
        <f t="shared" si="11"/>
        <v>0</v>
      </c>
      <c r="BS30" s="223">
        <f>'ส-12'!I30-ตรวจสอบยอดขาย!BP30</f>
        <v>0</v>
      </c>
      <c r="BT30" s="223">
        <f>'ส-12'!J30-ตรวจสอบยอดขาย!BQ30</f>
        <v>0</v>
      </c>
      <c r="BU30" s="223">
        <f>'ส-12'!K30-ตรวจสอบยอดขาย!BR30</f>
        <v>0</v>
      </c>
      <c r="BV30" s="223">
        <f t="shared" si="12"/>
        <v>0</v>
      </c>
      <c r="BW30" s="223">
        <f t="shared" si="13"/>
        <v>0</v>
      </c>
      <c r="BX30" s="223">
        <f t="shared" si="14"/>
        <v>0</v>
      </c>
      <c r="BY30" s="223">
        <f>('ส-1'!I30+'ส-2'!I30+'ส-3'!I30+'ส-4'!I30+'ส-5'!I30+'ส-6'!I30+'ส-7'!I30+'ส-8'!I30+'ส-9'!I30+'ส-10'!I30+'ส-11'!I30+'ส-12'!I30)-BV30</f>
        <v>0</v>
      </c>
      <c r="BZ30" s="223">
        <f>('ส-1'!J30+'ส-2'!J30+'ส-3'!J30+'ส-4'!J30+'ส-5'!J30+'ส-6'!J30+'ส-7'!J30+'ส-8'!J30+'ส-9'!J30+'ส-10'!J30+'ส-11'!J30+'ส-12'!J30)-BW30</f>
        <v>0</v>
      </c>
      <c r="CA30" s="223">
        <f>('ส-1'!K30+'ส-2'!K30+'ส-3'!K30+'ส-4'!K30+'ส-5'!K30+'ส-6'!K30+'ส-7'!K30+'ส-8'!K30+'ส-9'!K30+'ส-10'!K30+'ส-11'!K30+'ส-12'!K30)-ตรวจสอบยอดขาย!BX30</f>
        <v>0</v>
      </c>
    </row>
    <row r="31" spans="1:79">
      <c r="A31" s="351">
        <v>25</v>
      </c>
      <c r="B31" s="208"/>
      <c r="C31" s="208"/>
      <c r="D31" s="223">
        <f t="shared" si="15"/>
        <v>0</v>
      </c>
      <c r="E31" s="223">
        <f>'ส-1'!I31-ตรวจสอบยอดขาย!B31</f>
        <v>0</v>
      </c>
      <c r="F31" s="223">
        <f>'ส-1'!J31-ตรวจสอบยอดขาย!C31</f>
        <v>0</v>
      </c>
      <c r="G31" s="223">
        <f>'ส-1'!K31-ตรวจสอบยอดขาย!D31</f>
        <v>0</v>
      </c>
      <c r="H31" s="208"/>
      <c r="I31" s="208"/>
      <c r="J31" s="223">
        <f t="shared" si="1"/>
        <v>0</v>
      </c>
      <c r="K31" s="223">
        <f>'ส-2'!I31-ตรวจสอบยอดขาย!H31</f>
        <v>0</v>
      </c>
      <c r="L31" s="223">
        <f>'ส-2'!J31-ตรวจสอบยอดขาย!I31</f>
        <v>0</v>
      </c>
      <c r="M31" s="223">
        <f>'ส-2'!K31-ตรวจสอบยอดขาย!J31</f>
        <v>0</v>
      </c>
      <c r="N31" s="208"/>
      <c r="O31" s="208"/>
      <c r="P31" s="223">
        <f t="shared" si="2"/>
        <v>0</v>
      </c>
      <c r="Q31" s="223">
        <f>'ส-3'!I31-ตรวจสอบยอดขาย!N31</f>
        <v>0</v>
      </c>
      <c r="R31" s="223">
        <f>'ส-3'!J31-ตรวจสอบยอดขาย!O31</f>
        <v>0</v>
      </c>
      <c r="S31" s="223">
        <f>'ส-3'!K31-ตรวจสอบยอดขาย!P31</f>
        <v>0</v>
      </c>
      <c r="T31" s="208"/>
      <c r="U31" s="208"/>
      <c r="V31" s="223">
        <f t="shared" si="3"/>
        <v>0</v>
      </c>
      <c r="W31" s="223">
        <f>'ส-4'!I31-ตรวจสอบยอดขาย!T31</f>
        <v>0</v>
      </c>
      <c r="X31" s="223">
        <f>'ส-4'!J31-ตรวจสอบยอดขาย!U31</f>
        <v>0</v>
      </c>
      <c r="Y31" s="223">
        <f>'ส-4'!K31-ตรวจสอบยอดขาย!V31</f>
        <v>0</v>
      </c>
      <c r="Z31" s="208"/>
      <c r="AA31" s="208"/>
      <c r="AB31" s="223">
        <f t="shared" si="4"/>
        <v>0</v>
      </c>
      <c r="AC31" s="223">
        <f>'ส-5'!I31-ตรวจสอบยอดขาย!Z31</f>
        <v>0</v>
      </c>
      <c r="AD31" s="223">
        <f>'ส-5'!J31-ตรวจสอบยอดขาย!AA31</f>
        <v>0</v>
      </c>
      <c r="AE31" s="223">
        <f>'ส-5'!K31-ตรวจสอบยอดขาย!AB31</f>
        <v>0</v>
      </c>
      <c r="AF31" s="208"/>
      <c r="AG31" s="208"/>
      <c r="AH31" s="223">
        <f t="shared" si="5"/>
        <v>0</v>
      </c>
      <c r="AI31" s="223">
        <f>'ส-6'!I31-ตรวจสอบยอดขาย!AF31</f>
        <v>0</v>
      </c>
      <c r="AJ31" s="223">
        <f>'ส-6'!J31-ตรวจสอบยอดขาย!AG31</f>
        <v>0</v>
      </c>
      <c r="AK31" s="223">
        <f>'ส-6'!K31-ตรวจสอบยอดขาย!AH31</f>
        <v>0</v>
      </c>
      <c r="AL31" s="208"/>
      <c r="AM31" s="208"/>
      <c r="AN31" s="223">
        <f t="shared" si="6"/>
        <v>0</v>
      </c>
      <c r="AO31" s="223">
        <f>'ส-7'!I31-ตรวจสอบยอดขาย!AL31</f>
        <v>0</v>
      </c>
      <c r="AP31" s="223">
        <f>'ส-7'!J31-ตรวจสอบยอดขาย!AM31</f>
        <v>0</v>
      </c>
      <c r="AQ31" s="223">
        <f>'ส-7'!K31-ตรวจสอบยอดขาย!AN31</f>
        <v>0</v>
      </c>
      <c r="AR31" s="208"/>
      <c r="AS31" s="208"/>
      <c r="AT31" s="223">
        <f t="shared" si="7"/>
        <v>0</v>
      </c>
      <c r="AU31" s="223">
        <f>'ส-8'!I31-ตรวจสอบยอดขาย!AR31</f>
        <v>0</v>
      </c>
      <c r="AV31" s="223">
        <f>'ส-8'!J31-ตรวจสอบยอดขาย!AS31</f>
        <v>0</v>
      </c>
      <c r="AW31" s="223">
        <f>'ส-8'!K31-ตรวจสอบยอดขาย!AT31</f>
        <v>0</v>
      </c>
      <c r="AX31" s="208"/>
      <c r="AY31" s="208"/>
      <c r="AZ31" s="223">
        <f t="shared" si="8"/>
        <v>0</v>
      </c>
      <c r="BA31" s="223">
        <f>'ส-9'!I31-ตรวจสอบยอดขาย!AX31</f>
        <v>0</v>
      </c>
      <c r="BB31" s="223">
        <f>'ส-9'!J31-ตรวจสอบยอดขาย!AY31</f>
        <v>0</v>
      </c>
      <c r="BC31" s="223">
        <f>'ส-9'!K31-ตรวจสอบยอดขาย!AZ31</f>
        <v>0</v>
      </c>
      <c r="BD31" s="208"/>
      <c r="BE31" s="208"/>
      <c r="BF31" s="223">
        <f t="shared" si="9"/>
        <v>0</v>
      </c>
      <c r="BG31" s="223">
        <f>'ส-10'!I31-ตรวจสอบยอดขาย!BD31</f>
        <v>0</v>
      </c>
      <c r="BH31" s="223">
        <f>'ส-10'!J31-ตรวจสอบยอดขาย!BE31</f>
        <v>0</v>
      </c>
      <c r="BI31" s="223">
        <f>'ส-10'!K31-ตรวจสอบยอดขาย!BF31</f>
        <v>0</v>
      </c>
      <c r="BJ31" s="208"/>
      <c r="BK31" s="208"/>
      <c r="BL31" s="223">
        <f t="shared" si="10"/>
        <v>0</v>
      </c>
      <c r="BM31" s="223">
        <f>'ส-11'!I31-ตรวจสอบยอดขาย!BJ31</f>
        <v>0</v>
      </c>
      <c r="BN31" s="223">
        <f>'ส-11'!J31-ตรวจสอบยอดขาย!BK31</f>
        <v>0</v>
      </c>
      <c r="BO31" s="223">
        <f>'ส-11'!K31-ตรวจสอบยอดขาย!BL31</f>
        <v>0</v>
      </c>
      <c r="BP31" s="208"/>
      <c r="BQ31" s="208"/>
      <c r="BR31" s="223">
        <f t="shared" si="11"/>
        <v>0</v>
      </c>
      <c r="BS31" s="223">
        <f>'ส-12'!I31-ตรวจสอบยอดขาย!BP31</f>
        <v>0</v>
      </c>
      <c r="BT31" s="223">
        <f>'ส-12'!J31-ตรวจสอบยอดขาย!BQ31</f>
        <v>0</v>
      </c>
      <c r="BU31" s="223">
        <f>'ส-12'!K31-ตรวจสอบยอดขาย!BR31</f>
        <v>0</v>
      </c>
      <c r="BV31" s="223">
        <f t="shared" si="12"/>
        <v>0</v>
      </c>
      <c r="BW31" s="223">
        <f t="shared" si="13"/>
        <v>0</v>
      </c>
      <c r="BX31" s="223">
        <f t="shared" si="14"/>
        <v>0</v>
      </c>
      <c r="BY31" s="223">
        <f>('ส-1'!I31+'ส-2'!I31+'ส-3'!I31+'ส-4'!I31+'ส-5'!I31+'ส-6'!I31+'ส-7'!I31+'ส-8'!I31+'ส-9'!I31+'ส-10'!I31+'ส-11'!I31+'ส-12'!I31)-BV31</f>
        <v>0</v>
      </c>
      <c r="BZ31" s="223">
        <f>('ส-1'!J31+'ส-2'!J31+'ส-3'!J31+'ส-4'!J31+'ส-5'!J31+'ส-6'!J31+'ส-7'!J31+'ส-8'!J31+'ส-9'!J31+'ส-10'!J31+'ส-11'!J31+'ส-12'!J31)-BW31</f>
        <v>0</v>
      </c>
      <c r="CA31" s="223">
        <f>('ส-1'!K31+'ส-2'!K31+'ส-3'!K31+'ส-4'!K31+'ส-5'!K31+'ส-6'!K31+'ส-7'!K31+'ส-8'!K31+'ส-9'!K31+'ส-10'!K31+'ส-11'!K31+'ส-12'!K31)-ตรวจสอบยอดขาย!BX31</f>
        <v>0</v>
      </c>
    </row>
    <row r="32" spans="1:79">
      <c r="A32" s="351">
        <v>26</v>
      </c>
      <c r="B32" s="208"/>
      <c r="C32" s="208"/>
      <c r="D32" s="223">
        <f t="shared" si="15"/>
        <v>0</v>
      </c>
      <c r="E32" s="223">
        <f>'ส-1'!I32-ตรวจสอบยอดขาย!B32</f>
        <v>0</v>
      </c>
      <c r="F32" s="223">
        <f>'ส-1'!J32-ตรวจสอบยอดขาย!C32</f>
        <v>0</v>
      </c>
      <c r="G32" s="223">
        <f>'ส-1'!K32-ตรวจสอบยอดขาย!D32</f>
        <v>0</v>
      </c>
      <c r="H32" s="208"/>
      <c r="I32" s="208"/>
      <c r="J32" s="223">
        <f t="shared" si="1"/>
        <v>0</v>
      </c>
      <c r="K32" s="223">
        <f>'ส-2'!I32-ตรวจสอบยอดขาย!H32</f>
        <v>0</v>
      </c>
      <c r="L32" s="223">
        <f>'ส-2'!J32-ตรวจสอบยอดขาย!I32</f>
        <v>0</v>
      </c>
      <c r="M32" s="223">
        <f>'ส-2'!K32-ตรวจสอบยอดขาย!J32</f>
        <v>0</v>
      </c>
      <c r="N32" s="208"/>
      <c r="O32" s="208"/>
      <c r="P32" s="223">
        <f t="shared" si="2"/>
        <v>0</v>
      </c>
      <c r="Q32" s="223">
        <f>'ส-3'!I32-ตรวจสอบยอดขาย!N32</f>
        <v>0</v>
      </c>
      <c r="R32" s="223">
        <f>'ส-3'!J32-ตรวจสอบยอดขาย!O32</f>
        <v>0</v>
      </c>
      <c r="S32" s="223">
        <f>'ส-3'!K32-ตรวจสอบยอดขาย!P32</f>
        <v>0</v>
      </c>
      <c r="T32" s="208"/>
      <c r="U32" s="208"/>
      <c r="V32" s="223">
        <f t="shared" si="3"/>
        <v>0</v>
      </c>
      <c r="W32" s="223">
        <f>'ส-4'!I32-ตรวจสอบยอดขาย!T32</f>
        <v>0</v>
      </c>
      <c r="X32" s="223">
        <f>'ส-4'!J32-ตรวจสอบยอดขาย!U32</f>
        <v>0</v>
      </c>
      <c r="Y32" s="223">
        <f>'ส-4'!K32-ตรวจสอบยอดขาย!V32</f>
        <v>0</v>
      </c>
      <c r="Z32" s="208"/>
      <c r="AA32" s="208"/>
      <c r="AB32" s="223">
        <f t="shared" si="4"/>
        <v>0</v>
      </c>
      <c r="AC32" s="223">
        <f>'ส-5'!I32-ตรวจสอบยอดขาย!Z32</f>
        <v>0</v>
      </c>
      <c r="AD32" s="223">
        <f>'ส-5'!J32-ตรวจสอบยอดขาย!AA32</f>
        <v>0</v>
      </c>
      <c r="AE32" s="223">
        <f>'ส-5'!K32-ตรวจสอบยอดขาย!AB32</f>
        <v>0</v>
      </c>
      <c r="AF32" s="208"/>
      <c r="AG32" s="208"/>
      <c r="AH32" s="223">
        <f t="shared" si="5"/>
        <v>0</v>
      </c>
      <c r="AI32" s="223">
        <f>'ส-6'!I32-ตรวจสอบยอดขาย!AF32</f>
        <v>0</v>
      </c>
      <c r="AJ32" s="223">
        <f>'ส-6'!J32-ตรวจสอบยอดขาย!AG32</f>
        <v>0</v>
      </c>
      <c r="AK32" s="223">
        <f>'ส-6'!K32-ตรวจสอบยอดขาย!AH32</f>
        <v>0</v>
      </c>
      <c r="AL32" s="208"/>
      <c r="AM32" s="208"/>
      <c r="AN32" s="223">
        <f t="shared" si="6"/>
        <v>0</v>
      </c>
      <c r="AO32" s="223">
        <f>'ส-7'!I32-ตรวจสอบยอดขาย!AL32</f>
        <v>0</v>
      </c>
      <c r="AP32" s="223">
        <f>'ส-7'!J32-ตรวจสอบยอดขาย!AM32</f>
        <v>0</v>
      </c>
      <c r="AQ32" s="223">
        <f>'ส-7'!K32-ตรวจสอบยอดขาย!AN32</f>
        <v>0</v>
      </c>
      <c r="AR32" s="208"/>
      <c r="AS32" s="208"/>
      <c r="AT32" s="223">
        <f t="shared" si="7"/>
        <v>0</v>
      </c>
      <c r="AU32" s="223">
        <f>'ส-8'!I32-ตรวจสอบยอดขาย!AR32</f>
        <v>0</v>
      </c>
      <c r="AV32" s="223">
        <f>'ส-8'!J32-ตรวจสอบยอดขาย!AS32</f>
        <v>0</v>
      </c>
      <c r="AW32" s="223">
        <f>'ส-8'!K32-ตรวจสอบยอดขาย!AT32</f>
        <v>0</v>
      </c>
      <c r="AX32" s="208"/>
      <c r="AY32" s="208"/>
      <c r="AZ32" s="223">
        <f t="shared" si="8"/>
        <v>0</v>
      </c>
      <c r="BA32" s="223">
        <f>'ส-9'!I32-ตรวจสอบยอดขาย!AX32</f>
        <v>0</v>
      </c>
      <c r="BB32" s="223">
        <f>'ส-9'!J32-ตรวจสอบยอดขาย!AY32</f>
        <v>0</v>
      </c>
      <c r="BC32" s="223">
        <f>'ส-9'!K32-ตรวจสอบยอดขาย!AZ32</f>
        <v>0</v>
      </c>
      <c r="BD32" s="208"/>
      <c r="BE32" s="208"/>
      <c r="BF32" s="223">
        <f t="shared" si="9"/>
        <v>0</v>
      </c>
      <c r="BG32" s="223">
        <f>'ส-10'!I32-ตรวจสอบยอดขาย!BD32</f>
        <v>0</v>
      </c>
      <c r="BH32" s="223">
        <f>'ส-10'!J32-ตรวจสอบยอดขาย!BE32</f>
        <v>0</v>
      </c>
      <c r="BI32" s="223">
        <f>'ส-10'!K32-ตรวจสอบยอดขาย!BF32</f>
        <v>0</v>
      </c>
      <c r="BJ32" s="208"/>
      <c r="BK32" s="208"/>
      <c r="BL32" s="223">
        <f t="shared" si="10"/>
        <v>0</v>
      </c>
      <c r="BM32" s="223">
        <f>'ส-11'!I32-ตรวจสอบยอดขาย!BJ32</f>
        <v>0</v>
      </c>
      <c r="BN32" s="223">
        <f>'ส-11'!J32-ตรวจสอบยอดขาย!BK32</f>
        <v>0</v>
      </c>
      <c r="BO32" s="223">
        <f>'ส-11'!K32-ตรวจสอบยอดขาย!BL32</f>
        <v>0</v>
      </c>
      <c r="BP32" s="208"/>
      <c r="BQ32" s="208"/>
      <c r="BR32" s="223">
        <f t="shared" si="11"/>
        <v>0</v>
      </c>
      <c r="BS32" s="223">
        <f>'ส-12'!I32-ตรวจสอบยอดขาย!BP32</f>
        <v>0</v>
      </c>
      <c r="BT32" s="223">
        <f>'ส-12'!J32-ตรวจสอบยอดขาย!BQ32</f>
        <v>0</v>
      </c>
      <c r="BU32" s="223">
        <f>'ส-12'!K32-ตรวจสอบยอดขาย!BR32</f>
        <v>0</v>
      </c>
      <c r="BV32" s="223">
        <f t="shared" si="12"/>
        <v>0</v>
      </c>
      <c r="BW32" s="223">
        <f t="shared" si="13"/>
        <v>0</v>
      </c>
      <c r="BX32" s="223">
        <f t="shared" si="14"/>
        <v>0</v>
      </c>
      <c r="BY32" s="223">
        <f>('ส-1'!I32+'ส-2'!I32+'ส-3'!I32+'ส-4'!I32+'ส-5'!I32+'ส-6'!I32+'ส-7'!I32+'ส-8'!I32+'ส-9'!I32+'ส-10'!I32+'ส-11'!I32+'ส-12'!I32)-BV32</f>
        <v>0</v>
      </c>
      <c r="BZ32" s="223">
        <f>('ส-1'!J32+'ส-2'!J32+'ส-3'!J32+'ส-4'!J32+'ส-5'!J32+'ส-6'!J32+'ส-7'!J32+'ส-8'!J32+'ส-9'!J32+'ส-10'!J32+'ส-11'!J32+'ส-12'!J32)-BW32</f>
        <v>0</v>
      </c>
      <c r="CA32" s="223">
        <f>('ส-1'!K32+'ส-2'!K32+'ส-3'!K32+'ส-4'!K32+'ส-5'!K32+'ส-6'!K32+'ส-7'!K32+'ส-8'!K32+'ส-9'!K32+'ส-10'!K32+'ส-11'!K32+'ส-12'!K32)-ตรวจสอบยอดขาย!BX32</f>
        <v>0</v>
      </c>
    </row>
    <row r="33" spans="1:79">
      <c r="A33" s="351">
        <v>27</v>
      </c>
      <c r="B33" s="208"/>
      <c r="C33" s="208"/>
      <c r="D33" s="223">
        <f t="shared" si="15"/>
        <v>0</v>
      </c>
      <c r="E33" s="223">
        <f>'ส-1'!I33-ตรวจสอบยอดขาย!B33</f>
        <v>0</v>
      </c>
      <c r="F33" s="223">
        <f>'ส-1'!J33-ตรวจสอบยอดขาย!C33</f>
        <v>0</v>
      </c>
      <c r="G33" s="223">
        <f>'ส-1'!K33-ตรวจสอบยอดขาย!D33</f>
        <v>0</v>
      </c>
      <c r="H33" s="208"/>
      <c r="I33" s="208"/>
      <c r="J33" s="223">
        <f t="shared" si="1"/>
        <v>0</v>
      </c>
      <c r="K33" s="223">
        <f>'ส-2'!I33-ตรวจสอบยอดขาย!H33</f>
        <v>0</v>
      </c>
      <c r="L33" s="223">
        <f>'ส-2'!J33-ตรวจสอบยอดขาย!I33</f>
        <v>0</v>
      </c>
      <c r="M33" s="223">
        <f>'ส-2'!K33-ตรวจสอบยอดขาย!J33</f>
        <v>0</v>
      </c>
      <c r="N33" s="208"/>
      <c r="O33" s="208"/>
      <c r="P33" s="223">
        <f t="shared" si="2"/>
        <v>0</v>
      </c>
      <c r="Q33" s="223">
        <f>'ส-3'!I33-ตรวจสอบยอดขาย!N33</f>
        <v>0</v>
      </c>
      <c r="R33" s="223">
        <f>'ส-3'!J33-ตรวจสอบยอดขาย!O33</f>
        <v>0</v>
      </c>
      <c r="S33" s="223">
        <f>'ส-3'!K33-ตรวจสอบยอดขาย!P33</f>
        <v>0</v>
      </c>
      <c r="T33" s="208"/>
      <c r="U33" s="208"/>
      <c r="V33" s="223">
        <f t="shared" si="3"/>
        <v>0</v>
      </c>
      <c r="W33" s="223">
        <f>'ส-4'!I33-ตรวจสอบยอดขาย!T33</f>
        <v>0</v>
      </c>
      <c r="X33" s="223">
        <f>'ส-4'!J33-ตรวจสอบยอดขาย!U33</f>
        <v>0</v>
      </c>
      <c r="Y33" s="223">
        <f>'ส-4'!K33-ตรวจสอบยอดขาย!V33</f>
        <v>0</v>
      </c>
      <c r="Z33" s="208"/>
      <c r="AA33" s="208"/>
      <c r="AB33" s="223">
        <f t="shared" si="4"/>
        <v>0</v>
      </c>
      <c r="AC33" s="223">
        <f>'ส-5'!I33-ตรวจสอบยอดขาย!Z33</f>
        <v>0</v>
      </c>
      <c r="AD33" s="223">
        <f>'ส-5'!J33-ตรวจสอบยอดขาย!AA33</f>
        <v>0</v>
      </c>
      <c r="AE33" s="223">
        <f>'ส-5'!K33-ตรวจสอบยอดขาย!AB33</f>
        <v>0</v>
      </c>
      <c r="AF33" s="208"/>
      <c r="AG33" s="208"/>
      <c r="AH33" s="223">
        <f t="shared" si="5"/>
        <v>0</v>
      </c>
      <c r="AI33" s="223">
        <f>'ส-6'!I33-ตรวจสอบยอดขาย!AF33</f>
        <v>0</v>
      </c>
      <c r="AJ33" s="223">
        <f>'ส-6'!J33-ตรวจสอบยอดขาย!AG33</f>
        <v>0</v>
      </c>
      <c r="AK33" s="223">
        <f>'ส-6'!K33-ตรวจสอบยอดขาย!AH33</f>
        <v>0</v>
      </c>
      <c r="AL33" s="208"/>
      <c r="AM33" s="208"/>
      <c r="AN33" s="223">
        <f t="shared" si="6"/>
        <v>0</v>
      </c>
      <c r="AO33" s="223">
        <f>'ส-7'!I33-ตรวจสอบยอดขาย!AL33</f>
        <v>0</v>
      </c>
      <c r="AP33" s="223">
        <f>'ส-7'!J33-ตรวจสอบยอดขาย!AM33</f>
        <v>0</v>
      </c>
      <c r="AQ33" s="223">
        <f>'ส-7'!K33-ตรวจสอบยอดขาย!AN33</f>
        <v>0</v>
      </c>
      <c r="AR33" s="208"/>
      <c r="AS33" s="208"/>
      <c r="AT33" s="223">
        <f t="shared" si="7"/>
        <v>0</v>
      </c>
      <c r="AU33" s="223">
        <f>'ส-8'!I33-ตรวจสอบยอดขาย!AR33</f>
        <v>0</v>
      </c>
      <c r="AV33" s="223">
        <f>'ส-8'!J33-ตรวจสอบยอดขาย!AS33</f>
        <v>0</v>
      </c>
      <c r="AW33" s="223">
        <f>'ส-8'!K33-ตรวจสอบยอดขาย!AT33</f>
        <v>0</v>
      </c>
      <c r="AX33" s="208"/>
      <c r="AY33" s="208"/>
      <c r="AZ33" s="223">
        <f t="shared" si="8"/>
        <v>0</v>
      </c>
      <c r="BA33" s="223">
        <f>'ส-9'!I33-ตรวจสอบยอดขาย!AX33</f>
        <v>0</v>
      </c>
      <c r="BB33" s="223">
        <f>'ส-9'!J33-ตรวจสอบยอดขาย!AY33</f>
        <v>0</v>
      </c>
      <c r="BC33" s="223">
        <f>'ส-9'!K33-ตรวจสอบยอดขาย!AZ33</f>
        <v>0</v>
      </c>
      <c r="BD33" s="208"/>
      <c r="BE33" s="208"/>
      <c r="BF33" s="223">
        <f t="shared" si="9"/>
        <v>0</v>
      </c>
      <c r="BG33" s="223">
        <f>'ส-10'!I33-ตรวจสอบยอดขาย!BD33</f>
        <v>0</v>
      </c>
      <c r="BH33" s="223">
        <f>'ส-10'!J33-ตรวจสอบยอดขาย!BE33</f>
        <v>0</v>
      </c>
      <c r="BI33" s="223">
        <f>'ส-10'!K33-ตรวจสอบยอดขาย!BF33</f>
        <v>0</v>
      </c>
      <c r="BJ33" s="208"/>
      <c r="BK33" s="208"/>
      <c r="BL33" s="223">
        <f t="shared" si="10"/>
        <v>0</v>
      </c>
      <c r="BM33" s="223">
        <f>'ส-11'!I33-ตรวจสอบยอดขาย!BJ33</f>
        <v>0</v>
      </c>
      <c r="BN33" s="223">
        <f>'ส-11'!J33-ตรวจสอบยอดขาย!BK33</f>
        <v>0</v>
      </c>
      <c r="BO33" s="223">
        <f>'ส-11'!K33-ตรวจสอบยอดขาย!BL33</f>
        <v>0</v>
      </c>
      <c r="BP33" s="208"/>
      <c r="BQ33" s="208"/>
      <c r="BR33" s="223">
        <f t="shared" si="11"/>
        <v>0</v>
      </c>
      <c r="BS33" s="223">
        <f>'ส-12'!I33-ตรวจสอบยอดขาย!BP33</f>
        <v>0</v>
      </c>
      <c r="BT33" s="223">
        <f>'ส-12'!J33-ตรวจสอบยอดขาย!BQ33</f>
        <v>0</v>
      </c>
      <c r="BU33" s="223">
        <f>'ส-12'!K33-ตรวจสอบยอดขาย!BR33</f>
        <v>0</v>
      </c>
      <c r="BV33" s="223">
        <f t="shared" si="12"/>
        <v>0</v>
      </c>
      <c r="BW33" s="223">
        <f t="shared" si="13"/>
        <v>0</v>
      </c>
      <c r="BX33" s="223">
        <f t="shared" si="14"/>
        <v>0</v>
      </c>
      <c r="BY33" s="223">
        <f>('ส-1'!I33+'ส-2'!I33+'ส-3'!I33+'ส-4'!I33+'ส-5'!I33+'ส-6'!I33+'ส-7'!I33+'ส-8'!I33+'ส-9'!I33+'ส-10'!I33+'ส-11'!I33+'ส-12'!I33)-BV33</f>
        <v>0</v>
      </c>
      <c r="BZ33" s="223">
        <f>('ส-1'!J33+'ส-2'!J33+'ส-3'!J33+'ส-4'!J33+'ส-5'!J33+'ส-6'!J33+'ส-7'!J33+'ส-8'!J33+'ส-9'!J33+'ส-10'!J33+'ส-11'!J33+'ส-12'!J33)-BW33</f>
        <v>0</v>
      </c>
      <c r="CA33" s="223">
        <f>('ส-1'!K33+'ส-2'!K33+'ส-3'!K33+'ส-4'!K33+'ส-5'!K33+'ส-6'!K33+'ส-7'!K33+'ส-8'!K33+'ส-9'!K33+'ส-10'!K33+'ส-11'!K33+'ส-12'!K33)-ตรวจสอบยอดขาย!BX33</f>
        <v>0</v>
      </c>
    </row>
    <row r="34" spans="1:79">
      <c r="A34" s="489">
        <v>28</v>
      </c>
      <c r="B34" s="208"/>
      <c r="C34" s="208"/>
      <c r="D34" s="223">
        <f t="shared" si="15"/>
        <v>0</v>
      </c>
      <c r="E34" s="223">
        <f>'ส-1'!I34-ตรวจสอบยอดขาย!B34</f>
        <v>0</v>
      </c>
      <c r="F34" s="223">
        <f>'ส-1'!J34-ตรวจสอบยอดขาย!C34</f>
        <v>0</v>
      </c>
      <c r="G34" s="223">
        <f>'ส-1'!K34-ตรวจสอบยอดขาย!D34</f>
        <v>0</v>
      </c>
      <c r="H34" s="208"/>
      <c r="I34" s="208"/>
      <c r="J34" s="223">
        <f t="shared" si="1"/>
        <v>0</v>
      </c>
      <c r="K34" s="223">
        <f>'ส-2'!I34-ตรวจสอบยอดขาย!H34</f>
        <v>0</v>
      </c>
      <c r="L34" s="223">
        <f>'ส-2'!J34-ตรวจสอบยอดขาย!I34</f>
        <v>0</v>
      </c>
      <c r="M34" s="223">
        <f>'ส-2'!K34-ตรวจสอบยอดขาย!J34</f>
        <v>0</v>
      </c>
      <c r="N34" s="208"/>
      <c r="O34" s="208"/>
      <c r="P34" s="223">
        <f t="shared" si="2"/>
        <v>0</v>
      </c>
      <c r="Q34" s="223">
        <f>'ส-3'!I34-ตรวจสอบยอดขาย!N34</f>
        <v>0</v>
      </c>
      <c r="R34" s="223">
        <f>'ส-3'!J34-ตรวจสอบยอดขาย!O34</f>
        <v>0</v>
      </c>
      <c r="S34" s="223">
        <f>'ส-3'!K34-ตรวจสอบยอดขาย!P34</f>
        <v>0</v>
      </c>
      <c r="T34" s="208"/>
      <c r="U34" s="208"/>
      <c r="V34" s="223">
        <f t="shared" si="3"/>
        <v>0</v>
      </c>
      <c r="W34" s="223">
        <f>'ส-4'!I34-ตรวจสอบยอดขาย!T34</f>
        <v>0</v>
      </c>
      <c r="X34" s="223">
        <f>'ส-4'!J34-ตรวจสอบยอดขาย!U34</f>
        <v>0</v>
      </c>
      <c r="Y34" s="223">
        <f>'ส-4'!K34-ตรวจสอบยอดขาย!V34</f>
        <v>0</v>
      </c>
      <c r="Z34" s="208"/>
      <c r="AA34" s="208"/>
      <c r="AB34" s="223">
        <f t="shared" si="4"/>
        <v>0</v>
      </c>
      <c r="AC34" s="223">
        <f>'ส-5'!I34-ตรวจสอบยอดขาย!Z34</f>
        <v>0</v>
      </c>
      <c r="AD34" s="223">
        <f>'ส-5'!J34-ตรวจสอบยอดขาย!AA34</f>
        <v>0</v>
      </c>
      <c r="AE34" s="223">
        <f>'ส-5'!K34-ตรวจสอบยอดขาย!AB34</f>
        <v>0</v>
      </c>
      <c r="AF34" s="208"/>
      <c r="AG34" s="208"/>
      <c r="AH34" s="223">
        <f t="shared" si="5"/>
        <v>0</v>
      </c>
      <c r="AI34" s="223">
        <f>'ส-6'!I34-ตรวจสอบยอดขาย!AF34</f>
        <v>0</v>
      </c>
      <c r="AJ34" s="223">
        <f>'ส-6'!J34-ตรวจสอบยอดขาย!AG34</f>
        <v>0</v>
      </c>
      <c r="AK34" s="223">
        <f>'ส-6'!K34-ตรวจสอบยอดขาย!AH34</f>
        <v>0</v>
      </c>
      <c r="AL34" s="208"/>
      <c r="AM34" s="208"/>
      <c r="AN34" s="223">
        <f t="shared" si="6"/>
        <v>0</v>
      </c>
      <c r="AO34" s="223">
        <f>'ส-7'!I34-ตรวจสอบยอดขาย!AL34</f>
        <v>0</v>
      </c>
      <c r="AP34" s="223">
        <f>'ส-7'!J34-ตรวจสอบยอดขาย!AM34</f>
        <v>0</v>
      </c>
      <c r="AQ34" s="223">
        <f>'ส-7'!K34-ตรวจสอบยอดขาย!AN34</f>
        <v>0</v>
      </c>
      <c r="AR34" s="208"/>
      <c r="AS34" s="208"/>
      <c r="AT34" s="223">
        <f t="shared" si="7"/>
        <v>0</v>
      </c>
      <c r="AU34" s="223">
        <f>'ส-8'!I34-ตรวจสอบยอดขาย!AR34</f>
        <v>0</v>
      </c>
      <c r="AV34" s="223">
        <f>'ส-8'!J34-ตรวจสอบยอดขาย!AS34</f>
        <v>0</v>
      </c>
      <c r="AW34" s="223">
        <f>'ส-8'!K34-ตรวจสอบยอดขาย!AT34</f>
        <v>0</v>
      </c>
      <c r="AX34" s="208"/>
      <c r="AY34" s="208"/>
      <c r="AZ34" s="223">
        <f t="shared" si="8"/>
        <v>0</v>
      </c>
      <c r="BA34" s="223">
        <f>'ส-9'!I34-ตรวจสอบยอดขาย!AX34</f>
        <v>0</v>
      </c>
      <c r="BB34" s="223">
        <f>'ส-9'!J34-ตรวจสอบยอดขาย!AY34</f>
        <v>0</v>
      </c>
      <c r="BC34" s="223">
        <f>'ส-9'!K34-ตรวจสอบยอดขาย!AZ34</f>
        <v>0</v>
      </c>
      <c r="BD34" s="208"/>
      <c r="BE34" s="208"/>
      <c r="BF34" s="223">
        <f t="shared" si="9"/>
        <v>0</v>
      </c>
      <c r="BG34" s="223">
        <f>'ส-10'!I34-ตรวจสอบยอดขาย!BD34</f>
        <v>0</v>
      </c>
      <c r="BH34" s="223">
        <f>'ส-10'!J34-ตรวจสอบยอดขาย!BE34</f>
        <v>0</v>
      </c>
      <c r="BI34" s="223">
        <f>'ส-10'!K34-ตรวจสอบยอดขาย!BF34</f>
        <v>0</v>
      </c>
      <c r="BJ34" s="208"/>
      <c r="BK34" s="208"/>
      <c r="BL34" s="223">
        <f t="shared" si="10"/>
        <v>0</v>
      </c>
      <c r="BM34" s="223">
        <f>'ส-11'!I34-ตรวจสอบยอดขาย!BJ34</f>
        <v>0</v>
      </c>
      <c r="BN34" s="223">
        <f>'ส-11'!J34-ตรวจสอบยอดขาย!BK34</f>
        <v>0</v>
      </c>
      <c r="BO34" s="223">
        <f>'ส-11'!K34-ตรวจสอบยอดขาย!BL34</f>
        <v>0</v>
      </c>
      <c r="BP34" s="208"/>
      <c r="BQ34" s="208"/>
      <c r="BR34" s="223">
        <f t="shared" si="11"/>
        <v>0</v>
      </c>
      <c r="BS34" s="223">
        <f>'ส-12'!I34-ตรวจสอบยอดขาย!BP34</f>
        <v>0</v>
      </c>
      <c r="BT34" s="223">
        <f>'ส-12'!J34-ตรวจสอบยอดขาย!BQ34</f>
        <v>0</v>
      </c>
      <c r="BU34" s="223">
        <f>'ส-12'!K34-ตรวจสอบยอดขาย!BR34</f>
        <v>0</v>
      </c>
      <c r="BV34" s="223">
        <f t="shared" si="12"/>
        <v>0</v>
      </c>
      <c r="BW34" s="223">
        <f t="shared" si="13"/>
        <v>0</v>
      </c>
      <c r="BX34" s="223">
        <f t="shared" si="14"/>
        <v>0</v>
      </c>
      <c r="BY34" s="223">
        <f>('ส-1'!I34+'ส-2'!I34+'ส-3'!I34+'ส-4'!I34+'ส-5'!I34+'ส-6'!I34+'ส-7'!I34+'ส-8'!I34+'ส-9'!I34+'ส-10'!I34+'ส-11'!I34+'ส-12'!I34)-BV34</f>
        <v>0</v>
      </c>
      <c r="BZ34" s="223">
        <f>('ส-1'!J34+'ส-2'!J34+'ส-3'!J34+'ส-4'!J34+'ส-5'!J34+'ส-6'!J34+'ส-7'!J34+'ส-8'!J34+'ส-9'!J34+'ส-10'!J34+'ส-11'!J34+'ส-12'!J34)-BW34</f>
        <v>0</v>
      </c>
      <c r="CA34" s="223">
        <f>('ส-1'!K34+'ส-2'!K34+'ส-3'!K34+'ส-4'!K34+'ส-5'!K34+'ส-6'!K34+'ส-7'!K34+'ส-8'!K34+'ส-9'!K34+'ส-10'!K34+'ส-11'!K34+'ส-12'!K34)-ตรวจสอบยอดขาย!BX34</f>
        <v>0</v>
      </c>
    </row>
    <row r="35" spans="1:79">
      <c r="A35" s="351">
        <v>29</v>
      </c>
      <c r="B35" s="208"/>
      <c r="C35" s="208"/>
      <c r="D35" s="223">
        <f t="shared" si="15"/>
        <v>0</v>
      </c>
      <c r="E35" s="223">
        <f>'ส-1'!I35-ตรวจสอบยอดขาย!B35</f>
        <v>0</v>
      </c>
      <c r="F35" s="223">
        <f>'ส-1'!J35-ตรวจสอบยอดขาย!C35</f>
        <v>0</v>
      </c>
      <c r="G35" s="223">
        <f>'ส-1'!K35-ตรวจสอบยอดขาย!D35</f>
        <v>0</v>
      </c>
      <c r="H35" s="208"/>
      <c r="I35" s="208"/>
      <c r="J35" s="223">
        <f t="shared" si="1"/>
        <v>0</v>
      </c>
      <c r="K35" s="223">
        <f>'ส-2'!I35-ตรวจสอบยอดขาย!H35</f>
        <v>0</v>
      </c>
      <c r="L35" s="223">
        <f>'ส-2'!J35-ตรวจสอบยอดขาย!I35</f>
        <v>0</v>
      </c>
      <c r="M35" s="223">
        <f>'ส-2'!K35-ตรวจสอบยอดขาย!J35</f>
        <v>0</v>
      </c>
      <c r="N35" s="208"/>
      <c r="O35" s="208"/>
      <c r="P35" s="223">
        <f t="shared" si="2"/>
        <v>0</v>
      </c>
      <c r="Q35" s="223">
        <f>'ส-3'!I35-ตรวจสอบยอดขาย!N35</f>
        <v>0</v>
      </c>
      <c r="R35" s="223">
        <f>'ส-3'!J35-ตรวจสอบยอดขาย!O35</f>
        <v>0</v>
      </c>
      <c r="S35" s="223">
        <f>'ส-3'!K35-ตรวจสอบยอดขาย!P35</f>
        <v>0</v>
      </c>
      <c r="T35" s="208"/>
      <c r="U35" s="208"/>
      <c r="V35" s="223">
        <f t="shared" si="3"/>
        <v>0</v>
      </c>
      <c r="W35" s="223">
        <f>'ส-4'!I35-ตรวจสอบยอดขาย!T35</f>
        <v>0</v>
      </c>
      <c r="X35" s="223">
        <f>'ส-4'!J35-ตรวจสอบยอดขาย!U35</f>
        <v>0</v>
      </c>
      <c r="Y35" s="223">
        <f>'ส-4'!K35-ตรวจสอบยอดขาย!V35</f>
        <v>0</v>
      </c>
      <c r="Z35" s="208"/>
      <c r="AA35" s="208"/>
      <c r="AB35" s="223">
        <f t="shared" si="4"/>
        <v>0</v>
      </c>
      <c r="AC35" s="223">
        <f>'ส-5'!I35-ตรวจสอบยอดขาย!Z35</f>
        <v>0</v>
      </c>
      <c r="AD35" s="223">
        <f>'ส-5'!J35-ตรวจสอบยอดขาย!AA35</f>
        <v>0</v>
      </c>
      <c r="AE35" s="223">
        <f>'ส-5'!K35-ตรวจสอบยอดขาย!AB35</f>
        <v>0</v>
      </c>
      <c r="AF35" s="208"/>
      <c r="AG35" s="208"/>
      <c r="AH35" s="223">
        <f t="shared" si="5"/>
        <v>0</v>
      </c>
      <c r="AI35" s="223">
        <f>'ส-6'!I35-ตรวจสอบยอดขาย!AF35</f>
        <v>0</v>
      </c>
      <c r="AJ35" s="223">
        <f>'ส-6'!J35-ตรวจสอบยอดขาย!AG35</f>
        <v>0</v>
      </c>
      <c r="AK35" s="223">
        <f>'ส-6'!K35-ตรวจสอบยอดขาย!AH35</f>
        <v>0</v>
      </c>
      <c r="AL35" s="208"/>
      <c r="AM35" s="208"/>
      <c r="AN35" s="223">
        <f t="shared" si="6"/>
        <v>0</v>
      </c>
      <c r="AO35" s="223">
        <f>'ส-7'!I35-ตรวจสอบยอดขาย!AL35</f>
        <v>0</v>
      </c>
      <c r="AP35" s="223">
        <f>'ส-7'!J35-ตรวจสอบยอดขาย!AM35</f>
        <v>0</v>
      </c>
      <c r="AQ35" s="223">
        <f>'ส-7'!K35-ตรวจสอบยอดขาย!AN35</f>
        <v>0</v>
      </c>
      <c r="AR35" s="208"/>
      <c r="AS35" s="208"/>
      <c r="AT35" s="223">
        <f t="shared" si="7"/>
        <v>0</v>
      </c>
      <c r="AU35" s="223">
        <f>'ส-8'!I35-ตรวจสอบยอดขาย!AR35</f>
        <v>0</v>
      </c>
      <c r="AV35" s="223">
        <f>'ส-8'!J35-ตรวจสอบยอดขาย!AS35</f>
        <v>0</v>
      </c>
      <c r="AW35" s="223">
        <f>'ส-8'!K35-ตรวจสอบยอดขาย!AT35</f>
        <v>0</v>
      </c>
      <c r="AX35" s="208"/>
      <c r="AY35" s="208"/>
      <c r="AZ35" s="223">
        <f t="shared" si="8"/>
        <v>0</v>
      </c>
      <c r="BA35" s="223">
        <f>'ส-9'!I35-ตรวจสอบยอดขาย!AX35</f>
        <v>0</v>
      </c>
      <c r="BB35" s="223">
        <f>'ส-9'!J35-ตรวจสอบยอดขาย!AY35</f>
        <v>0</v>
      </c>
      <c r="BC35" s="223">
        <f>'ส-9'!K35-ตรวจสอบยอดขาย!AZ35</f>
        <v>0</v>
      </c>
      <c r="BD35" s="208"/>
      <c r="BE35" s="208"/>
      <c r="BF35" s="223">
        <f t="shared" si="9"/>
        <v>0</v>
      </c>
      <c r="BG35" s="223">
        <f>'ส-10'!I35-ตรวจสอบยอดขาย!BD35</f>
        <v>0</v>
      </c>
      <c r="BH35" s="223">
        <f>'ส-10'!J35-ตรวจสอบยอดขาย!BE35</f>
        <v>0</v>
      </c>
      <c r="BI35" s="223">
        <f>'ส-10'!K35-ตรวจสอบยอดขาย!BF35</f>
        <v>0</v>
      </c>
      <c r="BJ35" s="208"/>
      <c r="BK35" s="208"/>
      <c r="BL35" s="223">
        <f t="shared" si="10"/>
        <v>0</v>
      </c>
      <c r="BM35" s="223">
        <f>'ส-11'!I35-ตรวจสอบยอดขาย!BJ35</f>
        <v>0</v>
      </c>
      <c r="BN35" s="223">
        <f>'ส-11'!J35-ตรวจสอบยอดขาย!BK35</f>
        <v>0</v>
      </c>
      <c r="BO35" s="223">
        <f>'ส-11'!K35-ตรวจสอบยอดขาย!BL35</f>
        <v>0</v>
      </c>
      <c r="BP35" s="208"/>
      <c r="BQ35" s="208"/>
      <c r="BR35" s="223">
        <f t="shared" si="11"/>
        <v>0</v>
      </c>
      <c r="BS35" s="223">
        <f>'ส-12'!I35-ตรวจสอบยอดขาย!BP35</f>
        <v>0</v>
      </c>
      <c r="BT35" s="223">
        <f>'ส-12'!J35-ตรวจสอบยอดขาย!BQ35</f>
        <v>0</v>
      </c>
      <c r="BU35" s="223">
        <f>'ส-12'!K35-ตรวจสอบยอดขาย!BR35</f>
        <v>0</v>
      </c>
      <c r="BV35" s="223">
        <f t="shared" si="12"/>
        <v>0</v>
      </c>
      <c r="BW35" s="223">
        <f t="shared" si="13"/>
        <v>0</v>
      </c>
      <c r="BX35" s="223">
        <f t="shared" si="14"/>
        <v>0</v>
      </c>
      <c r="BY35" s="223">
        <f>('ส-1'!I35+'ส-2'!I35+'ส-3'!I35+'ส-4'!I35+'ส-5'!I35+'ส-6'!I35+'ส-7'!I35+'ส-8'!I35+'ส-9'!I35+'ส-10'!I35+'ส-11'!I35+'ส-12'!I35)-BV35</f>
        <v>0</v>
      </c>
      <c r="BZ35" s="223">
        <f>('ส-1'!J35+'ส-2'!J35+'ส-3'!J35+'ส-4'!J35+'ส-5'!J35+'ส-6'!J35+'ส-7'!J35+'ส-8'!J35+'ส-9'!J35+'ส-10'!J35+'ส-11'!J35+'ส-12'!J35)-BW35</f>
        <v>0</v>
      </c>
      <c r="CA35" s="223">
        <f>('ส-1'!K35+'ส-2'!K35+'ส-3'!K35+'ส-4'!K35+'ส-5'!K35+'ส-6'!K35+'ส-7'!K35+'ส-8'!K35+'ส-9'!K35+'ส-10'!K35+'ส-11'!K35+'ส-12'!K35)-ตรวจสอบยอดขาย!BX35</f>
        <v>0</v>
      </c>
    </row>
    <row r="36" spans="1:79">
      <c r="A36" s="351">
        <v>30</v>
      </c>
      <c r="B36" s="208"/>
      <c r="C36" s="208"/>
      <c r="D36" s="223">
        <f t="shared" si="15"/>
        <v>0</v>
      </c>
      <c r="E36" s="223">
        <f>'ส-1'!I36-ตรวจสอบยอดขาย!B36</f>
        <v>0</v>
      </c>
      <c r="F36" s="223">
        <f>'ส-1'!J36-ตรวจสอบยอดขาย!C36</f>
        <v>0</v>
      </c>
      <c r="G36" s="223">
        <f>'ส-1'!K36-ตรวจสอบยอดขาย!D36</f>
        <v>0</v>
      </c>
      <c r="H36" s="208"/>
      <c r="I36" s="208"/>
      <c r="J36" s="223">
        <f t="shared" si="1"/>
        <v>0</v>
      </c>
      <c r="K36" s="223">
        <f>'ส-2'!I36-ตรวจสอบยอดขาย!H36</f>
        <v>0</v>
      </c>
      <c r="L36" s="223">
        <f>'ส-2'!J36-ตรวจสอบยอดขาย!I36</f>
        <v>0</v>
      </c>
      <c r="M36" s="223">
        <f>'ส-2'!K36-ตรวจสอบยอดขาย!J36</f>
        <v>0</v>
      </c>
      <c r="N36" s="208"/>
      <c r="O36" s="208"/>
      <c r="P36" s="223">
        <f t="shared" si="2"/>
        <v>0</v>
      </c>
      <c r="Q36" s="223">
        <f>'ส-3'!I36-ตรวจสอบยอดขาย!N36</f>
        <v>0</v>
      </c>
      <c r="R36" s="223">
        <f>'ส-3'!J36-ตรวจสอบยอดขาย!O36</f>
        <v>0</v>
      </c>
      <c r="S36" s="223">
        <f>'ส-3'!K36-ตรวจสอบยอดขาย!P36</f>
        <v>0</v>
      </c>
      <c r="T36" s="208"/>
      <c r="U36" s="208"/>
      <c r="V36" s="223">
        <f t="shared" si="3"/>
        <v>0</v>
      </c>
      <c r="W36" s="223">
        <f>'ส-4'!I36-ตรวจสอบยอดขาย!T36</f>
        <v>0</v>
      </c>
      <c r="X36" s="223">
        <f>'ส-4'!J36-ตรวจสอบยอดขาย!U36</f>
        <v>0</v>
      </c>
      <c r="Y36" s="223">
        <f>'ส-4'!K36-ตรวจสอบยอดขาย!V36</f>
        <v>0</v>
      </c>
      <c r="Z36" s="208"/>
      <c r="AA36" s="208"/>
      <c r="AB36" s="223">
        <f t="shared" si="4"/>
        <v>0</v>
      </c>
      <c r="AC36" s="223">
        <f>'ส-5'!I36-ตรวจสอบยอดขาย!Z36</f>
        <v>0</v>
      </c>
      <c r="AD36" s="223">
        <f>'ส-5'!J36-ตรวจสอบยอดขาย!AA36</f>
        <v>0</v>
      </c>
      <c r="AE36" s="223">
        <f>'ส-5'!K36-ตรวจสอบยอดขาย!AB36</f>
        <v>0</v>
      </c>
      <c r="AF36" s="208"/>
      <c r="AG36" s="208"/>
      <c r="AH36" s="223">
        <f t="shared" si="5"/>
        <v>0</v>
      </c>
      <c r="AI36" s="223">
        <f>'ส-6'!I36-ตรวจสอบยอดขาย!AF36</f>
        <v>0</v>
      </c>
      <c r="AJ36" s="223">
        <f>'ส-6'!J36-ตรวจสอบยอดขาย!AG36</f>
        <v>0</v>
      </c>
      <c r="AK36" s="223">
        <f>'ส-6'!K36-ตรวจสอบยอดขาย!AH36</f>
        <v>0</v>
      </c>
      <c r="AL36" s="208"/>
      <c r="AM36" s="208"/>
      <c r="AN36" s="223">
        <f t="shared" si="6"/>
        <v>0</v>
      </c>
      <c r="AO36" s="223">
        <f>'ส-7'!I36-ตรวจสอบยอดขาย!AL36</f>
        <v>0</v>
      </c>
      <c r="AP36" s="223">
        <f>'ส-7'!J36-ตรวจสอบยอดขาย!AM36</f>
        <v>0</v>
      </c>
      <c r="AQ36" s="223">
        <f>'ส-7'!K36-ตรวจสอบยอดขาย!AN36</f>
        <v>0</v>
      </c>
      <c r="AR36" s="208"/>
      <c r="AS36" s="208"/>
      <c r="AT36" s="223">
        <f t="shared" si="7"/>
        <v>0</v>
      </c>
      <c r="AU36" s="223">
        <f>'ส-8'!I36-ตรวจสอบยอดขาย!AR36</f>
        <v>0</v>
      </c>
      <c r="AV36" s="223">
        <f>'ส-8'!J36-ตรวจสอบยอดขาย!AS36</f>
        <v>0</v>
      </c>
      <c r="AW36" s="223">
        <f>'ส-8'!K36-ตรวจสอบยอดขาย!AT36</f>
        <v>0</v>
      </c>
      <c r="AX36" s="208"/>
      <c r="AY36" s="208"/>
      <c r="AZ36" s="223">
        <f t="shared" si="8"/>
        <v>0</v>
      </c>
      <c r="BA36" s="223">
        <f>'ส-9'!I36-ตรวจสอบยอดขาย!AX36</f>
        <v>0</v>
      </c>
      <c r="BB36" s="223">
        <f>'ส-9'!J36-ตรวจสอบยอดขาย!AY36</f>
        <v>0</v>
      </c>
      <c r="BC36" s="223">
        <f>'ส-9'!K36-ตรวจสอบยอดขาย!AZ36</f>
        <v>0</v>
      </c>
      <c r="BD36" s="208"/>
      <c r="BE36" s="208"/>
      <c r="BF36" s="223">
        <f t="shared" si="9"/>
        <v>0</v>
      </c>
      <c r="BG36" s="223">
        <f>'ส-10'!I36-ตรวจสอบยอดขาย!BD36</f>
        <v>0</v>
      </c>
      <c r="BH36" s="223">
        <f>'ส-10'!J36-ตรวจสอบยอดขาย!BE36</f>
        <v>0</v>
      </c>
      <c r="BI36" s="223">
        <f>'ส-10'!K36-ตรวจสอบยอดขาย!BF36</f>
        <v>0</v>
      </c>
      <c r="BJ36" s="208"/>
      <c r="BK36" s="208"/>
      <c r="BL36" s="223">
        <f t="shared" si="10"/>
        <v>0</v>
      </c>
      <c r="BM36" s="223">
        <f>'ส-11'!I36-ตรวจสอบยอดขาย!BJ36</f>
        <v>0</v>
      </c>
      <c r="BN36" s="223">
        <f>'ส-11'!J36-ตรวจสอบยอดขาย!BK36</f>
        <v>0</v>
      </c>
      <c r="BO36" s="223">
        <f>'ส-11'!K36-ตรวจสอบยอดขาย!BL36</f>
        <v>0</v>
      </c>
      <c r="BP36" s="208"/>
      <c r="BQ36" s="208"/>
      <c r="BR36" s="223">
        <f t="shared" si="11"/>
        <v>0</v>
      </c>
      <c r="BS36" s="223">
        <f>'ส-12'!I36-ตรวจสอบยอดขาย!BP36</f>
        <v>0</v>
      </c>
      <c r="BT36" s="223">
        <f>'ส-12'!J36-ตรวจสอบยอดขาย!BQ36</f>
        <v>0</v>
      </c>
      <c r="BU36" s="223">
        <f>'ส-12'!K36-ตรวจสอบยอดขาย!BR36</f>
        <v>0</v>
      </c>
      <c r="BV36" s="223">
        <f t="shared" si="12"/>
        <v>0</v>
      </c>
      <c r="BW36" s="223">
        <f t="shared" si="13"/>
        <v>0</v>
      </c>
      <c r="BX36" s="223">
        <f t="shared" si="14"/>
        <v>0</v>
      </c>
      <c r="BY36" s="223">
        <f>('ส-1'!I36+'ส-2'!I36+'ส-3'!I36+'ส-4'!I36+'ส-5'!I36+'ส-6'!I36+'ส-7'!I36+'ส-8'!I36+'ส-9'!I36+'ส-10'!I36+'ส-11'!I36+'ส-12'!I36)-BV36</f>
        <v>0</v>
      </c>
      <c r="BZ36" s="223">
        <f>('ส-1'!J36+'ส-2'!J36+'ส-3'!J36+'ส-4'!J36+'ส-5'!J36+'ส-6'!J36+'ส-7'!J36+'ส-8'!J36+'ส-9'!J36+'ส-10'!J36+'ส-11'!J36+'ส-12'!J36)-BW36</f>
        <v>0</v>
      </c>
      <c r="CA36" s="223">
        <f>('ส-1'!K36+'ส-2'!K36+'ส-3'!K36+'ส-4'!K36+'ส-5'!K36+'ส-6'!K36+'ส-7'!K36+'ส-8'!K36+'ส-9'!K36+'ส-10'!K36+'ส-11'!K36+'ส-12'!K36)-ตรวจสอบยอดขาย!BX36</f>
        <v>0</v>
      </c>
    </row>
    <row r="37" spans="1:79" ht="15" thickBot="1">
      <c r="A37" s="356">
        <v>31</v>
      </c>
      <c r="B37" s="225"/>
      <c r="C37" s="225"/>
      <c r="D37" s="223">
        <f t="shared" si="15"/>
        <v>0</v>
      </c>
      <c r="E37" s="223">
        <f>'ส-1'!I37-ตรวจสอบยอดขาย!B37</f>
        <v>0</v>
      </c>
      <c r="F37" s="223">
        <f>'ส-1'!J37-ตรวจสอบยอดขาย!C37</f>
        <v>0</v>
      </c>
      <c r="G37" s="223">
        <f>'ส-1'!K37-ตรวจสอบยอดขาย!D37</f>
        <v>0</v>
      </c>
      <c r="H37" s="225"/>
      <c r="I37" s="225"/>
      <c r="J37" s="223">
        <f t="shared" si="1"/>
        <v>0</v>
      </c>
      <c r="K37" s="223">
        <f>'ส-2'!I37-ตรวจสอบยอดขาย!H37</f>
        <v>0</v>
      </c>
      <c r="L37" s="223">
        <f>'ส-2'!J37-ตรวจสอบยอดขาย!I37</f>
        <v>0</v>
      </c>
      <c r="M37" s="223">
        <f>'ส-2'!K37-ตรวจสอบยอดขาย!J37</f>
        <v>0</v>
      </c>
      <c r="N37" s="225"/>
      <c r="O37" s="225"/>
      <c r="P37" s="223">
        <f t="shared" si="2"/>
        <v>0</v>
      </c>
      <c r="Q37" s="223">
        <f>'ส-3'!I37-ตรวจสอบยอดขาย!N37</f>
        <v>0</v>
      </c>
      <c r="R37" s="223">
        <f>'ส-3'!J37-ตรวจสอบยอดขาย!O37</f>
        <v>0</v>
      </c>
      <c r="S37" s="223">
        <f>'ส-3'!K37-ตรวจสอบยอดขาย!P37</f>
        <v>0</v>
      </c>
      <c r="T37" s="225"/>
      <c r="U37" s="225"/>
      <c r="V37" s="223">
        <f t="shared" si="3"/>
        <v>0</v>
      </c>
      <c r="W37" s="223">
        <f>'ส-4'!I37-ตรวจสอบยอดขาย!T37</f>
        <v>0</v>
      </c>
      <c r="X37" s="223">
        <f>'ส-4'!J37-ตรวจสอบยอดขาย!U37</f>
        <v>0</v>
      </c>
      <c r="Y37" s="223">
        <f>'ส-4'!K37-ตรวจสอบยอดขาย!V37</f>
        <v>0</v>
      </c>
      <c r="Z37" s="225"/>
      <c r="AA37" s="225"/>
      <c r="AB37" s="223">
        <f t="shared" si="4"/>
        <v>0</v>
      </c>
      <c r="AC37" s="223">
        <f>'ส-5'!I37-ตรวจสอบยอดขาย!Z37</f>
        <v>0</v>
      </c>
      <c r="AD37" s="223">
        <f>'ส-5'!J37-ตรวจสอบยอดขาย!AA37</f>
        <v>0</v>
      </c>
      <c r="AE37" s="223">
        <f>'ส-5'!K37-ตรวจสอบยอดขาย!AB37</f>
        <v>0</v>
      </c>
      <c r="AF37" s="225"/>
      <c r="AG37" s="225"/>
      <c r="AH37" s="223">
        <f t="shared" si="5"/>
        <v>0</v>
      </c>
      <c r="AI37" s="223">
        <f>'ส-6'!I37-ตรวจสอบยอดขาย!AF37</f>
        <v>0</v>
      </c>
      <c r="AJ37" s="223">
        <f>'ส-6'!J37-ตรวจสอบยอดขาย!AG37</f>
        <v>0</v>
      </c>
      <c r="AK37" s="223">
        <f>'ส-6'!K37-ตรวจสอบยอดขาย!AH37</f>
        <v>0</v>
      </c>
      <c r="AL37" s="225"/>
      <c r="AM37" s="225"/>
      <c r="AN37" s="223">
        <f t="shared" si="6"/>
        <v>0</v>
      </c>
      <c r="AO37" s="223">
        <f>'ส-7'!I37-ตรวจสอบยอดขาย!AL37</f>
        <v>0</v>
      </c>
      <c r="AP37" s="223">
        <f>'ส-7'!J37-ตรวจสอบยอดขาย!AM37</f>
        <v>0</v>
      </c>
      <c r="AQ37" s="223">
        <f>'ส-7'!K37-ตรวจสอบยอดขาย!AN37</f>
        <v>0</v>
      </c>
      <c r="AR37" s="225"/>
      <c r="AS37" s="225"/>
      <c r="AT37" s="223">
        <f t="shared" si="7"/>
        <v>0</v>
      </c>
      <c r="AU37" s="223">
        <f>'ส-8'!I37-ตรวจสอบยอดขาย!AR37</f>
        <v>0</v>
      </c>
      <c r="AV37" s="223">
        <f>'ส-8'!J37-ตรวจสอบยอดขาย!AS37</f>
        <v>0</v>
      </c>
      <c r="AW37" s="223">
        <f>'ส-8'!K37-ตรวจสอบยอดขาย!AT37</f>
        <v>0</v>
      </c>
      <c r="AX37" s="225"/>
      <c r="AY37" s="225"/>
      <c r="AZ37" s="223">
        <f t="shared" si="8"/>
        <v>0</v>
      </c>
      <c r="BA37" s="223">
        <f>'ส-9'!I37-ตรวจสอบยอดขาย!AX37</f>
        <v>0</v>
      </c>
      <c r="BB37" s="223">
        <f>'ส-9'!J37-ตรวจสอบยอดขาย!AY37</f>
        <v>0</v>
      </c>
      <c r="BC37" s="223">
        <f>'ส-9'!K37-ตรวจสอบยอดขาย!AZ37</f>
        <v>0</v>
      </c>
      <c r="BD37" s="225"/>
      <c r="BE37" s="225"/>
      <c r="BF37" s="223">
        <f t="shared" si="9"/>
        <v>0</v>
      </c>
      <c r="BG37" s="223">
        <f>'ส-10'!I37-ตรวจสอบยอดขาย!BD37</f>
        <v>0</v>
      </c>
      <c r="BH37" s="223">
        <f>'ส-10'!J37-ตรวจสอบยอดขาย!BE37</f>
        <v>0</v>
      </c>
      <c r="BI37" s="223">
        <f>'ส-10'!K37-ตรวจสอบยอดขาย!BF37</f>
        <v>0</v>
      </c>
      <c r="BJ37" s="225"/>
      <c r="BK37" s="225"/>
      <c r="BL37" s="223">
        <f t="shared" si="10"/>
        <v>0</v>
      </c>
      <c r="BM37" s="223">
        <f>'ส-11'!I37-ตรวจสอบยอดขาย!BJ37</f>
        <v>0</v>
      </c>
      <c r="BN37" s="223">
        <f>'ส-11'!J37-ตรวจสอบยอดขาย!BK37</f>
        <v>0</v>
      </c>
      <c r="BO37" s="223">
        <f>'ส-11'!K37-ตรวจสอบยอดขาย!BL37</f>
        <v>0</v>
      </c>
      <c r="BP37" s="225"/>
      <c r="BQ37" s="225"/>
      <c r="BR37" s="223">
        <f t="shared" si="11"/>
        <v>0</v>
      </c>
      <c r="BS37" s="223">
        <f>'ส-12'!I37-ตรวจสอบยอดขาย!BP37</f>
        <v>0</v>
      </c>
      <c r="BT37" s="223">
        <f>'ส-12'!J37-ตรวจสอบยอดขาย!BQ37</f>
        <v>0</v>
      </c>
      <c r="BU37" s="223">
        <f>'ส-12'!K37-ตรวจสอบยอดขาย!BR37</f>
        <v>0</v>
      </c>
      <c r="BV37" s="223">
        <f t="shared" si="12"/>
        <v>0</v>
      </c>
      <c r="BW37" s="223">
        <f t="shared" si="13"/>
        <v>0</v>
      </c>
      <c r="BX37" s="223">
        <f t="shared" si="14"/>
        <v>0</v>
      </c>
      <c r="BY37" s="223">
        <f>('ส-1'!I37+'ส-2'!I37+'ส-3'!I37+'ส-4'!I37+'ส-5'!I37+'ส-6'!I37+'ส-7'!I37+'ส-8'!I37+'ส-9'!I37+'ส-10'!I37+'ส-11'!I37+'ส-12'!I37)-BV37</f>
        <v>0</v>
      </c>
      <c r="BZ37" s="223">
        <f>('ส-1'!J37+'ส-2'!J37+'ส-3'!J37+'ส-4'!J37+'ส-5'!J37+'ส-6'!J37+'ส-7'!J37+'ส-8'!J37+'ส-9'!J37+'ส-10'!J37+'ส-11'!J37+'ส-12'!J37)-BW37</f>
        <v>0</v>
      </c>
      <c r="CA37" s="223">
        <f>('ส-1'!K37+'ส-2'!K37+'ส-3'!K37+'ส-4'!K37+'ส-5'!K37+'ส-6'!K37+'ส-7'!K37+'ส-8'!K37+'ส-9'!K37+'ส-10'!K37+'ส-11'!K37+'ส-12'!K37)-ตรวจสอบยอดขาย!BX37</f>
        <v>0</v>
      </c>
    </row>
    <row r="38" spans="1:79" ht="21.75" customHeight="1" thickTop="1" thickBot="1">
      <c r="A38" s="353" t="s">
        <v>41</v>
      </c>
      <c r="B38" s="354">
        <f>SUM(B7:B37)</f>
        <v>19925.55</v>
      </c>
      <c r="C38" s="354">
        <f t="shared" ref="C38:G38" si="16">SUM(C7:C37)</f>
        <v>21834.36</v>
      </c>
      <c r="D38" s="354">
        <f t="shared" si="16"/>
        <v>1528.4052000000001</v>
      </c>
      <c r="E38" s="354">
        <f t="shared" si="16"/>
        <v>0</v>
      </c>
      <c r="F38" s="354">
        <f t="shared" si="16"/>
        <v>0</v>
      </c>
      <c r="G38" s="354">
        <f t="shared" si="16"/>
        <v>0</v>
      </c>
      <c r="H38" s="354">
        <f>SUM(H7:H37)</f>
        <v>25686.75</v>
      </c>
      <c r="I38" s="354">
        <f t="shared" ref="I38" si="17">SUM(I7:I37)</f>
        <v>9674.39</v>
      </c>
      <c r="J38" s="354">
        <f t="shared" ref="J38" si="18">SUM(J7:J37)</f>
        <v>677.20730000000003</v>
      </c>
      <c r="K38" s="354">
        <f t="shared" ref="K38" si="19">SUM(K7:K37)</f>
        <v>0</v>
      </c>
      <c r="L38" s="354">
        <f t="shared" ref="L38" si="20">SUM(L7:L37)</f>
        <v>0</v>
      </c>
      <c r="M38" s="354">
        <f t="shared" ref="M38" si="21">SUM(M7:M37)</f>
        <v>0</v>
      </c>
      <c r="N38" s="354">
        <f>SUM(N7:N37)</f>
        <v>24509.200000000001</v>
      </c>
      <c r="O38" s="354">
        <f t="shared" ref="O38" si="22">SUM(O7:O37)</f>
        <v>15480.420000000002</v>
      </c>
      <c r="P38" s="354">
        <f t="shared" ref="P38" si="23">SUM(P7:P37)</f>
        <v>1083.6294000000003</v>
      </c>
      <c r="Q38" s="354">
        <f t="shared" ref="Q38" si="24">SUM(Q7:Q37)</f>
        <v>0</v>
      </c>
      <c r="R38" s="354">
        <f t="shared" ref="R38" si="25">SUM(R7:R37)</f>
        <v>0</v>
      </c>
      <c r="S38" s="354">
        <f t="shared" ref="S38" si="26">SUM(S7:S37)</f>
        <v>0</v>
      </c>
      <c r="T38" s="354">
        <f>SUM(T7:T37)</f>
        <v>28012.5</v>
      </c>
      <c r="U38" s="354">
        <f t="shared" ref="U38" si="27">SUM(U7:U37)</f>
        <v>14007.24</v>
      </c>
      <c r="V38" s="354">
        <f t="shared" ref="V38" si="28">SUM(V7:V37)</f>
        <v>980.50680000000011</v>
      </c>
      <c r="W38" s="354">
        <f t="shared" ref="W38" si="29">SUM(W7:W37)</f>
        <v>0</v>
      </c>
      <c r="X38" s="354">
        <f t="shared" ref="X38" si="30">SUM(X7:X37)</f>
        <v>0</v>
      </c>
      <c r="Y38" s="354">
        <f t="shared" ref="Y38" si="31">SUM(Y7:Y37)</f>
        <v>0</v>
      </c>
      <c r="Z38" s="354">
        <f>SUM(Z7:Z37)</f>
        <v>25266.2</v>
      </c>
      <c r="AA38" s="354">
        <f t="shared" ref="AA38" si="32">SUM(AA7:AA37)</f>
        <v>17624.61</v>
      </c>
      <c r="AB38" s="354">
        <f t="shared" ref="AB38" si="33">SUM(AB7:AB37)</f>
        <v>1233.7227</v>
      </c>
      <c r="AC38" s="354">
        <f t="shared" ref="AC38" si="34">SUM(AC7:AC37)</f>
        <v>0</v>
      </c>
      <c r="AD38" s="354">
        <f t="shared" ref="AD38" si="35">SUM(AD7:AD37)</f>
        <v>0</v>
      </c>
      <c r="AE38" s="354">
        <f t="shared" ref="AE38" si="36">SUM(AE7:AE37)</f>
        <v>0</v>
      </c>
      <c r="AF38" s="354">
        <f>SUM(AF7:AF37)</f>
        <v>7133.5</v>
      </c>
      <c r="AG38" s="354">
        <f t="shared" ref="AG38" si="37">SUM(AG7:AG37)</f>
        <v>17358.169999999998</v>
      </c>
      <c r="AH38" s="354">
        <f t="shared" ref="AH38" si="38">SUM(AH7:AH37)</f>
        <v>1215.0719000000001</v>
      </c>
      <c r="AI38" s="354">
        <f t="shared" ref="AI38" si="39">SUM(AI7:AI37)</f>
        <v>0</v>
      </c>
      <c r="AJ38" s="354">
        <f t="shared" ref="AJ38" si="40">SUM(AJ7:AJ37)</f>
        <v>0</v>
      </c>
      <c r="AK38" s="354">
        <f t="shared" ref="AK38" si="41">SUM(AK7:AK37)</f>
        <v>0</v>
      </c>
      <c r="AL38" s="354">
        <f>SUM(AL7:AL37)</f>
        <v>31674</v>
      </c>
      <c r="AM38" s="354">
        <f t="shared" ref="AM38" si="42">SUM(AM7:AM37)</f>
        <v>11786.28</v>
      </c>
      <c r="AN38" s="354">
        <f t="shared" ref="AN38" si="43">SUM(AN7:AN37)</f>
        <v>825.03960000000006</v>
      </c>
      <c r="AO38" s="354">
        <f t="shared" ref="AO38" si="44">SUM(AO7:AO37)</f>
        <v>0</v>
      </c>
      <c r="AP38" s="354">
        <f t="shared" ref="AP38" si="45">SUM(AP7:AP37)</f>
        <v>0</v>
      </c>
      <c r="AQ38" s="354">
        <f t="shared" ref="AQ38" si="46">SUM(AQ7:AQ37)</f>
        <v>0</v>
      </c>
      <c r="AR38" s="354">
        <f>SUM(AR7:AR37)</f>
        <v>6773</v>
      </c>
      <c r="AS38" s="354">
        <f t="shared" ref="AS38" si="47">SUM(AS7:AS37)</f>
        <v>13452.880000000001</v>
      </c>
      <c r="AT38" s="354">
        <f t="shared" ref="AT38" si="48">SUM(AT7:AT37)</f>
        <v>941.7016000000001</v>
      </c>
      <c r="AU38" s="354">
        <f t="shared" ref="AU38" si="49">SUM(AU7:AU37)</f>
        <v>0</v>
      </c>
      <c r="AV38" s="354">
        <f t="shared" ref="AV38" si="50">SUM(AV7:AV37)</f>
        <v>0</v>
      </c>
      <c r="AW38" s="354">
        <f t="shared" ref="AW38" si="51">SUM(AW7:AW37)</f>
        <v>0</v>
      </c>
      <c r="AX38" s="354">
        <f>SUM(AX7:AX37)</f>
        <v>7551.4</v>
      </c>
      <c r="AY38" s="354">
        <f t="shared" ref="AY38" si="52">SUM(AY7:AY37)</f>
        <v>20863</v>
      </c>
      <c r="AZ38" s="354">
        <f t="shared" ref="AZ38" si="53">SUM(AZ7:AZ37)</f>
        <v>1460.41</v>
      </c>
      <c r="BA38" s="354">
        <f t="shared" ref="BA38" si="54">SUM(BA7:BA37)</f>
        <v>0</v>
      </c>
      <c r="BB38" s="354">
        <f t="shared" ref="BB38" si="55">SUM(BB7:BB37)</f>
        <v>0</v>
      </c>
      <c r="BC38" s="354">
        <f t="shared" ref="BC38" si="56">SUM(BC7:BC37)</f>
        <v>0</v>
      </c>
      <c r="BD38" s="354">
        <f>SUM(BD7:BD37)</f>
        <v>0</v>
      </c>
      <c r="BE38" s="354">
        <f t="shared" ref="BE38" si="57">SUM(BE7:BE37)</f>
        <v>0</v>
      </c>
      <c r="BF38" s="354">
        <f t="shared" ref="BF38" si="58">SUM(BF7:BF37)</f>
        <v>0</v>
      </c>
      <c r="BG38" s="354">
        <f t="shared" ref="BG38" si="59">SUM(BG7:BG37)</f>
        <v>0</v>
      </c>
      <c r="BH38" s="354">
        <f t="shared" ref="BH38" si="60">SUM(BH7:BH37)</f>
        <v>0</v>
      </c>
      <c r="BI38" s="354">
        <f t="shared" ref="BI38" si="61">SUM(BI7:BI37)</f>
        <v>0</v>
      </c>
      <c r="BJ38" s="354">
        <f>SUM(BJ7:BJ37)</f>
        <v>0</v>
      </c>
      <c r="BK38" s="354">
        <f t="shared" ref="BK38" si="62">SUM(BK7:BK37)</f>
        <v>0</v>
      </c>
      <c r="BL38" s="354">
        <f t="shared" ref="BL38" si="63">SUM(BL7:BL37)</f>
        <v>0</v>
      </c>
      <c r="BM38" s="354">
        <f t="shared" ref="BM38" si="64">SUM(BM7:BM37)</f>
        <v>0</v>
      </c>
      <c r="BN38" s="354">
        <f t="shared" ref="BN38" si="65">SUM(BN7:BN37)</f>
        <v>0</v>
      </c>
      <c r="BO38" s="354">
        <f t="shared" ref="BO38" si="66">SUM(BO7:BO37)</f>
        <v>0</v>
      </c>
      <c r="BP38" s="354">
        <f>SUM(BP7:BP37)</f>
        <v>0</v>
      </c>
      <c r="BQ38" s="354">
        <f t="shared" ref="BQ38" si="67">SUM(BQ7:BQ37)</f>
        <v>0</v>
      </c>
      <c r="BR38" s="354">
        <f t="shared" ref="BR38" si="68">SUM(BR7:BR37)</f>
        <v>0</v>
      </c>
      <c r="BS38" s="354">
        <f t="shared" ref="BS38" si="69">SUM(BS7:BS37)</f>
        <v>0</v>
      </c>
      <c r="BT38" s="354">
        <f t="shared" ref="BT38" si="70">SUM(BT7:BT37)</f>
        <v>0</v>
      </c>
      <c r="BU38" s="354">
        <f t="shared" ref="BU38" si="71">SUM(BU7:BU37)</f>
        <v>0</v>
      </c>
      <c r="BV38" s="354">
        <f>SUM(BV7:BV37)</f>
        <v>176532.09999999998</v>
      </c>
      <c r="BW38" s="354">
        <f t="shared" ref="BW38" si="72">SUM(BW7:BW37)</f>
        <v>142081.34999999998</v>
      </c>
      <c r="BX38" s="354">
        <f t="shared" ref="BX38" si="73">SUM(BX7:BX37)</f>
        <v>9945.6944999999996</v>
      </c>
      <c r="BY38" s="354">
        <f t="shared" ref="BY38" si="74">SUM(BY7:BY37)</f>
        <v>0</v>
      </c>
      <c r="BZ38" s="354">
        <f t="shared" ref="BZ38" si="75">SUM(BZ7:BZ37)</f>
        <v>0</v>
      </c>
      <c r="CA38" s="354">
        <f t="shared" ref="CA38" si="76">SUM(CA7:CA37)</f>
        <v>0</v>
      </c>
    </row>
    <row r="39" spans="1:79" ht="15" thickTop="1"/>
    <row r="42" spans="1:79" ht="15" thickBot="1"/>
    <row r="43" spans="1:79">
      <c r="B43" s="454" t="s">
        <v>286</v>
      </c>
      <c r="C43" s="455"/>
      <c r="D43" s="456"/>
    </row>
    <row r="44" spans="1:79" ht="15" thickBot="1">
      <c r="B44" s="449" t="s">
        <v>287</v>
      </c>
      <c r="C44" s="450"/>
      <c r="D44" s="451"/>
    </row>
  </sheetData>
  <mergeCells count="40">
    <mergeCell ref="BS5:BU5"/>
    <mergeCell ref="BV4:BX4"/>
    <mergeCell ref="BV5:BX5"/>
    <mergeCell ref="BY5:CA5"/>
    <mergeCell ref="BG5:BI5"/>
    <mergeCell ref="BJ4:BL4"/>
    <mergeCell ref="BJ5:BL5"/>
    <mergeCell ref="BM5:BO5"/>
    <mergeCell ref="BP4:BR4"/>
    <mergeCell ref="BP5:BR5"/>
    <mergeCell ref="AU5:AW5"/>
    <mergeCell ref="AX4:AZ4"/>
    <mergeCell ref="AX5:AZ5"/>
    <mergeCell ref="BA5:BC5"/>
    <mergeCell ref="BD4:BF4"/>
    <mergeCell ref="BD5:BF5"/>
    <mergeCell ref="AI5:AK5"/>
    <mergeCell ref="AL4:AN4"/>
    <mergeCell ref="AL5:AN5"/>
    <mergeCell ref="AO5:AQ5"/>
    <mergeCell ref="AR4:AT4"/>
    <mergeCell ref="AR5:AT5"/>
    <mergeCell ref="W5:Y5"/>
    <mergeCell ref="Z4:AB4"/>
    <mergeCell ref="Z5:AB5"/>
    <mergeCell ref="AC5:AE5"/>
    <mergeCell ref="AF4:AH4"/>
    <mergeCell ref="AF5:AH5"/>
    <mergeCell ref="K5:M5"/>
    <mergeCell ref="N4:P4"/>
    <mergeCell ref="N5:P5"/>
    <mergeCell ref="Q5:S5"/>
    <mergeCell ref="T4:V4"/>
    <mergeCell ref="T5:V5"/>
    <mergeCell ref="B5:D5"/>
    <mergeCell ref="E5:G5"/>
    <mergeCell ref="A5:A6"/>
    <mergeCell ref="B4:D4"/>
    <mergeCell ref="H4:J4"/>
    <mergeCell ref="H5:J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88"/>
  <sheetViews>
    <sheetView workbookViewId="0">
      <pane xSplit="2" ySplit="5" topLeftCell="C166" activePane="bottomRight" state="frozen"/>
      <selection pane="topRight" activeCell="C1" sqref="C1"/>
      <selection pane="bottomLeft" activeCell="A6" sqref="A6"/>
      <selection pane="bottomRight" activeCell="B122" sqref="B122:B125"/>
    </sheetView>
  </sheetViews>
  <sheetFormatPr defaultColWidth="9" defaultRowHeight="14.4"/>
  <cols>
    <col min="1" max="1" width="9" style="79"/>
    <col min="2" max="2" width="35.33203125" style="79" bestFit="1" customWidth="1"/>
    <col min="3" max="3" width="9" style="79"/>
    <col min="4" max="4" width="9.88671875" style="79" bestFit="1" customWidth="1"/>
    <col min="5" max="34" width="9" style="79"/>
    <col min="35" max="35" width="9.88671875" style="79" bestFit="1" customWidth="1"/>
    <col min="36" max="16384" width="9" style="79"/>
  </cols>
  <sheetData>
    <row r="1" spans="1:36" ht="23.4">
      <c r="A1" s="191" t="s">
        <v>45</v>
      </c>
      <c r="B1" s="189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</row>
    <row r="2" spans="1:36" ht="23.4">
      <c r="A2" s="191" t="s">
        <v>301</v>
      </c>
      <c r="B2" s="189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</row>
    <row r="3" spans="1:36" ht="23.4">
      <c r="A3" s="192" t="s">
        <v>320</v>
      </c>
      <c r="B3" s="190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</row>
    <row r="4" spans="1:36" ht="21" thickBot="1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</row>
    <row r="5" spans="1:36" ht="21.6" thickTop="1" thickBot="1">
      <c r="A5" s="84" t="s">
        <v>99</v>
      </c>
      <c r="B5" s="83" t="s">
        <v>0</v>
      </c>
      <c r="C5" s="83" t="s">
        <v>1</v>
      </c>
      <c r="D5" s="84">
        <v>1</v>
      </c>
      <c r="E5" s="84">
        <v>2</v>
      </c>
      <c r="F5" s="84">
        <v>3</v>
      </c>
      <c r="G5" s="84">
        <v>4</v>
      </c>
      <c r="H5" s="500">
        <v>5</v>
      </c>
      <c r="I5" s="84">
        <v>6</v>
      </c>
      <c r="J5" s="84">
        <v>7</v>
      </c>
      <c r="K5" s="84">
        <v>8</v>
      </c>
      <c r="L5" s="84">
        <v>9</v>
      </c>
      <c r="M5" s="84">
        <v>10</v>
      </c>
      <c r="N5" s="84">
        <v>11</v>
      </c>
      <c r="O5" s="500">
        <v>12</v>
      </c>
      <c r="P5" s="84">
        <v>13</v>
      </c>
      <c r="Q5" s="84">
        <v>14</v>
      </c>
      <c r="R5" s="84">
        <v>15</v>
      </c>
      <c r="S5" s="84">
        <v>16</v>
      </c>
      <c r="T5" s="84">
        <v>17</v>
      </c>
      <c r="U5" s="84">
        <v>18</v>
      </c>
      <c r="V5" s="500">
        <v>19</v>
      </c>
      <c r="W5" s="84">
        <v>20</v>
      </c>
      <c r="X5" s="84">
        <v>21</v>
      </c>
      <c r="Y5" s="84">
        <v>22</v>
      </c>
      <c r="Z5" s="84">
        <v>23</v>
      </c>
      <c r="AA5" s="84">
        <v>24</v>
      </c>
      <c r="AB5" s="84">
        <v>25</v>
      </c>
      <c r="AC5" s="500">
        <v>26</v>
      </c>
      <c r="AD5" s="84">
        <v>27</v>
      </c>
      <c r="AE5" s="84">
        <v>28</v>
      </c>
      <c r="AF5" s="84">
        <v>29</v>
      </c>
      <c r="AG5" s="84">
        <v>30</v>
      </c>
      <c r="AH5" s="84">
        <v>31</v>
      </c>
      <c r="AI5" s="85" t="s">
        <v>41</v>
      </c>
      <c r="AJ5" s="83" t="s">
        <v>88</v>
      </c>
    </row>
    <row r="6" spans="1:36" ht="21" thickTop="1">
      <c r="A6" s="544" t="s">
        <v>2</v>
      </c>
      <c r="B6" s="545" t="s">
        <v>53</v>
      </c>
      <c r="C6" s="86" t="s">
        <v>42</v>
      </c>
      <c r="D6" s="142">
        <v>50</v>
      </c>
      <c r="E6" s="142">
        <v>50</v>
      </c>
      <c r="F6" s="142">
        <v>50</v>
      </c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89">
        <f>SUM(D6:AH6)</f>
        <v>150</v>
      </c>
      <c r="AJ6" s="541">
        <f>AI9</f>
        <v>0.12</v>
      </c>
    </row>
    <row r="7" spans="1:36" ht="20.399999999999999">
      <c r="A7" s="529"/>
      <c r="B7" s="546"/>
      <c r="C7" s="91" t="s">
        <v>89</v>
      </c>
      <c r="D7" s="92">
        <v>4</v>
      </c>
      <c r="E7" s="92">
        <v>6</v>
      </c>
      <c r="F7" s="92">
        <v>8</v>
      </c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161">
        <f t="shared" ref="AI7:AI8" si="0">SUM(D7:AH7)</f>
        <v>18</v>
      </c>
      <c r="AJ7" s="541"/>
    </row>
    <row r="8" spans="1:36" ht="20.399999999999999">
      <c r="A8" s="529"/>
      <c r="B8" s="546"/>
      <c r="C8" s="94" t="s">
        <v>90</v>
      </c>
      <c r="D8" s="92">
        <v>0</v>
      </c>
      <c r="E8" s="92">
        <v>0</v>
      </c>
      <c r="F8" s="92">
        <v>0</v>
      </c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87">
        <f t="shared" si="0"/>
        <v>0</v>
      </c>
      <c r="AJ8" s="541"/>
    </row>
    <row r="9" spans="1:36" ht="21" thickBot="1">
      <c r="A9" s="530"/>
      <c r="B9" s="547"/>
      <c r="C9" s="96" t="s">
        <v>91</v>
      </c>
      <c r="D9" s="97">
        <f>(D7+D8)/D6</f>
        <v>0.08</v>
      </c>
      <c r="E9" s="97">
        <f>(E7+E8)/E6</f>
        <v>0.12</v>
      </c>
      <c r="F9" s="97">
        <f t="shared" ref="F9:AI9" si="1">(F7+F8)/F6</f>
        <v>0.16</v>
      </c>
      <c r="G9" s="97" t="e">
        <f t="shared" si="1"/>
        <v>#DIV/0!</v>
      </c>
      <c r="H9" s="97" t="e">
        <f t="shared" si="1"/>
        <v>#DIV/0!</v>
      </c>
      <c r="I9" s="97" t="e">
        <f t="shared" si="1"/>
        <v>#DIV/0!</v>
      </c>
      <c r="J9" s="97" t="e">
        <f t="shared" si="1"/>
        <v>#DIV/0!</v>
      </c>
      <c r="K9" s="97" t="e">
        <f t="shared" si="1"/>
        <v>#DIV/0!</v>
      </c>
      <c r="L9" s="97" t="e">
        <f t="shared" si="1"/>
        <v>#DIV/0!</v>
      </c>
      <c r="M9" s="97" t="e">
        <f t="shared" si="1"/>
        <v>#DIV/0!</v>
      </c>
      <c r="N9" s="97" t="e">
        <f t="shared" si="1"/>
        <v>#DIV/0!</v>
      </c>
      <c r="O9" s="97" t="e">
        <f t="shared" si="1"/>
        <v>#DIV/0!</v>
      </c>
      <c r="P9" s="97" t="e">
        <f t="shared" si="1"/>
        <v>#DIV/0!</v>
      </c>
      <c r="Q9" s="97" t="e">
        <f t="shared" si="1"/>
        <v>#DIV/0!</v>
      </c>
      <c r="R9" s="97" t="e">
        <f t="shared" si="1"/>
        <v>#DIV/0!</v>
      </c>
      <c r="S9" s="97" t="e">
        <f t="shared" si="1"/>
        <v>#DIV/0!</v>
      </c>
      <c r="T9" s="97" t="e">
        <f t="shared" si="1"/>
        <v>#DIV/0!</v>
      </c>
      <c r="U9" s="97" t="e">
        <f t="shared" si="1"/>
        <v>#DIV/0!</v>
      </c>
      <c r="V9" s="97" t="e">
        <f t="shared" si="1"/>
        <v>#DIV/0!</v>
      </c>
      <c r="W9" s="97" t="e">
        <f t="shared" si="1"/>
        <v>#DIV/0!</v>
      </c>
      <c r="X9" s="97" t="e">
        <f t="shared" si="1"/>
        <v>#DIV/0!</v>
      </c>
      <c r="Y9" s="97" t="e">
        <f t="shared" si="1"/>
        <v>#DIV/0!</v>
      </c>
      <c r="Z9" s="97" t="e">
        <f t="shared" si="1"/>
        <v>#DIV/0!</v>
      </c>
      <c r="AA9" s="97" t="e">
        <f t="shared" si="1"/>
        <v>#DIV/0!</v>
      </c>
      <c r="AB9" s="97" t="e">
        <f t="shared" si="1"/>
        <v>#DIV/0!</v>
      </c>
      <c r="AC9" s="97" t="e">
        <f t="shared" si="1"/>
        <v>#DIV/0!</v>
      </c>
      <c r="AD9" s="97" t="e">
        <f t="shared" si="1"/>
        <v>#DIV/0!</v>
      </c>
      <c r="AE9" s="97" t="e">
        <f t="shared" si="1"/>
        <v>#DIV/0!</v>
      </c>
      <c r="AF9" s="97" t="e">
        <f t="shared" si="1"/>
        <v>#DIV/0!</v>
      </c>
      <c r="AG9" s="97" t="e">
        <f t="shared" si="1"/>
        <v>#DIV/0!</v>
      </c>
      <c r="AH9" s="97" t="e">
        <f t="shared" si="1"/>
        <v>#DIV/0!</v>
      </c>
      <c r="AI9" s="97">
        <f t="shared" si="1"/>
        <v>0.12</v>
      </c>
      <c r="AJ9" s="542"/>
    </row>
    <row r="10" spans="1:36" ht="20.399999999999999">
      <c r="A10" s="528" t="s">
        <v>3</v>
      </c>
      <c r="B10" s="548" t="s">
        <v>54</v>
      </c>
      <c r="C10" s="86" t="s">
        <v>42</v>
      </c>
      <c r="D10" s="142">
        <v>50</v>
      </c>
      <c r="E10" s="142">
        <v>45</v>
      </c>
      <c r="F10" s="142">
        <v>50</v>
      </c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93">
        <f>SUM(D10:AH10)</f>
        <v>145</v>
      </c>
      <c r="AJ10" s="541">
        <f>AI13</f>
        <v>0.17241379310344829</v>
      </c>
    </row>
    <row r="11" spans="1:36" ht="20.399999999999999">
      <c r="A11" s="529"/>
      <c r="B11" s="546"/>
      <c r="C11" s="91" t="s">
        <v>89</v>
      </c>
      <c r="D11" s="92">
        <v>5</v>
      </c>
      <c r="E11" s="92">
        <v>11</v>
      </c>
      <c r="F11" s="92">
        <v>9</v>
      </c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161">
        <f t="shared" ref="AI11:AI12" si="2">SUM(D11:AH11)</f>
        <v>25</v>
      </c>
      <c r="AJ11" s="541"/>
    </row>
    <row r="12" spans="1:36" ht="20.399999999999999">
      <c r="A12" s="529"/>
      <c r="B12" s="546"/>
      <c r="C12" s="94" t="s">
        <v>90</v>
      </c>
      <c r="D12" s="92">
        <v>0</v>
      </c>
      <c r="E12" s="92">
        <v>0</v>
      </c>
      <c r="F12" s="92">
        <v>0</v>
      </c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87">
        <f t="shared" si="2"/>
        <v>0</v>
      </c>
      <c r="AJ12" s="541"/>
    </row>
    <row r="13" spans="1:36" ht="21" thickBot="1">
      <c r="A13" s="530"/>
      <c r="B13" s="547"/>
      <c r="C13" s="96" t="s">
        <v>91</v>
      </c>
      <c r="D13" s="97">
        <f>(D11+D12)/D10</f>
        <v>0.1</v>
      </c>
      <c r="E13" s="97">
        <f>(E11+E12)/E10</f>
        <v>0.24444444444444444</v>
      </c>
      <c r="F13" s="97">
        <f t="shared" ref="F13:AI13" si="3">(F11+F12)/F10</f>
        <v>0.18</v>
      </c>
      <c r="G13" s="97" t="e">
        <f t="shared" si="3"/>
        <v>#DIV/0!</v>
      </c>
      <c r="H13" s="97" t="e">
        <f t="shared" si="3"/>
        <v>#DIV/0!</v>
      </c>
      <c r="I13" s="97" t="e">
        <f t="shared" si="3"/>
        <v>#DIV/0!</v>
      </c>
      <c r="J13" s="97" t="e">
        <f t="shared" si="3"/>
        <v>#DIV/0!</v>
      </c>
      <c r="K13" s="97" t="e">
        <f t="shared" si="3"/>
        <v>#DIV/0!</v>
      </c>
      <c r="L13" s="97" t="e">
        <f t="shared" si="3"/>
        <v>#DIV/0!</v>
      </c>
      <c r="M13" s="97" t="e">
        <f t="shared" si="3"/>
        <v>#DIV/0!</v>
      </c>
      <c r="N13" s="97" t="e">
        <f t="shared" si="3"/>
        <v>#DIV/0!</v>
      </c>
      <c r="O13" s="97" t="e">
        <f t="shared" si="3"/>
        <v>#DIV/0!</v>
      </c>
      <c r="P13" s="97" t="e">
        <f t="shared" si="3"/>
        <v>#DIV/0!</v>
      </c>
      <c r="Q13" s="97" t="e">
        <f t="shared" si="3"/>
        <v>#DIV/0!</v>
      </c>
      <c r="R13" s="97" t="e">
        <f t="shared" si="3"/>
        <v>#DIV/0!</v>
      </c>
      <c r="S13" s="97" t="e">
        <f t="shared" si="3"/>
        <v>#DIV/0!</v>
      </c>
      <c r="T13" s="97" t="e">
        <f t="shared" si="3"/>
        <v>#DIV/0!</v>
      </c>
      <c r="U13" s="97" t="e">
        <f t="shared" si="3"/>
        <v>#DIV/0!</v>
      </c>
      <c r="V13" s="97" t="e">
        <f t="shared" si="3"/>
        <v>#DIV/0!</v>
      </c>
      <c r="W13" s="97" t="e">
        <f t="shared" si="3"/>
        <v>#DIV/0!</v>
      </c>
      <c r="X13" s="97" t="e">
        <f t="shared" si="3"/>
        <v>#DIV/0!</v>
      </c>
      <c r="Y13" s="97" t="e">
        <f t="shared" si="3"/>
        <v>#DIV/0!</v>
      </c>
      <c r="Z13" s="97" t="e">
        <f t="shared" si="3"/>
        <v>#DIV/0!</v>
      </c>
      <c r="AA13" s="97" t="e">
        <f t="shared" si="3"/>
        <v>#DIV/0!</v>
      </c>
      <c r="AB13" s="97" t="e">
        <f t="shared" si="3"/>
        <v>#DIV/0!</v>
      </c>
      <c r="AC13" s="97" t="e">
        <f t="shared" si="3"/>
        <v>#DIV/0!</v>
      </c>
      <c r="AD13" s="97" t="e">
        <f t="shared" si="3"/>
        <v>#DIV/0!</v>
      </c>
      <c r="AE13" s="97" t="e">
        <f t="shared" si="3"/>
        <v>#DIV/0!</v>
      </c>
      <c r="AF13" s="97" t="e">
        <f t="shared" si="3"/>
        <v>#DIV/0!</v>
      </c>
      <c r="AG13" s="97" t="e">
        <f t="shared" si="3"/>
        <v>#DIV/0!</v>
      </c>
      <c r="AH13" s="97" t="e">
        <f t="shared" si="3"/>
        <v>#DIV/0!</v>
      </c>
      <c r="AI13" s="97">
        <f t="shared" si="3"/>
        <v>0.17241379310344829</v>
      </c>
      <c r="AJ13" s="542"/>
    </row>
    <row r="14" spans="1:36" ht="20.399999999999999">
      <c r="A14" s="528" t="s">
        <v>100</v>
      </c>
      <c r="B14" s="548" t="s">
        <v>55</v>
      </c>
      <c r="C14" s="86" t="s">
        <v>42</v>
      </c>
      <c r="D14" s="142">
        <v>50</v>
      </c>
      <c r="E14" s="142">
        <v>50</v>
      </c>
      <c r="F14" s="142">
        <v>50</v>
      </c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93">
        <f>SUM(D14:AH14)</f>
        <v>150</v>
      </c>
      <c r="AJ14" s="541">
        <f>AI17</f>
        <v>0.1</v>
      </c>
    </row>
    <row r="15" spans="1:36" ht="20.399999999999999">
      <c r="A15" s="529"/>
      <c r="B15" s="546"/>
      <c r="C15" s="91" t="s">
        <v>89</v>
      </c>
      <c r="D15" s="92">
        <v>6</v>
      </c>
      <c r="E15" s="92">
        <v>6</v>
      </c>
      <c r="F15" s="92">
        <v>3</v>
      </c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161">
        <f>SUM(D15:AH15)</f>
        <v>15</v>
      </c>
      <c r="AJ15" s="541"/>
    </row>
    <row r="16" spans="1:36" ht="20.399999999999999">
      <c r="A16" s="529"/>
      <c r="B16" s="546"/>
      <c r="C16" s="94" t="s">
        <v>90</v>
      </c>
      <c r="D16" s="92">
        <v>0</v>
      </c>
      <c r="E16" s="92">
        <v>0</v>
      </c>
      <c r="F16" s="92">
        <v>0</v>
      </c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87">
        <f>SUM(D16:AH16)</f>
        <v>0</v>
      </c>
      <c r="AJ16" s="541"/>
    </row>
    <row r="17" spans="1:36" ht="21" thickBot="1">
      <c r="A17" s="530"/>
      <c r="B17" s="547"/>
      <c r="C17" s="96" t="s">
        <v>91</v>
      </c>
      <c r="D17" s="97">
        <f>(D15+D16)/D14</f>
        <v>0.12</v>
      </c>
      <c r="E17" s="97">
        <f>(E15+E16)/E14</f>
        <v>0.12</v>
      </c>
      <c r="F17" s="97">
        <f t="shared" ref="F17:AI17" si="4">(F15+F16)/F14</f>
        <v>0.06</v>
      </c>
      <c r="G17" s="97" t="e">
        <f t="shared" si="4"/>
        <v>#DIV/0!</v>
      </c>
      <c r="H17" s="97" t="e">
        <f t="shared" si="4"/>
        <v>#DIV/0!</v>
      </c>
      <c r="I17" s="97" t="e">
        <f t="shared" si="4"/>
        <v>#DIV/0!</v>
      </c>
      <c r="J17" s="97" t="e">
        <f t="shared" si="4"/>
        <v>#DIV/0!</v>
      </c>
      <c r="K17" s="97" t="e">
        <f t="shared" si="4"/>
        <v>#DIV/0!</v>
      </c>
      <c r="L17" s="97" t="e">
        <f t="shared" si="4"/>
        <v>#DIV/0!</v>
      </c>
      <c r="M17" s="97" t="e">
        <f t="shared" si="4"/>
        <v>#DIV/0!</v>
      </c>
      <c r="N17" s="97" t="e">
        <f t="shared" si="4"/>
        <v>#DIV/0!</v>
      </c>
      <c r="O17" s="97" t="e">
        <f t="shared" si="4"/>
        <v>#DIV/0!</v>
      </c>
      <c r="P17" s="97" t="e">
        <f t="shared" si="4"/>
        <v>#DIV/0!</v>
      </c>
      <c r="Q17" s="97" t="e">
        <f t="shared" si="4"/>
        <v>#DIV/0!</v>
      </c>
      <c r="R17" s="97" t="e">
        <f t="shared" si="4"/>
        <v>#DIV/0!</v>
      </c>
      <c r="S17" s="97" t="e">
        <f t="shared" si="4"/>
        <v>#DIV/0!</v>
      </c>
      <c r="T17" s="97" t="e">
        <f t="shared" si="4"/>
        <v>#DIV/0!</v>
      </c>
      <c r="U17" s="97" t="e">
        <f t="shared" si="4"/>
        <v>#DIV/0!</v>
      </c>
      <c r="V17" s="97" t="e">
        <f t="shared" si="4"/>
        <v>#DIV/0!</v>
      </c>
      <c r="W17" s="97" t="e">
        <f t="shared" si="4"/>
        <v>#DIV/0!</v>
      </c>
      <c r="X17" s="97" t="e">
        <f t="shared" si="4"/>
        <v>#DIV/0!</v>
      </c>
      <c r="Y17" s="97" t="e">
        <f t="shared" si="4"/>
        <v>#DIV/0!</v>
      </c>
      <c r="Z17" s="97" t="e">
        <f t="shared" si="4"/>
        <v>#DIV/0!</v>
      </c>
      <c r="AA17" s="97" t="e">
        <f t="shared" si="4"/>
        <v>#DIV/0!</v>
      </c>
      <c r="AB17" s="97" t="e">
        <f t="shared" si="4"/>
        <v>#DIV/0!</v>
      </c>
      <c r="AC17" s="97" t="e">
        <f t="shared" si="4"/>
        <v>#DIV/0!</v>
      </c>
      <c r="AD17" s="97" t="e">
        <f t="shared" si="4"/>
        <v>#DIV/0!</v>
      </c>
      <c r="AE17" s="97" t="e">
        <f t="shared" si="4"/>
        <v>#DIV/0!</v>
      </c>
      <c r="AF17" s="97" t="e">
        <f t="shared" si="4"/>
        <v>#DIV/0!</v>
      </c>
      <c r="AG17" s="97" t="e">
        <f t="shared" si="4"/>
        <v>#DIV/0!</v>
      </c>
      <c r="AH17" s="97" t="e">
        <f t="shared" si="4"/>
        <v>#DIV/0!</v>
      </c>
      <c r="AI17" s="97">
        <f t="shared" si="4"/>
        <v>0.1</v>
      </c>
      <c r="AJ17" s="542"/>
    </row>
    <row r="18" spans="1:36" ht="20.399999999999999">
      <c r="A18" s="528" t="s">
        <v>4</v>
      </c>
      <c r="B18" s="548" t="s">
        <v>56</v>
      </c>
      <c r="C18" s="86" t="s">
        <v>42</v>
      </c>
      <c r="D18" s="142">
        <v>25</v>
      </c>
      <c r="E18" s="142">
        <v>70</v>
      </c>
      <c r="F18" s="142">
        <v>40</v>
      </c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93">
        <f>SUM(D18:AH18)</f>
        <v>135</v>
      </c>
      <c r="AJ18" s="541">
        <f>AI21</f>
        <v>6.6666666666666666E-2</v>
      </c>
    </row>
    <row r="19" spans="1:36" ht="20.399999999999999">
      <c r="A19" s="529"/>
      <c r="B19" s="546"/>
      <c r="C19" s="91" t="s">
        <v>89</v>
      </c>
      <c r="D19" s="92">
        <v>0</v>
      </c>
      <c r="E19" s="92">
        <v>4</v>
      </c>
      <c r="F19" s="92">
        <v>5</v>
      </c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161">
        <f>SUM(D19:AH19)</f>
        <v>9</v>
      </c>
      <c r="AJ19" s="541"/>
    </row>
    <row r="20" spans="1:36" ht="20.399999999999999">
      <c r="A20" s="529"/>
      <c r="B20" s="546"/>
      <c r="C20" s="94" t="s">
        <v>90</v>
      </c>
      <c r="D20" s="92">
        <v>0</v>
      </c>
      <c r="E20" s="92">
        <v>0</v>
      </c>
      <c r="F20" s="92">
        <v>0</v>
      </c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87">
        <f>SUM(D20:AH20)</f>
        <v>0</v>
      </c>
      <c r="AJ20" s="541"/>
    </row>
    <row r="21" spans="1:36" ht="21" thickBot="1">
      <c r="A21" s="530"/>
      <c r="B21" s="547"/>
      <c r="C21" s="96" t="s">
        <v>91</v>
      </c>
      <c r="D21" s="97">
        <f>(D19+D20)/D18</f>
        <v>0</v>
      </c>
      <c r="E21" s="97">
        <f>(E19+E20)/E18</f>
        <v>5.7142857142857141E-2</v>
      </c>
      <c r="F21" s="97">
        <f t="shared" ref="F21:AH21" si="5">(F19+F20)/F18</f>
        <v>0.125</v>
      </c>
      <c r="G21" s="97" t="e">
        <f t="shared" si="5"/>
        <v>#DIV/0!</v>
      </c>
      <c r="H21" s="97" t="e">
        <f t="shared" si="5"/>
        <v>#DIV/0!</v>
      </c>
      <c r="I21" s="97" t="e">
        <f t="shared" si="5"/>
        <v>#DIV/0!</v>
      </c>
      <c r="J21" s="97" t="e">
        <f t="shared" si="5"/>
        <v>#DIV/0!</v>
      </c>
      <c r="K21" s="97" t="e">
        <f t="shared" si="5"/>
        <v>#DIV/0!</v>
      </c>
      <c r="L21" s="97" t="e">
        <f t="shared" si="5"/>
        <v>#DIV/0!</v>
      </c>
      <c r="M21" s="97" t="e">
        <f t="shared" si="5"/>
        <v>#DIV/0!</v>
      </c>
      <c r="N21" s="97" t="e">
        <f t="shared" si="5"/>
        <v>#DIV/0!</v>
      </c>
      <c r="O21" s="97" t="e">
        <f t="shared" si="5"/>
        <v>#DIV/0!</v>
      </c>
      <c r="P21" s="97" t="e">
        <f t="shared" si="5"/>
        <v>#DIV/0!</v>
      </c>
      <c r="Q21" s="97" t="e">
        <f t="shared" si="5"/>
        <v>#DIV/0!</v>
      </c>
      <c r="R21" s="97" t="e">
        <f t="shared" si="5"/>
        <v>#DIV/0!</v>
      </c>
      <c r="S21" s="97" t="e">
        <f t="shared" si="5"/>
        <v>#DIV/0!</v>
      </c>
      <c r="T21" s="97" t="e">
        <f t="shared" si="5"/>
        <v>#DIV/0!</v>
      </c>
      <c r="U21" s="97" t="e">
        <f t="shared" si="5"/>
        <v>#DIV/0!</v>
      </c>
      <c r="V21" s="97" t="e">
        <f t="shared" si="5"/>
        <v>#DIV/0!</v>
      </c>
      <c r="W21" s="97" t="e">
        <f t="shared" si="5"/>
        <v>#DIV/0!</v>
      </c>
      <c r="X21" s="97" t="e">
        <f t="shared" si="5"/>
        <v>#DIV/0!</v>
      </c>
      <c r="Y21" s="97" t="e">
        <f t="shared" si="5"/>
        <v>#DIV/0!</v>
      </c>
      <c r="Z21" s="97" t="e">
        <f t="shared" si="5"/>
        <v>#DIV/0!</v>
      </c>
      <c r="AA21" s="97" t="e">
        <f t="shared" si="5"/>
        <v>#DIV/0!</v>
      </c>
      <c r="AB21" s="97" t="e">
        <f t="shared" si="5"/>
        <v>#DIV/0!</v>
      </c>
      <c r="AC21" s="97" t="e">
        <f t="shared" si="5"/>
        <v>#DIV/0!</v>
      </c>
      <c r="AD21" s="97" t="e">
        <f t="shared" si="5"/>
        <v>#DIV/0!</v>
      </c>
      <c r="AE21" s="97" t="e">
        <f t="shared" si="5"/>
        <v>#DIV/0!</v>
      </c>
      <c r="AF21" s="97" t="e">
        <f t="shared" si="5"/>
        <v>#DIV/0!</v>
      </c>
      <c r="AG21" s="97" t="e">
        <f t="shared" si="5"/>
        <v>#DIV/0!</v>
      </c>
      <c r="AH21" s="97" t="e">
        <f t="shared" si="5"/>
        <v>#DIV/0!</v>
      </c>
      <c r="AI21" s="97">
        <f>(AI19+AI20)/AI18</f>
        <v>6.6666666666666666E-2</v>
      </c>
      <c r="AJ21" s="542"/>
    </row>
    <row r="22" spans="1:36" ht="20.399999999999999">
      <c r="A22" s="528" t="s">
        <v>5</v>
      </c>
      <c r="B22" s="548" t="s">
        <v>57</v>
      </c>
      <c r="C22" s="86" t="s">
        <v>42</v>
      </c>
      <c r="D22" s="142">
        <v>20</v>
      </c>
      <c r="E22" s="142">
        <v>50</v>
      </c>
      <c r="F22" s="142">
        <v>40</v>
      </c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93">
        <f>SUM(D22:AH22)</f>
        <v>110</v>
      </c>
      <c r="AJ22" s="541">
        <f>AI25</f>
        <v>2.7272727272727271E-2</v>
      </c>
    </row>
    <row r="23" spans="1:36" ht="20.399999999999999">
      <c r="A23" s="529"/>
      <c r="B23" s="546"/>
      <c r="C23" s="91" t="s">
        <v>89</v>
      </c>
      <c r="D23" s="92">
        <v>2</v>
      </c>
      <c r="E23" s="92">
        <v>1</v>
      </c>
      <c r="F23" s="92">
        <v>0</v>
      </c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161">
        <f t="shared" ref="AI23:AI24" si="6">SUM(D23:AH23)</f>
        <v>3</v>
      </c>
      <c r="AJ23" s="541"/>
    </row>
    <row r="24" spans="1:36" ht="20.399999999999999">
      <c r="A24" s="529"/>
      <c r="B24" s="546"/>
      <c r="C24" s="94" t="s">
        <v>90</v>
      </c>
      <c r="D24" s="92">
        <v>0</v>
      </c>
      <c r="E24" s="92">
        <v>0</v>
      </c>
      <c r="F24" s="92">
        <v>0</v>
      </c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87">
        <f t="shared" si="6"/>
        <v>0</v>
      </c>
      <c r="AJ24" s="541"/>
    </row>
    <row r="25" spans="1:36" ht="21" thickBot="1">
      <c r="A25" s="530"/>
      <c r="B25" s="547"/>
      <c r="C25" s="96" t="s">
        <v>91</v>
      </c>
      <c r="D25" s="97">
        <f>(D23+D24)/D22</f>
        <v>0.1</v>
      </c>
      <c r="E25" s="97">
        <f>(E23+E24)/E22</f>
        <v>0.02</v>
      </c>
      <c r="F25" s="97">
        <f t="shared" ref="F25:AI25" si="7">(F23+F24)/F22</f>
        <v>0</v>
      </c>
      <c r="G25" s="97" t="e">
        <f t="shared" si="7"/>
        <v>#DIV/0!</v>
      </c>
      <c r="H25" s="97" t="e">
        <f t="shared" si="7"/>
        <v>#DIV/0!</v>
      </c>
      <c r="I25" s="97" t="e">
        <f t="shared" si="7"/>
        <v>#DIV/0!</v>
      </c>
      <c r="J25" s="97" t="e">
        <f t="shared" si="7"/>
        <v>#DIV/0!</v>
      </c>
      <c r="K25" s="97" t="e">
        <f t="shared" si="7"/>
        <v>#DIV/0!</v>
      </c>
      <c r="L25" s="97" t="e">
        <f t="shared" si="7"/>
        <v>#DIV/0!</v>
      </c>
      <c r="M25" s="97" t="e">
        <f t="shared" si="7"/>
        <v>#DIV/0!</v>
      </c>
      <c r="N25" s="97" t="e">
        <f t="shared" si="7"/>
        <v>#DIV/0!</v>
      </c>
      <c r="O25" s="97" t="e">
        <f t="shared" si="7"/>
        <v>#DIV/0!</v>
      </c>
      <c r="P25" s="97" t="e">
        <f t="shared" si="7"/>
        <v>#DIV/0!</v>
      </c>
      <c r="Q25" s="97" t="e">
        <f t="shared" si="7"/>
        <v>#DIV/0!</v>
      </c>
      <c r="R25" s="97" t="e">
        <f t="shared" si="7"/>
        <v>#DIV/0!</v>
      </c>
      <c r="S25" s="97" t="e">
        <f t="shared" si="7"/>
        <v>#DIV/0!</v>
      </c>
      <c r="T25" s="97" t="e">
        <f t="shared" si="7"/>
        <v>#DIV/0!</v>
      </c>
      <c r="U25" s="97" t="e">
        <f t="shared" si="7"/>
        <v>#DIV/0!</v>
      </c>
      <c r="V25" s="97" t="e">
        <f t="shared" si="7"/>
        <v>#DIV/0!</v>
      </c>
      <c r="W25" s="97" t="e">
        <f t="shared" si="7"/>
        <v>#DIV/0!</v>
      </c>
      <c r="X25" s="97" t="e">
        <f t="shared" si="7"/>
        <v>#DIV/0!</v>
      </c>
      <c r="Y25" s="97" t="e">
        <f t="shared" si="7"/>
        <v>#DIV/0!</v>
      </c>
      <c r="Z25" s="97" t="e">
        <f t="shared" si="7"/>
        <v>#DIV/0!</v>
      </c>
      <c r="AA25" s="97" t="e">
        <f t="shared" si="7"/>
        <v>#DIV/0!</v>
      </c>
      <c r="AB25" s="97" t="e">
        <f t="shared" si="7"/>
        <v>#DIV/0!</v>
      </c>
      <c r="AC25" s="97" t="e">
        <f t="shared" si="7"/>
        <v>#DIV/0!</v>
      </c>
      <c r="AD25" s="97" t="e">
        <f t="shared" si="7"/>
        <v>#DIV/0!</v>
      </c>
      <c r="AE25" s="97" t="e">
        <f t="shared" si="7"/>
        <v>#DIV/0!</v>
      </c>
      <c r="AF25" s="97" t="e">
        <f t="shared" si="7"/>
        <v>#DIV/0!</v>
      </c>
      <c r="AG25" s="97" t="e">
        <f t="shared" si="7"/>
        <v>#DIV/0!</v>
      </c>
      <c r="AH25" s="97" t="e">
        <f t="shared" si="7"/>
        <v>#DIV/0!</v>
      </c>
      <c r="AI25" s="97">
        <f t="shared" si="7"/>
        <v>2.7272727272727271E-2</v>
      </c>
      <c r="AJ25" s="542"/>
    </row>
    <row r="26" spans="1:36" ht="20.399999999999999">
      <c r="A26" s="528" t="s">
        <v>6</v>
      </c>
      <c r="B26" s="548" t="s">
        <v>58</v>
      </c>
      <c r="C26" s="86" t="s">
        <v>42</v>
      </c>
      <c r="D26" s="142">
        <v>60</v>
      </c>
      <c r="E26" s="142">
        <v>70</v>
      </c>
      <c r="F26" s="142">
        <v>70</v>
      </c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93">
        <f>SUM(D26:AH26)</f>
        <v>200</v>
      </c>
      <c r="AJ26" s="541">
        <f>AI29</f>
        <v>0.125</v>
      </c>
    </row>
    <row r="27" spans="1:36" ht="20.399999999999999">
      <c r="A27" s="529"/>
      <c r="B27" s="546"/>
      <c r="C27" s="91" t="s">
        <v>89</v>
      </c>
      <c r="D27" s="92">
        <v>8</v>
      </c>
      <c r="E27" s="92">
        <v>6</v>
      </c>
      <c r="F27" s="92">
        <v>11</v>
      </c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161">
        <f t="shared" ref="AI27:AI28" si="8">SUM(D27:AH27)</f>
        <v>25</v>
      </c>
      <c r="AJ27" s="541"/>
    </row>
    <row r="28" spans="1:36" ht="20.399999999999999">
      <c r="A28" s="529"/>
      <c r="B28" s="546"/>
      <c r="C28" s="94" t="s">
        <v>90</v>
      </c>
      <c r="D28" s="92">
        <v>0</v>
      </c>
      <c r="E28" s="92">
        <v>0</v>
      </c>
      <c r="F28" s="92">
        <v>0</v>
      </c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87">
        <f t="shared" si="8"/>
        <v>0</v>
      </c>
      <c r="AJ28" s="541"/>
    </row>
    <row r="29" spans="1:36" ht="21" thickBot="1">
      <c r="A29" s="530"/>
      <c r="B29" s="547"/>
      <c r="C29" s="96" t="s">
        <v>91</v>
      </c>
      <c r="D29" s="97">
        <f>(D27+D28)/D26</f>
        <v>0.13333333333333333</v>
      </c>
      <c r="E29" s="97">
        <f>(E27+E28)/E26</f>
        <v>8.5714285714285715E-2</v>
      </c>
      <c r="F29" s="97">
        <f t="shared" ref="F29:AI29" si="9">(F27+F28)/F26</f>
        <v>0.15714285714285714</v>
      </c>
      <c r="G29" s="97" t="e">
        <f t="shared" si="9"/>
        <v>#DIV/0!</v>
      </c>
      <c r="H29" s="97" t="e">
        <f t="shared" si="9"/>
        <v>#DIV/0!</v>
      </c>
      <c r="I29" s="97" t="e">
        <f t="shared" si="9"/>
        <v>#DIV/0!</v>
      </c>
      <c r="J29" s="97" t="e">
        <f t="shared" si="9"/>
        <v>#DIV/0!</v>
      </c>
      <c r="K29" s="97" t="e">
        <f t="shared" si="9"/>
        <v>#DIV/0!</v>
      </c>
      <c r="L29" s="97" t="e">
        <f t="shared" si="9"/>
        <v>#DIV/0!</v>
      </c>
      <c r="M29" s="97" t="e">
        <f t="shared" si="9"/>
        <v>#DIV/0!</v>
      </c>
      <c r="N29" s="97" t="e">
        <f t="shared" si="9"/>
        <v>#DIV/0!</v>
      </c>
      <c r="O29" s="97" t="e">
        <f t="shared" si="9"/>
        <v>#DIV/0!</v>
      </c>
      <c r="P29" s="97" t="e">
        <f t="shared" si="9"/>
        <v>#DIV/0!</v>
      </c>
      <c r="Q29" s="97" t="e">
        <f t="shared" si="9"/>
        <v>#DIV/0!</v>
      </c>
      <c r="R29" s="97" t="e">
        <f t="shared" si="9"/>
        <v>#DIV/0!</v>
      </c>
      <c r="S29" s="97" t="e">
        <f t="shared" si="9"/>
        <v>#DIV/0!</v>
      </c>
      <c r="T29" s="97" t="e">
        <f t="shared" si="9"/>
        <v>#DIV/0!</v>
      </c>
      <c r="U29" s="97" t="e">
        <f t="shared" si="9"/>
        <v>#DIV/0!</v>
      </c>
      <c r="V29" s="97" t="e">
        <f t="shared" si="9"/>
        <v>#DIV/0!</v>
      </c>
      <c r="W29" s="97" t="e">
        <f t="shared" si="9"/>
        <v>#DIV/0!</v>
      </c>
      <c r="X29" s="97" t="e">
        <f t="shared" si="9"/>
        <v>#DIV/0!</v>
      </c>
      <c r="Y29" s="97" t="e">
        <f t="shared" si="9"/>
        <v>#DIV/0!</v>
      </c>
      <c r="Z29" s="97" t="e">
        <f t="shared" si="9"/>
        <v>#DIV/0!</v>
      </c>
      <c r="AA29" s="97" t="e">
        <f t="shared" si="9"/>
        <v>#DIV/0!</v>
      </c>
      <c r="AB29" s="97" t="e">
        <f t="shared" si="9"/>
        <v>#DIV/0!</v>
      </c>
      <c r="AC29" s="97" t="e">
        <f t="shared" si="9"/>
        <v>#DIV/0!</v>
      </c>
      <c r="AD29" s="97" t="e">
        <f t="shared" si="9"/>
        <v>#DIV/0!</v>
      </c>
      <c r="AE29" s="97" t="e">
        <f t="shared" si="9"/>
        <v>#DIV/0!</v>
      </c>
      <c r="AF29" s="97" t="e">
        <f t="shared" si="9"/>
        <v>#DIV/0!</v>
      </c>
      <c r="AG29" s="97" t="e">
        <f t="shared" si="9"/>
        <v>#DIV/0!</v>
      </c>
      <c r="AH29" s="97" t="e">
        <f t="shared" si="9"/>
        <v>#DIV/0!</v>
      </c>
      <c r="AI29" s="97">
        <f t="shared" si="9"/>
        <v>0.125</v>
      </c>
      <c r="AJ29" s="542"/>
    </row>
    <row r="30" spans="1:36" ht="20.399999999999999">
      <c r="A30" s="528" t="s">
        <v>7</v>
      </c>
      <c r="B30" s="548" t="s">
        <v>59</v>
      </c>
      <c r="C30" s="86" t="s">
        <v>42</v>
      </c>
      <c r="D30" s="142">
        <v>60</v>
      </c>
      <c r="E30" s="142">
        <v>70</v>
      </c>
      <c r="F30" s="142">
        <v>70</v>
      </c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93">
        <f>SUM(D30:AH30)</f>
        <v>200</v>
      </c>
      <c r="AJ30" s="541">
        <f>AI33</f>
        <v>0.18</v>
      </c>
    </row>
    <row r="31" spans="1:36" ht="20.399999999999999">
      <c r="A31" s="529"/>
      <c r="B31" s="546"/>
      <c r="C31" s="91" t="s">
        <v>89</v>
      </c>
      <c r="D31" s="92">
        <v>9</v>
      </c>
      <c r="E31" s="92">
        <v>12</v>
      </c>
      <c r="F31" s="92">
        <v>15</v>
      </c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161">
        <f t="shared" ref="AI31:AI32" si="10">SUM(D31:AH31)</f>
        <v>36</v>
      </c>
      <c r="AJ31" s="541"/>
    </row>
    <row r="32" spans="1:36" ht="20.399999999999999">
      <c r="A32" s="529"/>
      <c r="B32" s="546"/>
      <c r="C32" s="94" t="s">
        <v>90</v>
      </c>
      <c r="D32" s="92">
        <v>0</v>
      </c>
      <c r="E32" s="92">
        <v>0</v>
      </c>
      <c r="F32" s="92">
        <v>0</v>
      </c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87">
        <f t="shared" si="10"/>
        <v>0</v>
      </c>
      <c r="AJ32" s="541"/>
    </row>
    <row r="33" spans="1:36" ht="21" thickBot="1">
      <c r="A33" s="530"/>
      <c r="B33" s="547"/>
      <c r="C33" s="96" t="s">
        <v>91</v>
      </c>
      <c r="D33" s="97">
        <f>(D31+D32)/D30</f>
        <v>0.15</v>
      </c>
      <c r="E33" s="97">
        <f>(E31+E32)/E30</f>
        <v>0.17142857142857143</v>
      </c>
      <c r="F33" s="97">
        <f t="shared" ref="F33:AI33" si="11">(F31+F32)/F30</f>
        <v>0.21428571428571427</v>
      </c>
      <c r="G33" s="97" t="e">
        <f t="shared" si="11"/>
        <v>#DIV/0!</v>
      </c>
      <c r="H33" s="97" t="e">
        <f t="shared" si="11"/>
        <v>#DIV/0!</v>
      </c>
      <c r="I33" s="97" t="e">
        <f t="shared" si="11"/>
        <v>#DIV/0!</v>
      </c>
      <c r="J33" s="97" t="e">
        <f t="shared" si="11"/>
        <v>#DIV/0!</v>
      </c>
      <c r="K33" s="97" t="e">
        <f t="shared" si="11"/>
        <v>#DIV/0!</v>
      </c>
      <c r="L33" s="97" t="e">
        <f t="shared" si="11"/>
        <v>#DIV/0!</v>
      </c>
      <c r="M33" s="97" t="e">
        <f t="shared" si="11"/>
        <v>#DIV/0!</v>
      </c>
      <c r="N33" s="97" t="e">
        <f t="shared" si="11"/>
        <v>#DIV/0!</v>
      </c>
      <c r="O33" s="97" t="e">
        <f t="shared" si="11"/>
        <v>#DIV/0!</v>
      </c>
      <c r="P33" s="97" t="e">
        <f t="shared" si="11"/>
        <v>#DIV/0!</v>
      </c>
      <c r="Q33" s="97" t="e">
        <f t="shared" si="11"/>
        <v>#DIV/0!</v>
      </c>
      <c r="R33" s="97" t="e">
        <f t="shared" si="11"/>
        <v>#DIV/0!</v>
      </c>
      <c r="S33" s="97" t="e">
        <f t="shared" si="11"/>
        <v>#DIV/0!</v>
      </c>
      <c r="T33" s="97" t="e">
        <f t="shared" si="11"/>
        <v>#DIV/0!</v>
      </c>
      <c r="U33" s="97" t="e">
        <f t="shared" si="11"/>
        <v>#DIV/0!</v>
      </c>
      <c r="V33" s="97" t="e">
        <f t="shared" si="11"/>
        <v>#DIV/0!</v>
      </c>
      <c r="W33" s="97" t="e">
        <f t="shared" si="11"/>
        <v>#DIV/0!</v>
      </c>
      <c r="X33" s="97" t="e">
        <f t="shared" si="11"/>
        <v>#DIV/0!</v>
      </c>
      <c r="Y33" s="97" t="e">
        <f t="shared" si="11"/>
        <v>#DIV/0!</v>
      </c>
      <c r="Z33" s="97" t="e">
        <f t="shared" si="11"/>
        <v>#DIV/0!</v>
      </c>
      <c r="AA33" s="97" t="e">
        <f t="shared" si="11"/>
        <v>#DIV/0!</v>
      </c>
      <c r="AB33" s="97" t="e">
        <f t="shared" si="11"/>
        <v>#DIV/0!</v>
      </c>
      <c r="AC33" s="97" t="e">
        <f t="shared" si="11"/>
        <v>#DIV/0!</v>
      </c>
      <c r="AD33" s="97" t="e">
        <f t="shared" si="11"/>
        <v>#DIV/0!</v>
      </c>
      <c r="AE33" s="97" t="e">
        <f t="shared" si="11"/>
        <v>#DIV/0!</v>
      </c>
      <c r="AF33" s="97" t="e">
        <f t="shared" si="11"/>
        <v>#DIV/0!</v>
      </c>
      <c r="AG33" s="97" t="e">
        <f t="shared" si="11"/>
        <v>#DIV/0!</v>
      </c>
      <c r="AH33" s="97" t="e">
        <f t="shared" si="11"/>
        <v>#DIV/0!</v>
      </c>
      <c r="AI33" s="97">
        <f t="shared" si="11"/>
        <v>0.18</v>
      </c>
      <c r="AJ33" s="542"/>
    </row>
    <row r="34" spans="1:36" ht="20.399999999999999">
      <c r="A34" s="528" t="s">
        <v>8</v>
      </c>
      <c r="B34" s="548" t="s">
        <v>32</v>
      </c>
      <c r="C34" s="86" t="s">
        <v>42</v>
      </c>
      <c r="D34" s="142">
        <v>100</v>
      </c>
      <c r="E34" s="142">
        <v>110</v>
      </c>
      <c r="F34" s="142">
        <v>100</v>
      </c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93">
        <f>SUM(D34:AH34)</f>
        <v>310</v>
      </c>
      <c r="AJ34" s="541">
        <f>AI37</f>
        <v>0.16451612903225807</v>
      </c>
    </row>
    <row r="35" spans="1:36" ht="20.399999999999999">
      <c r="A35" s="529"/>
      <c r="B35" s="546"/>
      <c r="C35" s="91" t="s">
        <v>89</v>
      </c>
      <c r="D35" s="92">
        <v>16</v>
      </c>
      <c r="E35" s="92">
        <v>5</v>
      </c>
      <c r="F35" s="92">
        <v>30</v>
      </c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161">
        <f t="shared" ref="AI35:AI36" si="12">SUM(D35:AH35)</f>
        <v>51</v>
      </c>
      <c r="AJ35" s="541"/>
    </row>
    <row r="36" spans="1:36" ht="20.399999999999999">
      <c r="A36" s="529"/>
      <c r="B36" s="546"/>
      <c r="C36" s="94" t="s">
        <v>90</v>
      </c>
      <c r="D36" s="92">
        <v>0</v>
      </c>
      <c r="E36" s="92">
        <v>0</v>
      </c>
      <c r="F36" s="92">
        <v>0</v>
      </c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87">
        <f t="shared" si="12"/>
        <v>0</v>
      </c>
      <c r="AJ36" s="541"/>
    </row>
    <row r="37" spans="1:36" ht="21" thickBot="1">
      <c r="A37" s="530"/>
      <c r="B37" s="547"/>
      <c r="C37" s="96" t="s">
        <v>91</v>
      </c>
      <c r="D37" s="97">
        <f>(D35+D36)/D34</f>
        <v>0.16</v>
      </c>
      <c r="E37" s="97">
        <f>(E35+E36)/E34</f>
        <v>4.5454545454545456E-2</v>
      </c>
      <c r="F37" s="97">
        <f t="shared" ref="F37:AI37" si="13">(F35+F36)/F34</f>
        <v>0.3</v>
      </c>
      <c r="G37" s="97" t="e">
        <f t="shared" si="13"/>
        <v>#DIV/0!</v>
      </c>
      <c r="H37" s="97" t="e">
        <f t="shared" si="13"/>
        <v>#DIV/0!</v>
      </c>
      <c r="I37" s="97" t="e">
        <f t="shared" si="13"/>
        <v>#DIV/0!</v>
      </c>
      <c r="J37" s="97" t="e">
        <f t="shared" si="13"/>
        <v>#DIV/0!</v>
      </c>
      <c r="K37" s="97" t="e">
        <f t="shared" si="13"/>
        <v>#DIV/0!</v>
      </c>
      <c r="L37" s="97" t="e">
        <f t="shared" si="13"/>
        <v>#DIV/0!</v>
      </c>
      <c r="M37" s="97" t="e">
        <f t="shared" si="13"/>
        <v>#DIV/0!</v>
      </c>
      <c r="N37" s="97" t="e">
        <f t="shared" si="13"/>
        <v>#DIV/0!</v>
      </c>
      <c r="O37" s="97" t="e">
        <f t="shared" si="13"/>
        <v>#DIV/0!</v>
      </c>
      <c r="P37" s="97" t="e">
        <f t="shared" si="13"/>
        <v>#DIV/0!</v>
      </c>
      <c r="Q37" s="97" t="e">
        <f t="shared" si="13"/>
        <v>#DIV/0!</v>
      </c>
      <c r="R37" s="97" t="e">
        <f t="shared" si="13"/>
        <v>#DIV/0!</v>
      </c>
      <c r="S37" s="97" t="e">
        <f t="shared" si="13"/>
        <v>#DIV/0!</v>
      </c>
      <c r="T37" s="97" t="e">
        <f t="shared" si="13"/>
        <v>#DIV/0!</v>
      </c>
      <c r="U37" s="97" t="e">
        <f t="shared" si="13"/>
        <v>#DIV/0!</v>
      </c>
      <c r="V37" s="97" t="e">
        <f t="shared" si="13"/>
        <v>#DIV/0!</v>
      </c>
      <c r="W37" s="97" t="e">
        <f t="shared" si="13"/>
        <v>#DIV/0!</v>
      </c>
      <c r="X37" s="97" t="e">
        <f t="shared" si="13"/>
        <v>#DIV/0!</v>
      </c>
      <c r="Y37" s="97" t="e">
        <f t="shared" si="13"/>
        <v>#DIV/0!</v>
      </c>
      <c r="Z37" s="97" t="e">
        <f t="shared" si="13"/>
        <v>#DIV/0!</v>
      </c>
      <c r="AA37" s="97" t="e">
        <f t="shared" si="13"/>
        <v>#DIV/0!</v>
      </c>
      <c r="AB37" s="97" t="e">
        <f t="shared" si="13"/>
        <v>#DIV/0!</v>
      </c>
      <c r="AC37" s="97" t="e">
        <f t="shared" si="13"/>
        <v>#DIV/0!</v>
      </c>
      <c r="AD37" s="97" t="e">
        <f t="shared" si="13"/>
        <v>#DIV/0!</v>
      </c>
      <c r="AE37" s="97" t="e">
        <f t="shared" si="13"/>
        <v>#DIV/0!</v>
      </c>
      <c r="AF37" s="97" t="e">
        <f t="shared" si="13"/>
        <v>#DIV/0!</v>
      </c>
      <c r="AG37" s="97" t="e">
        <f t="shared" si="13"/>
        <v>#DIV/0!</v>
      </c>
      <c r="AH37" s="97" t="e">
        <f t="shared" si="13"/>
        <v>#DIV/0!</v>
      </c>
      <c r="AI37" s="97">
        <f t="shared" si="13"/>
        <v>0.16451612903225807</v>
      </c>
      <c r="AJ37" s="542"/>
    </row>
    <row r="38" spans="1:36" ht="20.399999999999999">
      <c r="A38" s="528" t="s">
        <v>9</v>
      </c>
      <c r="B38" s="548" t="s">
        <v>33</v>
      </c>
      <c r="C38" s="86" t="s">
        <v>42</v>
      </c>
      <c r="D38" s="142">
        <v>40</v>
      </c>
      <c r="E38" s="142">
        <v>35</v>
      </c>
      <c r="F38" s="142">
        <v>50</v>
      </c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93">
        <f>SUM(D38:AH38)</f>
        <v>125</v>
      </c>
      <c r="AJ38" s="541">
        <f>AI41</f>
        <v>0.192</v>
      </c>
    </row>
    <row r="39" spans="1:36" ht="20.399999999999999">
      <c r="A39" s="529"/>
      <c r="B39" s="546"/>
      <c r="C39" s="91" t="s">
        <v>89</v>
      </c>
      <c r="D39" s="92">
        <v>6</v>
      </c>
      <c r="E39" s="92">
        <v>5</v>
      </c>
      <c r="F39" s="92">
        <v>13</v>
      </c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161">
        <f t="shared" ref="AI39:AI40" si="14">SUM(D39:AH39)</f>
        <v>24</v>
      </c>
      <c r="AJ39" s="541"/>
    </row>
    <row r="40" spans="1:36" ht="20.399999999999999">
      <c r="A40" s="529"/>
      <c r="B40" s="546"/>
      <c r="C40" s="94" t="s">
        <v>90</v>
      </c>
      <c r="D40" s="92">
        <v>0</v>
      </c>
      <c r="E40" s="92">
        <v>0</v>
      </c>
      <c r="F40" s="92">
        <v>0</v>
      </c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87">
        <f t="shared" si="14"/>
        <v>0</v>
      </c>
      <c r="AJ40" s="541"/>
    </row>
    <row r="41" spans="1:36" ht="21" thickBot="1">
      <c r="A41" s="530"/>
      <c r="B41" s="547"/>
      <c r="C41" s="96" t="s">
        <v>91</v>
      </c>
      <c r="D41" s="97">
        <f>(D39+D40)/D38</f>
        <v>0.15</v>
      </c>
      <c r="E41" s="97">
        <f>(E39+E40)/E38</f>
        <v>0.14285714285714285</v>
      </c>
      <c r="F41" s="97">
        <f t="shared" ref="F41:AI41" si="15">(F39+F40)/F38</f>
        <v>0.26</v>
      </c>
      <c r="G41" s="97" t="e">
        <f t="shared" si="15"/>
        <v>#DIV/0!</v>
      </c>
      <c r="H41" s="97" t="e">
        <f t="shared" si="15"/>
        <v>#DIV/0!</v>
      </c>
      <c r="I41" s="97" t="e">
        <f t="shared" si="15"/>
        <v>#DIV/0!</v>
      </c>
      <c r="J41" s="97" t="e">
        <f t="shared" si="15"/>
        <v>#DIV/0!</v>
      </c>
      <c r="K41" s="97" t="e">
        <f t="shared" si="15"/>
        <v>#DIV/0!</v>
      </c>
      <c r="L41" s="97" t="e">
        <f t="shared" si="15"/>
        <v>#DIV/0!</v>
      </c>
      <c r="M41" s="97" t="e">
        <f t="shared" si="15"/>
        <v>#DIV/0!</v>
      </c>
      <c r="N41" s="97" t="e">
        <f t="shared" si="15"/>
        <v>#DIV/0!</v>
      </c>
      <c r="O41" s="97" t="e">
        <f t="shared" si="15"/>
        <v>#DIV/0!</v>
      </c>
      <c r="P41" s="97" t="e">
        <f t="shared" si="15"/>
        <v>#DIV/0!</v>
      </c>
      <c r="Q41" s="97" t="e">
        <f t="shared" si="15"/>
        <v>#DIV/0!</v>
      </c>
      <c r="R41" s="97" t="e">
        <f t="shared" si="15"/>
        <v>#DIV/0!</v>
      </c>
      <c r="S41" s="97" t="e">
        <f t="shared" si="15"/>
        <v>#DIV/0!</v>
      </c>
      <c r="T41" s="97" t="e">
        <f t="shared" si="15"/>
        <v>#DIV/0!</v>
      </c>
      <c r="U41" s="97" t="e">
        <f t="shared" si="15"/>
        <v>#DIV/0!</v>
      </c>
      <c r="V41" s="97" t="e">
        <f t="shared" si="15"/>
        <v>#DIV/0!</v>
      </c>
      <c r="W41" s="97" t="e">
        <f t="shared" si="15"/>
        <v>#DIV/0!</v>
      </c>
      <c r="X41" s="97" t="e">
        <f t="shared" si="15"/>
        <v>#DIV/0!</v>
      </c>
      <c r="Y41" s="97" t="e">
        <f t="shared" si="15"/>
        <v>#DIV/0!</v>
      </c>
      <c r="Z41" s="97" t="e">
        <f t="shared" si="15"/>
        <v>#DIV/0!</v>
      </c>
      <c r="AA41" s="97" t="e">
        <f t="shared" si="15"/>
        <v>#DIV/0!</v>
      </c>
      <c r="AB41" s="97" t="e">
        <f t="shared" si="15"/>
        <v>#DIV/0!</v>
      </c>
      <c r="AC41" s="97" t="e">
        <f t="shared" si="15"/>
        <v>#DIV/0!</v>
      </c>
      <c r="AD41" s="97" t="e">
        <f t="shared" si="15"/>
        <v>#DIV/0!</v>
      </c>
      <c r="AE41" s="97" t="e">
        <f t="shared" si="15"/>
        <v>#DIV/0!</v>
      </c>
      <c r="AF41" s="97" t="e">
        <f t="shared" si="15"/>
        <v>#DIV/0!</v>
      </c>
      <c r="AG41" s="97" t="e">
        <f t="shared" si="15"/>
        <v>#DIV/0!</v>
      </c>
      <c r="AH41" s="97" t="e">
        <f t="shared" si="15"/>
        <v>#DIV/0!</v>
      </c>
      <c r="AI41" s="97">
        <f t="shared" si="15"/>
        <v>0.192</v>
      </c>
      <c r="AJ41" s="542"/>
    </row>
    <row r="42" spans="1:36" ht="20.399999999999999">
      <c r="A42" s="528" t="s">
        <v>10</v>
      </c>
      <c r="B42" s="548" t="s">
        <v>34</v>
      </c>
      <c r="C42" s="86" t="s">
        <v>42</v>
      </c>
      <c r="D42" s="142">
        <v>50</v>
      </c>
      <c r="E42" s="142">
        <v>45</v>
      </c>
      <c r="F42" s="142">
        <v>55</v>
      </c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93">
        <f>SUM(D42:AH42)</f>
        <v>150</v>
      </c>
      <c r="AJ42" s="541">
        <f>AI45</f>
        <v>0.14666666666666667</v>
      </c>
    </row>
    <row r="43" spans="1:36" ht="20.399999999999999">
      <c r="A43" s="529"/>
      <c r="B43" s="546"/>
      <c r="C43" s="91" t="s">
        <v>89</v>
      </c>
      <c r="D43" s="92">
        <v>6</v>
      </c>
      <c r="E43" s="92">
        <v>5</v>
      </c>
      <c r="F43" s="92">
        <v>11</v>
      </c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161">
        <f t="shared" ref="AI43:AI44" si="16">SUM(D43:AH43)</f>
        <v>22</v>
      </c>
      <c r="AJ43" s="541"/>
    </row>
    <row r="44" spans="1:36" ht="20.399999999999999">
      <c r="A44" s="529"/>
      <c r="B44" s="546"/>
      <c r="C44" s="94" t="s">
        <v>90</v>
      </c>
      <c r="D44" s="92">
        <v>0</v>
      </c>
      <c r="E44" s="92">
        <v>0</v>
      </c>
      <c r="F44" s="92">
        <v>0</v>
      </c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87">
        <f t="shared" si="16"/>
        <v>0</v>
      </c>
      <c r="AJ44" s="541"/>
    </row>
    <row r="45" spans="1:36" ht="21" thickBot="1">
      <c r="A45" s="530"/>
      <c r="B45" s="547"/>
      <c r="C45" s="96" t="s">
        <v>91</v>
      </c>
      <c r="D45" s="97">
        <f>(D43+D44)/D42</f>
        <v>0.12</v>
      </c>
      <c r="E45" s="97">
        <f>(E43+E44)/E42</f>
        <v>0.1111111111111111</v>
      </c>
      <c r="F45" s="97">
        <f t="shared" ref="F45:AI45" si="17">(F43+F44)/F42</f>
        <v>0.2</v>
      </c>
      <c r="G45" s="97" t="e">
        <f t="shared" si="17"/>
        <v>#DIV/0!</v>
      </c>
      <c r="H45" s="97" t="e">
        <f t="shared" si="17"/>
        <v>#DIV/0!</v>
      </c>
      <c r="I45" s="97" t="e">
        <f t="shared" si="17"/>
        <v>#DIV/0!</v>
      </c>
      <c r="J45" s="97" t="e">
        <f t="shared" si="17"/>
        <v>#DIV/0!</v>
      </c>
      <c r="K45" s="97" t="e">
        <f t="shared" si="17"/>
        <v>#DIV/0!</v>
      </c>
      <c r="L45" s="97" t="e">
        <f t="shared" si="17"/>
        <v>#DIV/0!</v>
      </c>
      <c r="M45" s="97" t="e">
        <f t="shared" si="17"/>
        <v>#DIV/0!</v>
      </c>
      <c r="N45" s="97" t="e">
        <f t="shared" si="17"/>
        <v>#DIV/0!</v>
      </c>
      <c r="O45" s="97" t="e">
        <f t="shared" si="17"/>
        <v>#DIV/0!</v>
      </c>
      <c r="P45" s="97" t="e">
        <f t="shared" si="17"/>
        <v>#DIV/0!</v>
      </c>
      <c r="Q45" s="97" t="e">
        <f t="shared" si="17"/>
        <v>#DIV/0!</v>
      </c>
      <c r="R45" s="97" t="e">
        <f t="shared" si="17"/>
        <v>#DIV/0!</v>
      </c>
      <c r="S45" s="97" t="e">
        <f t="shared" si="17"/>
        <v>#DIV/0!</v>
      </c>
      <c r="T45" s="97" t="e">
        <f t="shared" si="17"/>
        <v>#DIV/0!</v>
      </c>
      <c r="U45" s="97" t="e">
        <f t="shared" si="17"/>
        <v>#DIV/0!</v>
      </c>
      <c r="V45" s="97" t="e">
        <f t="shared" si="17"/>
        <v>#DIV/0!</v>
      </c>
      <c r="W45" s="97" t="e">
        <f t="shared" si="17"/>
        <v>#DIV/0!</v>
      </c>
      <c r="X45" s="97" t="e">
        <f t="shared" si="17"/>
        <v>#DIV/0!</v>
      </c>
      <c r="Y45" s="97" t="e">
        <f t="shared" si="17"/>
        <v>#DIV/0!</v>
      </c>
      <c r="Z45" s="97" t="e">
        <f t="shared" si="17"/>
        <v>#DIV/0!</v>
      </c>
      <c r="AA45" s="97" t="e">
        <f t="shared" si="17"/>
        <v>#DIV/0!</v>
      </c>
      <c r="AB45" s="97" t="e">
        <f t="shared" si="17"/>
        <v>#DIV/0!</v>
      </c>
      <c r="AC45" s="97" t="e">
        <f t="shared" si="17"/>
        <v>#DIV/0!</v>
      </c>
      <c r="AD45" s="97" t="e">
        <f t="shared" si="17"/>
        <v>#DIV/0!</v>
      </c>
      <c r="AE45" s="97" t="e">
        <f t="shared" si="17"/>
        <v>#DIV/0!</v>
      </c>
      <c r="AF45" s="97" t="e">
        <f t="shared" si="17"/>
        <v>#DIV/0!</v>
      </c>
      <c r="AG45" s="97" t="e">
        <f t="shared" si="17"/>
        <v>#DIV/0!</v>
      </c>
      <c r="AH45" s="97" t="e">
        <f t="shared" si="17"/>
        <v>#DIV/0!</v>
      </c>
      <c r="AI45" s="97">
        <f t="shared" si="17"/>
        <v>0.14666666666666667</v>
      </c>
      <c r="AJ45" s="542"/>
    </row>
    <row r="46" spans="1:36" ht="20.399999999999999">
      <c r="A46" s="528" t="s">
        <v>11</v>
      </c>
      <c r="B46" s="548" t="s">
        <v>35</v>
      </c>
      <c r="C46" s="86" t="s">
        <v>42</v>
      </c>
      <c r="D46" s="142">
        <v>100</v>
      </c>
      <c r="E46" s="142">
        <v>100</v>
      </c>
      <c r="F46" s="142">
        <v>100</v>
      </c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2"/>
      <c r="AF46" s="142"/>
      <c r="AG46" s="142"/>
      <c r="AH46" s="142"/>
      <c r="AI46" s="93">
        <f>SUM(D46:AH46)</f>
        <v>300</v>
      </c>
      <c r="AJ46" s="541">
        <f>AI49</f>
        <v>9.3333333333333338E-2</v>
      </c>
    </row>
    <row r="47" spans="1:36" ht="20.399999999999999">
      <c r="A47" s="529"/>
      <c r="B47" s="546"/>
      <c r="C47" s="91" t="s">
        <v>89</v>
      </c>
      <c r="D47" s="92">
        <v>13</v>
      </c>
      <c r="E47" s="92">
        <v>4</v>
      </c>
      <c r="F47" s="92">
        <v>11</v>
      </c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161">
        <f t="shared" ref="AI47:AI48" si="18">SUM(D47:AH47)</f>
        <v>28</v>
      </c>
      <c r="AJ47" s="541"/>
    </row>
    <row r="48" spans="1:36" ht="20.399999999999999">
      <c r="A48" s="529"/>
      <c r="B48" s="546"/>
      <c r="C48" s="94" t="s">
        <v>90</v>
      </c>
      <c r="D48" s="92">
        <v>0</v>
      </c>
      <c r="E48" s="92">
        <v>0</v>
      </c>
      <c r="F48" s="92">
        <v>0</v>
      </c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87">
        <f t="shared" si="18"/>
        <v>0</v>
      </c>
      <c r="AJ48" s="541"/>
    </row>
    <row r="49" spans="1:36" ht="21" thickBot="1">
      <c r="A49" s="530"/>
      <c r="B49" s="547"/>
      <c r="C49" s="96" t="s">
        <v>91</v>
      </c>
      <c r="D49" s="97">
        <f>(D47+D48)/D46</f>
        <v>0.13</v>
      </c>
      <c r="E49" s="97">
        <f>(E47+E48)/E46</f>
        <v>0.04</v>
      </c>
      <c r="F49" s="97">
        <f t="shared" ref="F49:AI49" si="19">(F47+F48)/F46</f>
        <v>0.11</v>
      </c>
      <c r="G49" s="97" t="e">
        <f t="shared" si="19"/>
        <v>#DIV/0!</v>
      </c>
      <c r="H49" s="97" t="e">
        <f t="shared" si="19"/>
        <v>#DIV/0!</v>
      </c>
      <c r="I49" s="97" t="e">
        <f t="shared" si="19"/>
        <v>#DIV/0!</v>
      </c>
      <c r="J49" s="97" t="e">
        <f t="shared" si="19"/>
        <v>#DIV/0!</v>
      </c>
      <c r="K49" s="97" t="e">
        <f t="shared" si="19"/>
        <v>#DIV/0!</v>
      </c>
      <c r="L49" s="97" t="e">
        <f t="shared" si="19"/>
        <v>#DIV/0!</v>
      </c>
      <c r="M49" s="97" t="e">
        <f t="shared" si="19"/>
        <v>#DIV/0!</v>
      </c>
      <c r="N49" s="97" t="e">
        <f t="shared" si="19"/>
        <v>#DIV/0!</v>
      </c>
      <c r="O49" s="97" t="e">
        <f t="shared" si="19"/>
        <v>#DIV/0!</v>
      </c>
      <c r="P49" s="97" t="e">
        <f t="shared" si="19"/>
        <v>#DIV/0!</v>
      </c>
      <c r="Q49" s="97" t="e">
        <f t="shared" si="19"/>
        <v>#DIV/0!</v>
      </c>
      <c r="R49" s="97" t="e">
        <f t="shared" si="19"/>
        <v>#DIV/0!</v>
      </c>
      <c r="S49" s="97" t="e">
        <f t="shared" si="19"/>
        <v>#DIV/0!</v>
      </c>
      <c r="T49" s="97" t="e">
        <f t="shared" si="19"/>
        <v>#DIV/0!</v>
      </c>
      <c r="U49" s="97" t="e">
        <f t="shared" si="19"/>
        <v>#DIV/0!</v>
      </c>
      <c r="V49" s="97" t="e">
        <f t="shared" si="19"/>
        <v>#DIV/0!</v>
      </c>
      <c r="W49" s="97" t="e">
        <f t="shared" si="19"/>
        <v>#DIV/0!</v>
      </c>
      <c r="X49" s="97" t="e">
        <f t="shared" si="19"/>
        <v>#DIV/0!</v>
      </c>
      <c r="Y49" s="97" t="e">
        <f t="shared" si="19"/>
        <v>#DIV/0!</v>
      </c>
      <c r="Z49" s="97" t="e">
        <f t="shared" si="19"/>
        <v>#DIV/0!</v>
      </c>
      <c r="AA49" s="97" t="e">
        <f t="shared" si="19"/>
        <v>#DIV/0!</v>
      </c>
      <c r="AB49" s="97" t="e">
        <f t="shared" si="19"/>
        <v>#DIV/0!</v>
      </c>
      <c r="AC49" s="97" t="e">
        <f t="shared" si="19"/>
        <v>#DIV/0!</v>
      </c>
      <c r="AD49" s="97" t="e">
        <f t="shared" si="19"/>
        <v>#DIV/0!</v>
      </c>
      <c r="AE49" s="97" t="e">
        <f t="shared" si="19"/>
        <v>#DIV/0!</v>
      </c>
      <c r="AF49" s="97" t="e">
        <f t="shared" si="19"/>
        <v>#DIV/0!</v>
      </c>
      <c r="AG49" s="97" t="e">
        <f t="shared" si="19"/>
        <v>#DIV/0!</v>
      </c>
      <c r="AH49" s="97" t="e">
        <f t="shared" si="19"/>
        <v>#DIV/0!</v>
      </c>
      <c r="AI49" s="97">
        <f t="shared" si="19"/>
        <v>9.3333333333333338E-2</v>
      </c>
      <c r="AJ49" s="542"/>
    </row>
    <row r="50" spans="1:36" ht="20.399999999999999">
      <c r="A50" s="528" t="s">
        <v>12</v>
      </c>
      <c r="B50" s="548" t="s">
        <v>60</v>
      </c>
      <c r="C50" s="86" t="s">
        <v>42</v>
      </c>
      <c r="D50" s="142">
        <v>40</v>
      </c>
      <c r="E50" s="142">
        <v>30</v>
      </c>
      <c r="F50" s="142">
        <v>45</v>
      </c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93">
        <f>SUM(D50:AH50)</f>
        <v>115</v>
      </c>
      <c r="AJ50" s="541">
        <f>AI53</f>
        <v>0.27826086956521739</v>
      </c>
    </row>
    <row r="51" spans="1:36" ht="20.399999999999999">
      <c r="A51" s="529"/>
      <c r="B51" s="546"/>
      <c r="C51" s="91" t="s">
        <v>89</v>
      </c>
      <c r="D51" s="92">
        <v>5</v>
      </c>
      <c r="E51" s="92">
        <v>11</v>
      </c>
      <c r="F51" s="92">
        <v>16</v>
      </c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161">
        <f t="shared" ref="AI51:AI52" si="20">SUM(D51:AH51)</f>
        <v>32</v>
      </c>
      <c r="AJ51" s="541"/>
    </row>
    <row r="52" spans="1:36" ht="20.399999999999999">
      <c r="A52" s="529"/>
      <c r="B52" s="546"/>
      <c r="C52" s="94" t="s">
        <v>90</v>
      </c>
      <c r="D52" s="92">
        <v>0</v>
      </c>
      <c r="E52" s="92">
        <v>0</v>
      </c>
      <c r="F52" s="92">
        <v>0</v>
      </c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87">
        <f t="shared" si="20"/>
        <v>0</v>
      </c>
      <c r="AJ52" s="541"/>
    </row>
    <row r="53" spans="1:36" ht="21" thickBot="1">
      <c r="A53" s="530"/>
      <c r="B53" s="547"/>
      <c r="C53" s="96" t="s">
        <v>91</v>
      </c>
      <c r="D53" s="97">
        <f>(D51+D52)/D50</f>
        <v>0.125</v>
      </c>
      <c r="E53" s="97">
        <f>(E51+E52)/E50</f>
        <v>0.36666666666666664</v>
      </c>
      <c r="F53" s="97">
        <f t="shared" ref="F53:AI53" si="21">(F51+F52)/F50</f>
        <v>0.35555555555555557</v>
      </c>
      <c r="G53" s="97" t="e">
        <f t="shared" si="21"/>
        <v>#DIV/0!</v>
      </c>
      <c r="H53" s="97" t="e">
        <f t="shared" si="21"/>
        <v>#DIV/0!</v>
      </c>
      <c r="I53" s="97" t="e">
        <f t="shared" si="21"/>
        <v>#DIV/0!</v>
      </c>
      <c r="J53" s="97" t="e">
        <f t="shared" si="21"/>
        <v>#DIV/0!</v>
      </c>
      <c r="K53" s="97" t="e">
        <f t="shared" si="21"/>
        <v>#DIV/0!</v>
      </c>
      <c r="L53" s="97" t="e">
        <f t="shared" si="21"/>
        <v>#DIV/0!</v>
      </c>
      <c r="M53" s="97" t="e">
        <f t="shared" si="21"/>
        <v>#DIV/0!</v>
      </c>
      <c r="N53" s="97" t="e">
        <f t="shared" si="21"/>
        <v>#DIV/0!</v>
      </c>
      <c r="O53" s="97" t="e">
        <f t="shared" si="21"/>
        <v>#DIV/0!</v>
      </c>
      <c r="P53" s="97" t="e">
        <f t="shared" si="21"/>
        <v>#DIV/0!</v>
      </c>
      <c r="Q53" s="97" t="e">
        <f t="shared" si="21"/>
        <v>#DIV/0!</v>
      </c>
      <c r="R53" s="97" t="e">
        <f t="shared" si="21"/>
        <v>#DIV/0!</v>
      </c>
      <c r="S53" s="97" t="e">
        <f t="shared" si="21"/>
        <v>#DIV/0!</v>
      </c>
      <c r="T53" s="97" t="e">
        <f t="shared" si="21"/>
        <v>#DIV/0!</v>
      </c>
      <c r="U53" s="97" t="e">
        <f t="shared" si="21"/>
        <v>#DIV/0!</v>
      </c>
      <c r="V53" s="97" t="e">
        <f t="shared" si="21"/>
        <v>#DIV/0!</v>
      </c>
      <c r="W53" s="97" t="e">
        <f t="shared" si="21"/>
        <v>#DIV/0!</v>
      </c>
      <c r="X53" s="97" t="e">
        <f t="shared" si="21"/>
        <v>#DIV/0!</v>
      </c>
      <c r="Y53" s="97" t="e">
        <f t="shared" si="21"/>
        <v>#DIV/0!</v>
      </c>
      <c r="Z53" s="97" t="e">
        <f t="shared" si="21"/>
        <v>#DIV/0!</v>
      </c>
      <c r="AA53" s="97" t="e">
        <f t="shared" si="21"/>
        <v>#DIV/0!</v>
      </c>
      <c r="AB53" s="97" t="e">
        <f t="shared" si="21"/>
        <v>#DIV/0!</v>
      </c>
      <c r="AC53" s="97" t="e">
        <f t="shared" si="21"/>
        <v>#DIV/0!</v>
      </c>
      <c r="AD53" s="97" t="e">
        <f t="shared" si="21"/>
        <v>#DIV/0!</v>
      </c>
      <c r="AE53" s="97" t="e">
        <f t="shared" si="21"/>
        <v>#DIV/0!</v>
      </c>
      <c r="AF53" s="97" t="e">
        <f t="shared" si="21"/>
        <v>#DIV/0!</v>
      </c>
      <c r="AG53" s="97" t="e">
        <f t="shared" si="21"/>
        <v>#DIV/0!</v>
      </c>
      <c r="AH53" s="97" t="e">
        <f t="shared" si="21"/>
        <v>#DIV/0!</v>
      </c>
      <c r="AI53" s="97">
        <f t="shared" si="21"/>
        <v>0.27826086956521739</v>
      </c>
      <c r="AJ53" s="542"/>
    </row>
    <row r="54" spans="1:36" ht="20.399999999999999">
      <c r="A54" s="528" t="s">
        <v>13</v>
      </c>
      <c r="B54" s="548" t="s">
        <v>61</v>
      </c>
      <c r="C54" s="86" t="s">
        <v>42</v>
      </c>
      <c r="D54" s="142">
        <v>30</v>
      </c>
      <c r="E54" s="142">
        <v>150</v>
      </c>
      <c r="F54" s="142">
        <v>45</v>
      </c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93">
        <f>SUM(D54:AH54)</f>
        <v>225</v>
      </c>
      <c r="AJ54" s="541">
        <f>AI57</f>
        <v>0.21333333333333335</v>
      </c>
    </row>
    <row r="55" spans="1:36" ht="20.399999999999999">
      <c r="A55" s="529"/>
      <c r="B55" s="546"/>
      <c r="C55" s="91" t="s">
        <v>89</v>
      </c>
      <c r="D55" s="92">
        <v>3</v>
      </c>
      <c r="E55" s="92">
        <v>15</v>
      </c>
      <c r="F55" s="92">
        <v>30</v>
      </c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161">
        <f t="shared" ref="AI55:AI56" si="22">SUM(D55:AH55)</f>
        <v>48</v>
      </c>
      <c r="AJ55" s="541"/>
    </row>
    <row r="56" spans="1:36" ht="20.399999999999999">
      <c r="A56" s="529"/>
      <c r="B56" s="546"/>
      <c r="C56" s="94" t="s">
        <v>90</v>
      </c>
      <c r="D56" s="92">
        <v>0</v>
      </c>
      <c r="E56" s="92">
        <v>0</v>
      </c>
      <c r="F56" s="92">
        <v>0</v>
      </c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87">
        <f t="shared" si="22"/>
        <v>0</v>
      </c>
      <c r="AJ56" s="541"/>
    </row>
    <row r="57" spans="1:36" ht="21" thickBot="1">
      <c r="A57" s="530"/>
      <c r="B57" s="547"/>
      <c r="C57" s="96" t="s">
        <v>91</v>
      </c>
      <c r="D57" s="97">
        <f>(D55+D56)/D54</f>
        <v>0.1</v>
      </c>
      <c r="E57" s="97">
        <f>(E55+E56)/E54</f>
        <v>0.1</v>
      </c>
      <c r="F57" s="97">
        <f t="shared" ref="F57:AI57" si="23">(F55+F56)/F54</f>
        <v>0.66666666666666663</v>
      </c>
      <c r="G57" s="97" t="e">
        <f t="shared" si="23"/>
        <v>#DIV/0!</v>
      </c>
      <c r="H57" s="97" t="e">
        <f t="shared" si="23"/>
        <v>#DIV/0!</v>
      </c>
      <c r="I57" s="97" t="e">
        <f t="shared" si="23"/>
        <v>#DIV/0!</v>
      </c>
      <c r="J57" s="97" t="e">
        <f t="shared" si="23"/>
        <v>#DIV/0!</v>
      </c>
      <c r="K57" s="97" t="e">
        <f t="shared" si="23"/>
        <v>#DIV/0!</v>
      </c>
      <c r="L57" s="97" t="e">
        <f t="shared" si="23"/>
        <v>#DIV/0!</v>
      </c>
      <c r="M57" s="97" t="e">
        <f t="shared" si="23"/>
        <v>#DIV/0!</v>
      </c>
      <c r="N57" s="97" t="e">
        <f t="shared" si="23"/>
        <v>#DIV/0!</v>
      </c>
      <c r="O57" s="97" t="e">
        <f t="shared" si="23"/>
        <v>#DIV/0!</v>
      </c>
      <c r="P57" s="97" t="e">
        <f t="shared" si="23"/>
        <v>#DIV/0!</v>
      </c>
      <c r="Q57" s="97" t="e">
        <f t="shared" si="23"/>
        <v>#DIV/0!</v>
      </c>
      <c r="R57" s="97" t="e">
        <f t="shared" si="23"/>
        <v>#DIV/0!</v>
      </c>
      <c r="S57" s="97" t="e">
        <f t="shared" si="23"/>
        <v>#DIV/0!</v>
      </c>
      <c r="T57" s="97" t="e">
        <f t="shared" si="23"/>
        <v>#DIV/0!</v>
      </c>
      <c r="U57" s="97" t="e">
        <f t="shared" si="23"/>
        <v>#DIV/0!</v>
      </c>
      <c r="V57" s="97" t="e">
        <f t="shared" si="23"/>
        <v>#DIV/0!</v>
      </c>
      <c r="W57" s="97" t="e">
        <f t="shared" si="23"/>
        <v>#DIV/0!</v>
      </c>
      <c r="X57" s="97" t="e">
        <f t="shared" si="23"/>
        <v>#DIV/0!</v>
      </c>
      <c r="Y57" s="97" t="e">
        <f t="shared" si="23"/>
        <v>#DIV/0!</v>
      </c>
      <c r="Z57" s="97" t="e">
        <f t="shared" si="23"/>
        <v>#DIV/0!</v>
      </c>
      <c r="AA57" s="97" t="e">
        <f t="shared" si="23"/>
        <v>#DIV/0!</v>
      </c>
      <c r="AB57" s="97" t="e">
        <f t="shared" si="23"/>
        <v>#DIV/0!</v>
      </c>
      <c r="AC57" s="97" t="e">
        <f t="shared" si="23"/>
        <v>#DIV/0!</v>
      </c>
      <c r="AD57" s="97" t="e">
        <f t="shared" si="23"/>
        <v>#DIV/0!</v>
      </c>
      <c r="AE57" s="97" t="e">
        <f t="shared" si="23"/>
        <v>#DIV/0!</v>
      </c>
      <c r="AF57" s="97" t="e">
        <f t="shared" si="23"/>
        <v>#DIV/0!</v>
      </c>
      <c r="AG57" s="97" t="e">
        <f t="shared" si="23"/>
        <v>#DIV/0!</v>
      </c>
      <c r="AH57" s="97" t="e">
        <f t="shared" si="23"/>
        <v>#DIV/0!</v>
      </c>
      <c r="AI57" s="97">
        <f t="shared" si="23"/>
        <v>0.21333333333333335</v>
      </c>
      <c r="AJ57" s="542"/>
    </row>
    <row r="58" spans="1:36" ht="20.399999999999999">
      <c r="A58" s="528" t="s">
        <v>14</v>
      </c>
      <c r="B58" s="548" t="s">
        <v>62</v>
      </c>
      <c r="C58" s="86" t="s">
        <v>42</v>
      </c>
      <c r="D58" s="142">
        <v>220</v>
      </c>
      <c r="E58" s="142">
        <v>300</v>
      </c>
      <c r="F58" s="142">
        <v>220</v>
      </c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93">
        <f>SUM(D58:AH58)</f>
        <v>740</v>
      </c>
      <c r="AJ58" s="541">
        <f>AI61</f>
        <v>9.0540540540540546E-2</v>
      </c>
    </row>
    <row r="59" spans="1:36" ht="20.399999999999999">
      <c r="A59" s="529"/>
      <c r="B59" s="546"/>
      <c r="C59" s="91" t="s">
        <v>89</v>
      </c>
      <c r="D59" s="92">
        <v>23</v>
      </c>
      <c r="E59" s="92">
        <v>16</v>
      </c>
      <c r="F59" s="92">
        <v>28</v>
      </c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161">
        <f t="shared" ref="AI59:AI60" si="24">SUM(D59:AH59)</f>
        <v>67</v>
      </c>
      <c r="AJ59" s="541"/>
    </row>
    <row r="60" spans="1:36" ht="20.399999999999999">
      <c r="A60" s="529"/>
      <c r="B60" s="546"/>
      <c r="C60" s="94" t="s">
        <v>90</v>
      </c>
      <c r="D60" s="92">
        <v>0</v>
      </c>
      <c r="E60" s="92">
        <v>0</v>
      </c>
      <c r="F60" s="92">
        <v>0</v>
      </c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87">
        <f t="shared" si="24"/>
        <v>0</v>
      </c>
      <c r="AJ60" s="541"/>
    </row>
    <row r="61" spans="1:36" ht="21" thickBot="1">
      <c r="A61" s="530"/>
      <c r="B61" s="547"/>
      <c r="C61" s="96" t="s">
        <v>91</v>
      </c>
      <c r="D61" s="97">
        <f>(D59+D60)/D58</f>
        <v>0.10454545454545454</v>
      </c>
      <c r="E61" s="97">
        <f>(E59+E60)/E58</f>
        <v>5.3333333333333337E-2</v>
      </c>
      <c r="F61" s="97">
        <f t="shared" ref="F61:AI61" si="25">(F59+F60)/F58</f>
        <v>0.12727272727272726</v>
      </c>
      <c r="G61" s="97" t="e">
        <f t="shared" si="25"/>
        <v>#DIV/0!</v>
      </c>
      <c r="H61" s="97" t="e">
        <f t="shared" si="25"/>
        <v>#DIV/0!</v>
      </c>
      <c r="I61" s="97" t="e">
        <f t="shared" si="25"/>
        <v>#DIV/0!</v>
      </c>
      <c r="J61" s="97" t="e">
        <f t="shared" si="25"/>
        <v>#DIV/0!</v>
      </c>
      <c r="K61" s="97" t="e">
        <f t="shared" si="25"/>
        <v>#DIV/0!</v>
      </c>
      <c r="L61" s="97" t="e">
        <f t="shared" si="25"/>
        <v>#DIV/0!</v>
      </c>
      <c r="M61" s="97" t="e">
        <f t="shared" si="25"/>
        <v>#DIV/0!</v>
      </c>
      <c r="N61" s="97" t="e">
        <f t="shared" si="25"/>
        <v>#DIV/0!</v>
      </c>
      <c r="O61" s="97" t="e">
        <f t="shared" si="25"/>
        <v>#DIV/0!</v>
      </c>
      <c r="P61" s="97" t="e">
        <f t="shared" si="25"/>
        <v>#DIV/0!</v>
      </c>
      <c r="Q61" s="97" t="e">
        <f t="shared" si="25"/>
        <v>#DIV/0!</v>
      </c>
      <c r="R61" s="97" t="e">
        <f t="shared" si="25"/>
        <v>#DIV/0!</v>
      </c>
      <c r="S61" s="97" t="e">
        <f t="shared" si="25"/>
        <v>#DIV/0!</v>
      </c>
      <c r="T61" s="97" t="e">
        <f t="shared" si="25"/>
        <v>#DIV/0!</v>
      </c>
      <c r="U61" s="97" t="e">
        <f t="shared" si="25"/>
        <v>#DIV/0!</v>
      </c>
      <c r="V61" s="97" t="e">
        <f t="shared" si="25"/>
        <v>#DIV/0!</v>
      </c>
      <c r="W61" s="97" t="e">
        <f t="shared" si="25"/>
        <v>#DIV/0!</v>
      </c>
      <c r="X61" s="97" t="e">
        <f t="shared" si="25"/>
        <v>#DIV/0!</v>
      </c>
      <c r="Y61" s="97" t="e">
        <f t="shared" si="25"/>
        <v>#DIV/0!</v>
      </c>
      <c r="Z61" s="97" t="e">
        <f t="shared" si="25"/>
        <v>#DIV/0!</v>
      </c>
      <c r="AA61" s="97" t="e">
        <f t="shared" si="25"/>
        <v>#DIV/0!</v>
      </c>
      <c r="AB61" s="97" t="e">
        <f t="shared" si="25"/>
        <v>#DIV/0!</v>
      </c>
      <c r="AC61" s="97" t="e">
        <f t="shared" si="25"/>
        <v>#DIV/0!</v>
      </c>
      <c r="AD61" s="97" t="e">
        <f t="shared" si="25"/>
        <v>#DIV/0!</v>
      </c>
      <c r="AE61" s="97" t="e">
        <f t="shared" si="25"/>
        <v>#DIV/0!</v>
      </c>
      <c r="AF61" s="97" t="e">
        <f t="shared" si="25"/>
        <v>#DIV/0!</v>
      </c>
      <c r="AG61" s="97" t="e">
        <f t="shared" si="25"/>
        <v>#DIV/0!</v>
      </c>
      <c r="AH61" s="97" t="e">
        <f t="shared" si="25"/>
        <v>#DIV/0!</v>
      </c>
      <c r="AI61" s="97">
        <f t="shared" si="25"/>
        <v>9.0540540540540546E-2</v>
      </c>
      <c r="AJ61" s="542"/>
    </row>
    <row r="62" spans="1:36" ht="20.399999999999999">
      <c r="A62" s="528" t="s">
        <v>15</v>
      </c>
      <c r="B62" s="548" t="s">
        <v>63</v>
      </c>
      <c r="C62" s="99" t="s">
        <v>42</v>
      </c>
      <c r="D62" s="142">
        <v>150</v>
      </c>
      <c r="E62" s="142">
        <v>250</v>
      </c>
      <c r="F62" s="142">
        <v>165</v>
      </c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93">
        <f>SUM(D62:AH62)</f>
        <v>565</v>
      </c>
      <c r="AJ62" s="541">
        <f>AI65</f>
        <v>0.13805309734513274</v>
      </c>
    </row>
    <row r="63" spans="1:36" ht="20.399999999999999">
      <c r="A63" s="529"/>
      <c r="B63" s="546"/>
      <c r="C63" s="100" t="s">
        <v>89</v>
      </c>
      <c r="D63" s="92">
        <v>23</v>
      </c>
      <c r="E63" s="92">
        <v>14</v>
      </c>
      <c r="F63" s="92">
        <v>41</v>
      </c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161">
        <f t="shared" ref="AI63:AI64" si="26">SUM(D63:AH63)</f>
        <v>78</v>
      </c>
      <c r="AJ63" s="541"/>
    </row>
    <row r="64" spans="1:36" ht="20.399999999999999">
      <c r="A64" s="529"/>
      <c r="B64" s="546"/>
      <c r="C64" s="94" t="s">
        <v>90</v>
      </c>
      <c r="D64" s="92">
        <v>0</v>
      </c>
      <c r="E64" s="92">
        <v>0</v>
      </c>
      <c r="F64" s="92">
        <v>0</v>
      </c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87">
        <f t="shared" si="26"/>
        <v>0</v>
      </c>
      <c r="AJ64" s="541"/>
    </row>
    <row r="65" spans="1:36" ht="21" thickBot="1">
      <c r="A65" s="530"/>
      <c r="B65" s="547"/>
      <c r="C65" s="154" t="s">
        <v>91</v>
      </c>
      <c r="D65" s="97">
        <f>(D63+D64)/D62</f>
        <v>0.15333333333333332</v>
      </c>
      <c r="E65" s="97">
        <f>(E63+E64)/E62</f>
        <v>5.6000000000000001E-2</v>
      </c>
      <c r="F65" s="97">
        <f t="shared" ref="F65:AI65" si="27">(F63+F64)/F62</f>
        <v>0.24848484848484848</v>
      </c>
      <c r="G65" s="97" t="e">
        <f t="shared" si="27"/>
        <v>#DIV/0!</v>
      </c>
      <c r="H65" s="97" t="e">
        <f t="shared" si="27"/>
        <v>#DIV/0!</v>
      </c>
      <c r="I65" s="97" t="e">
        <f t="shared" si="27"/>
        <v>#DIV/0!</v>
      </c>
      <c r="J65" s="97" t="e">
        <f t="shared" si="27"/>
        <v>#DIV/0!</v>
      </c>
      <c r="K65" s="97" t="e">
        <f t="shared" si="27"/>
        <v>#DIV/0!</v>
      </c>
      <c r="L65" s="97" t="e">
        <f t="shared" si="27"/>
        <v>#DIV/0!</v>
      </c>
      <c r="M65" s="97" t="e">
        <f t="shared" si="27"/>
        <v>#DIV/0!</v>
      </c>
      <c r="N65" s="97" t="e">
        <f t="shared" si="27"/>
        <v>#DIV/0!</v>
      </c>
      <c r="O65" s="97" t="e">
        <f t="shared" si="27"/>
        <v>#DIV/0!</v>
      </c>
      <c r="P65" s="97" t="e">
        <f t="shared" si="27"/>
        <v>#DIV/0!</v>
      </c>
      <c r="Q65" s="97" t="e">
        <f t="shared" si="27"/>
        <v>#DIV/0!</v>
      </c>
      <c r="R65" s="97" t="e">
        <f t="shared" si="27"/>
        <v>#DIV/0!</v>
      </c>
      <c r="S65" s="97" t="e">
        <f t="shared" si="27"/>
        <v>#DIV/0!</v>
      </c>
      <c r="T65" s="97" t="e">
        <f t="shared" si="27"/>
        <v>#DIV/0!</v>
      </c>
      <c r="U65" s="97" t="e">
        <f t="shared" si="27"/>
        <v>#DIV/0!</v>
      </c>
      <c r="V65" s="97" t="e">
        <f t="shared" si="27"/>
        <v>#DIV/0!</v>
      </c>
      <c r="W65" s="97" t="e">
        <f t="shared" si="27"/>
        <v>#DIV/0!</v>
      </c>
      <c r="X65" s="97" t="e">
        <f t="shared" si="27"/>
        <v>#DIV/0!</v>
      </c>
      <c r="Y65" s="97" t="e">
        <f t="shared" si="27"/>
        <v>#DIV/0!</v>
      </c>
      <c r="Z65" s="97" t="e">
        <f t="shared" si="27"/>
        <v>#DIV/0!</v>
      </c>
      <c r="AA65" s="97" t="e">
        <f t="shared" si="27"/>
        <v>#DIV/0!</v>
      </c>
      <c r="AB65" s="97" t="e">
        <f t="shared" si="27"/>
        <v>#DIV/0!</v>
      </c>
      <c r="AC65" s="97" t="e">
        <f t="shared" si="27"/>
        <v>#DIV/0!</v>
      </c>
      <c r="AD65" s="97" t="e">
        <f t="shared" si="27"/>
        <v>#DIV/0!</v>
      </c>
      <c r="AE65" s="97" t="e">
        <f t="shared" si="27"/>
        <v>#DIV/0!</v>
      </c>
      <c r="AF65" s="97" t="e">
        <f t="shared" si="27"/>
        <v>#DIV/0!</v>
      </c>
      <c r="AG65" s="97" t="e">
        <f t="shared" si="27"/>
        <v>#DIV/0!</v>
      </c>
      <c r="AH65" s="97" t="e">
        <f t="shared" si="27"/>
        <v>#DIV/0!</v>
      </c>
      <c r="AI65" s="97">
        <f t="shared" si="27"/>
        <v>0.13805309734513274</v>
      </c>
      <c r="AJ65" s="542"/>
    </row>
    <row r="66" spans="1:36" ht="20.399999999999999">
      <c r="A66" s="517" t="s">
        <v>16</v>
      </c>
      <c r="B66" s="552" t="s">
        <v>36</v>
      </c>
      <c r="C66" s="143" t="s">
        <v>42</v>
      </c>
      <c r="D66" s="144">
        <v>0</v>
      </c>
      <c r="E66" s="144">
        <v>0</v>
      </c>
      <c r="F66" s="144">
        <v>0</v>
      </c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5">
        <f>SUM(D66:AH66)</f>
        <v>0</v>
      </c>
      <c r="AJ66" s="539" t="e">
        <f>AI69</f>
        <v>#DIV/0!</v>
      </c>
    </row>
    <row r="67" spans="1:36" ht="20.399999999999999">
      <c r="A67" s="518"/>
      <c r="B67" s="553"/>
      <c r="C67" s="146" t="s">
        <v>89</v>
      </c>
      <c r="D67" s="147">
        <v>0</v>
      </c>
      <c r="E67" s="147">
        <v>0</v>
      </c>
      <c r="F67" s="147">
        <v>0</v>
      </c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62">
        <f t="shared" ref="AI67:AI68" si="28">SUM(D67:AH67)</f>
        <v>0</v>
      </c>
      <c r="AJ67" s="539"/>
    </row>
    <row r="68" spans="1:36" ht="20.399999999999999">
      <c r="A68" s="518"/>
      <c r="B68" s="553"/>
      <c r="C68" s="148" t="s">
        <v>90</v>
      </c>
      <c r="D68" s="147">
        <v>0</v>
      </c>
      <c r="E68" s="147">
        <v>0</v>
      </c>
      <c r="F68" s="147">
        <v>0</v>
      </c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4">
        <f t="shared" si="28"/>
        <v>0</v>
      </c>
      <c r="AJ68" s="539"/>
    </row>
    <row r="69" spans="1:36" ht="21" thickBot="1">
      <c r="A69" s="519"/>
      <c r="B69" s="554"/>
      <c r="C69" s="149" t="s">
        <v>91</v>
      </c>
      <c r="D69" s="150" t="e">
        <f>(D67+D68)/D66</f>
        <v>#DIV/0!</v>
      </c>
      <c r="E69" s="150" t="e">
        <f>(E67+E68)/E66</f>
        <v>#DIV/0!</v>
      </c>
      <c r="F69" s="150" t="e">
        <f t="shared" ref="F69:AI69" si="29">(F67+F68)/F66</f>
        <v>#DIV/0!</v>
      </c>
      <c r="G69" s="150" t="e">
        <f t="shared" si="29"/>
        <v>#DIV/0!</v>
      </c>
      <c r="H69" s="150" t="e">
        <f t="shared" si="29"/>
        <v>#DIV/0!</v>
      </c>
      <c r="I69" s="150" t="e">
        <f t="shared" si="29"/>
        <v>#DIV/0!</v>
      </c>
      <c r="J69" s="150" t="e">
        <f t="shared" si="29"/>
        <v>#DIV/0!</v>
      </c>
      <c r="K69" s="150" t="e">
        <f t="shared" si="29"/>
        <v>#DIV/0!</v>
      </c>
      <c r="L69" s="150" t="e">
        <f t="shared" si="29"/>
        <v>#DIV/0!</v>
      </c>
      <c r="M69" s="150" t="e">
        <f t="shared" si="29"/>
        <v>#DIV/0!</v>
      </c>
      <c r="N69" s="150" t="e">
        <f t="shared" si="29"/>
        <v>#DIV/0!</v>
      </c>
      <c r="O69" s="150" t="e">
        <f t="shared" si="29"/>
        <v>#DIV/0!</v>
      </c>
      <c r="P69" s="150" t="e">
        <f t="shared" si="29"/>
        <v>#DIV/0!</v>
      </c>
      <c r="Q69" s="150" t="e">
        <f t="shared" si="29"/>
        <v>#DIV/0!</v>
      </c>
      <c r="R69" s="150" t="e">
        <f t="shared" si="29"/>
        <v>#DIV/0!</v>
      </c>
      <c r="S69" s="150" t="e">
        <f t="shared" si="29"/>
        <v>#DIV/0!</v>
      </c>
      <c r="T69" s="150" t="e">
        <f t="shared" si="29"/>
        <v>#DIV/0!</v>
      </c>
      <c r="U69" s="150" t="e">
        <f t="shared" si="29"/>
        <v>#DIV/0!</v>
      </c>
      <c r="V69" s="150" t="e">
        <f t="shared" si="29"/>
        <v>#DIV/0!</v>
      </c>
      <c r="W69" s="150" t="e">
        <f t="shared" si="29"/>
        <v>#DIV/0!</v>
      </c>
      <c r="X69" s="150" t="e">
        <f t="shared" si="29"/>
        <v>#DIV/0!</v>
      </c>
      <c r="Y69" s="150" t="e">
        <f t="shared" si="29"/>
        <v>#DIV/0!</v>
      </c>
      <c r="Z69" s="150" t="e">
        <f t="shared" si="29"/>
        <v>#DIV/0!</v>
      </c>
      <c r="AA69" s="150" t="e">
        <f t="shared" si="29"/>
        <v>#DIV/0!</v>
      </c>
      <c r="AB69" s="150" t="e">
        <f t="shared" si="29"/>
        <v>#DIV/0!</v>
      </c>
      <c r="AC69" s="150" t="e">
        <f t="shared" si="29"/>
        <v>#DIV/0!</v>
      </c>
      <c r="AD69" s="150" t="e">
        <f t="shared" si="29"/>
        <v>#DIV/0!</v>
      </c>
      <c r="AE69" s="150" t="e">
        <f t="shared" si="29"/>
        <v>#DIV/0!</v>
      </c>
      <c r="AF69" s="150" t="e">
        <f t="shared" si="29"/>
        <v>#DIV/0!</v>
      </c>
      <c r="AG69" s="150" t="e">
        <f t="shared" si="29"/>
        <v>#DIV/0!</v>
      </c>
      <c r="AH69" s="150" t="e">
        <f t="shared" si="29"/>
        <v>#DIV/0!</v>
      </c>
      <c r="AI69" s="150" t="e">
        <f t="shared" si="29"/>
        <v>#DIV/0!</v>
      </c>
      <c r="AJ69" s="540"/>
    </row>
    <row r="70" spans="1:36" ht="20.399999999999999">
      <c r="A70" s="528" t="s">
        <v>17</v>
      </c>
      <c r="B70" s="549" t="s">
        <v>37</v>
      </c>
      <c r="C70" s="157" t="s">
        <v>42</v>
      </c>
      <c r="D70" s="142">
        <v>0</v>
      </c>
      <c r="E70" s="142">
        <v>0</v>
      </c>
      <c r="F70" s="142">
        <v>15</v>
      </c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93">
        <f>SUM(D70:AH70)</f>
        <v>15</v>
      </c>
      <c r="AJ70" s="541">
        <f>AI73</f>
        <v>0.73333333333333328</v>
      </c>
    </row>
    <row r="71" spans="1:36" ht="20.399999999999999">
      <c r="A71" s="529"/>
      <c r="B71" s="550"/>
      <c r="C71" s="159" t="s">
        <v>89</v>
      </c>
      <c r="D71" s="92">
        <v>1</v>
      </c>
      <c r="E71" s="92">
        <v>2</v>
      </c>
      <c r="F71" s="92">
        <v>8</v>
      </c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161">
        <f t="shared" ref="AI71:AI72" si="30">SUM(D71:AH71)</f>
        <v>11</v>
      </c>
      <c r="AJ71" s="541"/>
    </row>
    <row r="72" spans="1:36" ht="20.399999999999999">
      <c r="A72" s="529"/>
      <c r="B72" s="550"/>
      <c r="C72" s="160" t="s">
        <v>90</v>
      </c>
      <c r="D72" s="92">
        <v>0</v>
      </c>
      <c r="E72" s="92">
        <v>0</v>
      </c>
      <c r="F72" s="92">
        <v>0</v>
      </c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87">
        <f t="shared" si="30"/>
        <v>0</v>
      </c>
      <c r="AJ72" s="541"/>
    </row>
    <row r="73" spans="1:36" ht="21" thickBot="1">
      <c r="A73" s="530"/>
      <c r="B73" s="551"/>
      <c r="C73" s="154" t="s">
        <v>91</v>
      </c>
      <c r="D73" s="97" t="e">
        <f>(D71+D72)/D70</f>
        <v>#DIV/0!</v>
      </c>
      <c r="E73" s="97" t="e">
        <f>(E71+E72)/E70</f>
        <v>#DIV/0!</v>
      </c>
      <c r="F73" s="97">
        <f t="shared" ref="F73:AI73" si="31">(F71+F72)/F70</f>
        <v>0.53333333333333333</v>
      </c>
      <c r="G73" s="97" t="e">
        <f t="shared" si="31"/>
        <v>#DIV/0!</v>
      </c>
      <c r="H73" s="97" t="e">
        <f t="shared" si="31"/>
        <v>#DIV/0!</v>
      </c>
      <c r="I73" s="97" t="e">
        <f t="shared" si="31"/>
        <v>#DIV/0!</v>
      </c>
      <c r="J73" s="97" t="e">
        <f t="shared" si="31"/>
        <v>#DIV/0!</v>
      </c>
      <c r="K73" s="97" t="e">
        <f t="shared" si="31"/>
        <v>#DIV/0!</v>
      </c>
      <c r="L73" s="97" t="e">
        <f t="shared" si="31"/>
        <v>#DIV/0!</v>
      </c>
      <c r="M73" s="97" t="e">
        <f t="shared" si="31"/>
        <v>#DIV/0!</v>
      </c>
      <c r="N73" s="97" t="e">
        <f t="shared" si="31"/>
        <v>#DIV/0!</v>
      </c>
      <c r="O73" s="97" t="e">
        <f t="shared" si="31"/>
        <v>#DIV/0!</v>
      </c>
      <c r="P73" s="97" t="e">
        <f t="shared" si="31"/>
        <v>#DIV/0!</v>
      </c>
      <c r="Q73" s="97" t="e">
        <f t="shared" si="31"/>
        <v>#DIV/0!</v>
      </c>
      <c r="R73" s="97" t="e">
        <f t="shared" si="31"/>
        <v>#DIV/0!</v>
      </c>
      <c r="S73" s="97" t="e">
        <f t="shared" si="31"/>
        <v>#DIV/0!</v>
      </c>
      <c r="T73" s="97" t="e">
        <f t="shared" si="31"/>
        <v>#DIV/0!</v>
      </c>
      <c r="U73" s="97" t="e">
        <f t="shared" si="31"/>
        <v>#DIV/0!</v>
      </c>
      <c r="V73" s="97" t="e">
        <f t="shared" si="31"/>
        <v>#DIV/0!</v>
      </c>
      <c r="W73" s="97" t="e">
        <f t="shared" si="31"/>
        <v>#DIV/0!</v>
      </c>
      <c r="X73" s="97" t="e">
        <f t="shared" si="31"/>
        <v>#DIV/0!</v>
      </c>
      <c r="Y73" s="97" t="e">
        <f t="shared" si="31"/>
        <v>#DIV/0!</v>
      </c>
      <c r="Z73" s="97" t="e">
        <f t="shared" si="31"/>
        <v>#DIV/0!</v>
      </c>
      <c r="AA73" s="97" t="e">
        <f t="shared" si="31"/>
        <v>#DIV/0!</v>
      </c>
      <c r="AB73" s="97" t="e">
        <f t="shared" si="31"/>
        <v>#DIV/0!</v>
      </c>
      <c r="AC73" s="97" t="e">
        <f t="shared" si="31"/>
        <v>#DIV/0!</v>
      </c>
      <c r="AD73" s="97" t="e">
        <f t="shared" si="31"/>
        <v>#DIV/0!</v>
      </c>
      <c r="AE73" s="97" t="e">
        <f t="shared" si="31"/>
        <v>#DIV/0!</v>
      </c>
      <c r="AF73" s="97" t="e">
        <f t="shared" si="31"/>
        <v>#DIV/0!</v>
      </c>
      <c r="AG73" s="97" t="e">
        <f t="shared" si="31"/>
        <v>#DIV/0!</v>
      </c>
      <c r="AH73" s="97" t="e">
        <f t="shared" si="31"/>
        <v>#DIV/0!</v>
      </c>
      <c r="AI73" s="97">
        <f t="shared" si="31"/>
        <v>0.73333333333333328</v>
      </c>
      <c r="AJ73" s="542"/>
    </row>
    <row r="74" spans="1:36" ht="20.399999999999999">
      <c r="A74" s="528" t="s">
        <v>18</v>
      </c>
      <c r="B74" s="548" t="s">
        <v>48</v>
      </c>
      <c r="C74" s="101" t="s">
        <v>42</v>
      </c>
      <c r="D74" s="142">
        <v>20</v>
      </c>
      <c r="E74" s="142">
        <v>20</v>
      </c>
      <c r="F74" s="142">
        <v>20</v>
      </c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93">
        <f>SUM(D74:AH74)</f>
        <v>60</v>
      </c>
      <c r="AJ74" s="541">
        <f>AI77</f>
        <v>0.2</v>
      </c>
    </row>
    <row r="75" spans="1:36" ht="20.399999999999999">
      <c r="A75" s="529"/>
      <c r="B75" s="546"/>
      <c r="C75" s="91" t="s">
        <v>89</v>
      </c>
      <c r="D75" s="92">
        <v>5</v>
      </c>
      <c r="E75" s="92">
        <v>2</v>
      </c>
      <c r="F75" s="92">
        <v>5</v>
      </c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161">
        <f t="shared" ref="AI75:AI76" si="32">SUM(D75:AH75)</f>
        <v>12</v>
      </c>
      <c r="AJ75" s="541"/>
    </row>
    <row r="76" spans="1:36" ht="20.399999999999999">
      <c r="A76" s="529"/>
      <c r="B76" s="546"/>
      <c r="C76" s="94" t="s">
        <v>90</v>
      </c>
      <c r="D76" s="92">
        <v>0</v>
      </c>
      <c r="E76" s="92">
        <v>0</v>
      </c>
      <c r="F76" s="92">
        <v>0</v>
      </c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87">
        <f t="shared" si="32"/>
        <v>0</v>
      </c>
      <c r="AJ76" s="541"/>
    </row>
    <row r="77" spans="1:36" ht="21" thickBot="1">
      <c r="A77" s="530"/>
      <c r="B77" s="547"/>
      <c r="C77" s="96" t="s">
        <v>91</v>
      </c>
      <c r="D77" s="97">
        <f>(D75+D76)/D74</f>
        <v>0.25</v>
      </c>
      <c r="E77" s="97">
        <f>(E75+E76)/E74</f>
        <v>0.1</v>
      </c>
      <c r="F77" s="97">
        <f t="shared" ref="F77:AI77" si="33">(F75+F76)/F74</f>
        <v>0.25</v>
      </c>
      <c r="G77" s="97" t="e">
        <f t="shared" si="33"/>
        <v>#DIV/0!</v>
      </c>
      <c r="H77" s="97" t="e">
        <f t="shared" si="33"/>
        <v>#DIV/0!</v>
      </c>
      <c r="I77" s="97" t="e">
        <f t="shared" si="33"/>
        <v>#DIV/0!</v>
      </c>
      <c r="J77" s="97" t="e">
        <f t="shared" si="33"/>
        <v>#DIV/0!</v>
      </c>
      <c r="K77" s="97" t="e">
        <f t="shared" si="33"/>
        <v>#DIV/0!</v>
      </c>
      <c r="L77" s="97" t="e">
        <f t="shared" si="33"/>
        <v>#DIV/0!</v>
      </c>
      <c r="M77" s="97" t="e">
        <f t="shared" si="33"/>
        <v>#DIV/0!</v>
      </c>
      <c r="N77" s="97" t="e">
        <f t="shared" si="33"/>
        <v>#DIV/0!</v>
      </c>
      <c r="O77" s="97" t="e">
        <f t="shared" si="33"/>
        <v>#DIV/0!</v>
      </c>
      <c r="P77" s="97" t="e">
        <f t="shared" si="33"/>
        <v>#DIV/0!</v>
      </c>
      <c r="Q77" s="97" t="e">
        <f t="shared" si="33"/>
        <v>#DIV/0!</v>
      </c>
      <c r="R77" s="97" t="e">
        <f t="shared" si="33"/>
        <v>#DIV/0!</v>
      </c>
      <c r="S77" s="97" t="e">
        <f t="shared" si="33"/>
        <v>#DIV/0!</v>
      </c>
      <c r="T77" s="97" t="e">
        <f t="shared" si="33"/>
        <v>#DIV/0!</v>
      </c>
      <c r="U77" s="97" t="e">
        <f t="shared" si="33"/>
        <v>#DIV/0!</v>
      </c>
      <c r="V77" s="97" t="e">
        <f t="shared" si="33"/>
        <v>#DIV/0!</v>
      </c>
      <c r="W77" s="97" t="e">
        <f t="shared" si="33"/>
        <v>#DIV/0!</v>
      </c>
      <c r="X77" s="97" t="e">
        <f t="shared" si="33"/>
        <v>#DIV/0!</v>
      </c>
      <c r="Y77" s="97" t="e">
        <f t="shared" si="33"/>
        <v>#DIV/0!</v>
      </c>
      <c r="Z77" s="97" t="e">
        <f t="shared" si="33"/>
        <v>#DIV/0!</v>
      </c>
      <c r="AA77" s="97" t="e">
        <f t="shared" si="33"/>
        <v>#DIV/0!</v>
      </c>
      <c r="AB77" s="97" t="e">
        <f t="shared" si="33"/>
        <v>#DIV/0!</v>
      </c>
      <c r="AC77" s="97" t="e">
        <f t="shared" si="33"/>
        <v>#DIV/0!</v>
      </c>
      <c r="AD77" s="97" t="e">
        <f t="shared" si="33"/>
        <v>#DIV/0!</v>
      </c>
      <c r="AE77" s="97" t="e">
        <f t="shared" si="33"/>
        <v>#DIV/0!</v>
      </c>
      <c r="AF77" s="97" t="e">
        <f t="shared" si="33"/>
        <v>#DIV/0!</v>
      </c>
      <c r="AG77" s="97" t="e">
        <f t="shared" si="33"/>
        <v>#DIV/0!</v>
      </c>
      <c r="AH77" s="97" t="e">
        <f t="shared" si="33"/>
        <v>#DIV/0!</v>
      </c>
      <c r="AI77" s="97">
        <f t="shared" si="33"/>
        <v>0.2</v>
      </c>
      <c r="AJ77" s="542"/>
    </row>
    <row r="78" spans="1:36" ht="20.399999999999999">
      <c r="A78" s="528" t="s">
        <v>19</v>
      </c>
      <c r="B78" s="548" t="s">
        <v>64</v>
      </c>
      <c r="C78" s="101" t="s">
        <v>42</v>
      </c>
      <c r="D78" s="142">
        <v>40</v>
      </c>
      <c r="E78" s="142">
        <v>30</v>
      </c>
      <c r="F78" s="142">
        <v>40</v>
      </c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93">
        <f>SUM(D78:AH78)</f>
        <v>110</v>
      </c>
      <c r="AJ78" s="541">
        <f>AI81</f>
        <v>0.1</v>
      </c>
    </row>
    <row r="79" spans="1:36" ht="20.399999999999999">
      <c r="A79" s="529"/>
      <c r="B79" s="546"/>
      <c r="C79" s="91" t="s">
        <v>89</v>
      </c>
      <c r="D79" s="92">
        <v>2</v>
      </c>
      <c r="E79" s="92">
        <v>3</v>
      </c>
      <c r="F79" s="92">
        <v>6</v>
      </c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161">
        <f t="shared" ref="AI79:AI80" si="34">SUM(D79:AH79)</f>
        <v>11</v>
      </c>
      <c r="AJ79" s="541"/>
    </row>
    <row r="80" spans="1:36" ht="20.399999999999999">
      <c r="A80" s="529"/>
      <c r="B80" s="546"/>
      <c r="C80" s="94" t="s">
        <v>90</v>
      </c>
      <c r="D80" s="92">
        <v>0</v>
      </c>
      <c r="E80" s="92">
        <v>0</v>
      </c>
      <c r="F80" s="92">
        <v>0</v>
      </c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87">
        <f t="shared" si="34"/>
        <v>0</v>
      </c>
      <c r="AJ80" s="541"/>
    </row>
    <row r="81" spans="1:36" ht="21" thickBot="1">
      <c r="A81" s="530"/>
      <c r="B81" s="547"/>
      <c r="C81" s="96" t="s">
        <v>91</v>
      </c>
      <c r="D81" s="97">
        <f>(D79+D80)/D78</f>
        <v>0.05</v>
      </c>
      <c r="E81" s="97">
        <f>(E79+E80)/E78</f>
        <v>0.1</v>
      </c>
      <c r="F81" s="97">
        <f t="shared" ref="F81:AI81" si="35">(F79+F80)/F78</f>
        <v>0.15</v>
      </c>
      <c r="G81" s="97" t="e">
        <f t="shared" si="35"/>
        <v>#DIV/0!</v>
      </c>
      <c r="H81" s="97" t="e">
        <f t="shared" si="35"/>
        <v>#DIV/0!</v>
      </c>
      <c r="I81" s="97" t="e">
        <f t="shared" si="35"/>
        <v>#DIV/0!</v>
      </c>
      <c r="J81" s="97" t="e">
        <f t="shared" si="35"/>
        <v>#DIV/0!</v>
      </c>
      <c r="K81" s="97" t="e">
        <f t="shared" si="35"/>
        <v>#DIV/0!</v>
      </c>
      <c r="L81" s="97" t="e">
        <f t="shared" si="35"/>
        <v>#DIV/0!</v>
      </c>
      <c r="M81" s="97" t="e">
        <f t="shared" si="35"/>
        <v>#DIV/0!</v>
      </c>
      <c r="N81" s="97" t="e">
        <f t="shared" si="35"/>
        <v>#DIV/0!</v>
      </c>
      <c r="O81" s="97" t="e">
        <f t="shared" si="35"/>
        <v>#DIV/0!</v>
      </c>
      <c r="P81" s="97" t="e">
        <f t="shared" si="35"/>
        <v>#DIV/0!</v>
      </c>
      <c r="Q81" s="97" t="e">
        <f t="shared" si="35"/>
        <v>#DIV/0!</v>
      </c>
      <c r="R81" s="97" t="e">
        <f t="shared" si="35"/>
        <v>#DIV/0!</v>
      </c>
      <c r="S81" s="97" t="e">
        <f t="shared" si="35"/>
        <v>#DIV/0!</v>
      </c>
      <c r="T81" s="97" t="e">
        <f t="shared" si="35"/>
        <v>#DIV/0!</v>
      </c>
      <c r="U81" s="97" t="e">
        <f t="shared" si="35"/>
        <v>#DIV/0!</v>
      </c>
      <c r="V81" s="97" t="e">
        <f t="shared" si="35"/>
        <v>#DIV/0!</v>
      </c>
      <c r="W81" s="97" t="e">
        <f t="shared" si="35"/>
        <v>#DIV/0!</v>
      </c>
      <c r="X81" s="97" t="e">
        <f t="shared" si="35"/>
        <v>#DIV/0!</v>
      </c>
      <c r="Y81" s="97" t="e">
        <f t="shared" si="35"/>
        <v>#DIV/0!</v>
      </c>
      <c r="Z81" s="97" t="e">
        <f t="shared" si="35"/>
        <v>#DIV/0!</v>
      </c>
      <c r="AA81" s="97" t="e">
        <f t="shared" si="35"/>
        <v>#DIV/0!</v>
      </c>
      <c r="AB81" s="97" t="e">
        <f t="shared" si="35"/>
        <v>#DIV/0!</v>
      </c>
      <c r="AC81" s="97" t="e">
        <f t="shared" si="35"/>
        <v>#DIV/0!</v>
      </c>
      <c r="AD81" s="97" t="e">
        <f t="shared" si="35"/>
        <v>#DIV/0!</v>
      </c>
      <c r="AE81" s="97" t="e">
        <f t="shared" si="35"/>
        <v>#DIV/0!</v>
      </c>
      <c r="AF81" s="97" t="e">
        <f t="shared" si="35"/>
        <v>#DIV/0!</v>
      </c>
      <c r="AG81" s="97" t="e">
        <f t="shared" si="35"/>
        <v>#DIV/0!</v>
      </c>
      <c r="AH81" s="97" t="e">
        <f t="shared" si="35"/>
        <v>#DIV/0!</v>
      </c>
      <c r="AI81" s="97">
        <f t="shared" si="35"/>
        <v>0.1</v>
      </c>
      <c r="AJ81" s="542"/>
    </row>
    <row r="82" spans="1:36" ht="20.399999999999999">
      <c r="A82" s="528" t="s">
        <v>20</v>
      </c>
      <c r="B82" s="548" t="s">
        <v>65</v>
      </c>
      <c r="C82" s="101" t="s">
        <v>42</v>
      </c>
      <c r="D82" s="142">
        <v>70</v>
      </c>
      <c r="E82" s="142">
        <v>180</v>
      </c>
      <c r="F82" s="142">
        <v>80</v>
      </c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93">
        <f>SUM(D82:AH82)</f>
        <v>330</v>
      </c>
      <c r="AJ82" s="541">
        <f>AI85</f>
        <v>8.1818181818181818E-2</v>
      </c>
    </row>
    <row r="83" spans="1:36" ht="20.399999999999999">
      <c r="A83" s="529"/>
      <c r="B83" s="546"/>
      <c r="C83" s="91" t="s">
        <v>89</v>
      </c>
      <c r="D83" s="92">
        <v>4</v>
      </c>
      <c r="E83" s="92">
        <v>9</v>
      </c>
      <c r="F83" s="92">
        <v>14</v>
      </c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161">
        <f t="shared" ref="AI83:AI84" si="36">SUM(D83:AH83)</f>
        <v>27</v>
      </c>
      <c r="AJ83" s="541"/>
    </row>
    <row r="84" spans="1:36" ht="20.399999999999999">
      <c r="A84" s="529"/>
      <c r="B84" s="546"/>
      <c r="C84" s="94" t="s">
        <v>90</v>
      </c>
      <c r="D84" s="92">
        <v>0</v>
      </c>
      <c r="E84" s="92">
        <v>0</v>
      </c>
      <c r="F84" s="92">
        <v>0</v>
      </c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87">
        <f t="shared" si="36"/>
        <v>0</v>
      </c>
      <c r="AJ84" s="541"/>
    </row>
    <row r="85" spans="1:36" ht="21" thickBot="1">
      <c r="A85" s="530"/>
      <c r="B85" s="547"/>
      <c r="C85" s="96" t="s">
        <v>91</v>
      </c>
      <c r="D85" s="97">
        <f>(D83+D84)/D82</f>
        <v>5.7142857142857141E-2</v>
      </c>
      <c r="E85" s="97">
        <f>(E83+E84)/E82</f>
        <v>0.05</v>
      </c>
      <c r="F85" s="97">
        <f t="shared" ref="F85:AI85" si="37">(F83+F84)/F82</f>
        <v>0.17499999999999999</v>
      </c>
      <c r="G85" s="97" t="e">
        <f t="shared" si="37"/>
        <v>#DIV/0!</v>
      </c>
      <c r="H85" s="97" t="e">
        <f t="shared" si="37"/>
        <v>#DIV/0!</v>
      </c>
      <c r="I85" s="97" t="e">
        <f t="shared" si="37"/>
        <v>#DIV/0!</v>
      </c>
      <c r="J85" s="97" t="e">
        <f t="shared" si="37"/>
        <v>#DIV/0!</v>
      </c>
      <c r="K85" s="97" t="e">
        <f t="shared" si="37"/>
        <v>#DIV/0!</v>
      </c>
      <c r="L85" s="97" t="e">
        <f t="shared" si="37"/>
        <v>#DIV/0!</v>
      </c>
      <c r="M85" s="97" t="e">
        <f t="shared" si="37"/>
        <v>#DIV/0!</v>
      </c>
      <c r="N85" s="97" t="e">
        <f t="shared" si="37"/>
        <v>#DIV/0!</v>
      </c>
      <c r="O85" s="97" t="e">
        <f t="shared" si="37"/>
        <v>#DIV/0!</v>
      </c>
      <c r="P85" s="97" t="e">
        <f t="shared" si="37"/>
        <v>#DIV/0!</v>
      </c>
      <c r="Q85" s="97" t="e">
        <f t="shared" si="37"/>
        <v>#DIV/0!</v>
      </c>
      <c r="R85" s="97" t="e">
        <f t="shared" si="37"/>
        <v>#DIV/0!</v>
      </c>
      <c r="S85" s="97" t="e">
        <f t="shared" si="37"/>
        <v>#DIV/0!</v>
      </c>
      <c r="T85" s="97" t="e">
        <f t="shared" si="37"/>
        <v>#DIV/0!</v>
      </c>
      <c r="U85" s="97" t="e">
        <f t="shared" si="37"/>
        <v>#DIV/0!</v>
      </c>
      <c r="V85" s="97" t="e">
        <f t="shared" si="37"/>
        <v>#DIV/0!</v>
      </c>
      <c r="W85" s="97" t="e">
        <f t="shared" si="37"/>
        <v>#DIV/0!</v>
      </c>
      <c r="X85" s="97" t="e">
        <f t="shared" si="37"/>
        <v>#DIV/0!</v>
      </c>
      <c r="Y85" s="97" t="e">
        <f t="shared" si="37"/>
        <v>#DIV/0!</v>
      </c>
      <c r="Z85" s="97" t="e">
        <f t="shared" si="37"/>
        <v>#DIV/0!</v>
      </c>
      <c r="AA85" s="97" t="e">
        <f t="shared" si="37"/>
        <v>#DIV/0!</v>
      </c>
      <c r="AB85" s="97" t="e">
        <f t="shared" si="37"/>
        <v>#DIV/0!</v>
      </c>
      <c r="AC85" s="97" t="e">
        <f t="shared" si="37"/>
        <v>#DIV/0!</v>
      </c>
      <c r="AD85" s="97" t="e">
        <f t="shared" si="37"/>
        <v>#DIV/0!</v>
      </c>
      <c r="AE85" s="97" t="e">
        <f t="shared" si="37"/>
        <v>#DIV/0!</v>
      </c>
      <c r="AF85" s="97" t="e">
        <f t="shared" si="37"/>
        <v>#DIV/0!</v>
      </c>
      <c r="AG85" s="97" t="e">
        <f t="shared" si="37"/>
        <v>#DIV/0!</v>
      </c>
      <c r="AH85" s="97" t="e">
        <f t="shared" si="37"/>
        <v>#DIV/0!</v>
      </c>
      <c r="AI85" s="97">
        <f t="shared" si="37"/>
        <v>8.1818181818181818E-2</v>
      </c>
      <c r="AJ85" s="542"/>
    </row>
    <row r="86" spans="1:36" ht="20.399999999999999" hidden="1">
      <c r="A86" s="528" t="s">
        <v>21</v>
      </c>
      <c r="B86" s="548" t="s">
        <v>66</v>
      </c>
      <c r="C86" s="101" t="s">
        <v>42</v>
      </c>
      <c r="D86" s="142">
        <v>0</v>
      </c>
      <c r="E86" s="142">
        <v>0</v>
      </c>
      <c r="F86" s="142">
        <v>0</v>
      </c>
      <c r="G86" s="142">
        <v>0</v>
      </c>
      <c r="H86" s="142">
        <v>0</v>
      </c>
      <c r="I86" s="142">
        <v>0</v>
      </c>
      <c r="J86" s="142"/>
      <c r="K86" s="142">
        <v>0</v>
      </c>
      <c r="L86" s="142">
        <v>0</v>
      </c>
      <c r="M86" s="142">
        <v>0</v>
      </c>
      <c r="N86" s="142">
        <v>0</v>
      </c>
      <c r="O86" s="142">
        <v>0</v>
      </c>
      <c r="P86" s="142">
        <v>0</v>
      </c>
      <c r="Q86" s="142"/>
      <c r="R86" s="142">
        <v>0</v>
      </c>
      <c r="S86" s="142">
        <v>0</v>
      </c>
      <c r="T86" s="142">
        <v>0</v>
      </c>
      <c r="U86" s="142">
        <v>0</v>
      </c>
      <c r="V86" s="142">
        <v>0</v>
      </c>
      <c r="W86" s="142">
        <v>0</v>
      </c>
      <c r="X86" s="142"/>
      <c r="Y86" s="142">
        <v>0</v>
      </c>
      <c r="Z86" s="142">
        <v>0</v>
      </c>
      <c r="AA86" s="142">
        <v>0</v>
      </c>
      <c r="AB86" s="142">
        <v>0</v>
      </c>
      <c r="AC86" s="142">
        <v>0</v>
      </c>
      <c r="AD86" s="142">
        <v>0</v>
      </c>
      <c r="AE86" s="142"/>
      <c r="AF86" s="142">
        <v>0</v>
      </c>
      <c r="AG86" s="142">
        <v>0</v>
      </c>
      <c r="AH86" s="142"/>
      <c r="AI86" s="93">
        <f>SUM(D86:AH86)</f>
        <v>0</v>
      </c>
      <c r="AJ86" s="541" t="e">
        <f>AI89</f>
        <v>#DIV/0!</v>
      </c>
    </row>
    <row r="87" spans="1:36" ht="20.399999999999999" hidden="1">
      <c r="A87" s="529"/>
      <c r="B87" s="546"/>
      <c r="C87" s="91" t="s">
        <v>89</v>
      </c>
      <c r="D87" s="92">
        <v>0</v>
      </c>
      <c r="E87" s="92">
        <v>0</v>
      </c>
      <c r="F87" s="92">
        <v>0</v>
      </c>
      <c r="G87" s="92">
        <v>0</v>
      </c>
      <c r="H87" s="92">
        <v>0</v>
      </c>
      <c r="I87" s="92">
        <v>0</v>
      </c>
      <c r="J87" s="92"/>
      <c r="K87" s="92">
        <v>0</v>
      </c>
      <c r="L87" s="92">
        <v>0</v>
      </c>
      <c r="M87" s="92">
        <v>0</v>
      </c>
      <c r="N87" s="92">
        <v>0</v>
      </c>
      <c r="O87" s="92">
        <v>0</v>
      </c>
      <c r="P87" s="92">
        <v>0</v>
      </c>
      <c r="Q87" s="92"/>
      <c r="R87" s="92">
        <v>0</v>
      </c>
      <c r="S87" s="92">
        <v>0</v>
      </c>
      <c r="T87" s="92">
        <v>0</v>
      </c>
      <c r="U87" s="92">
        <v>0</v>
      </c>
      <c r="V87" s="92">
        <v>0</v>
      </c>
      <c r="W87" s="92">
        <v>0</v>
      </c>
      <c r="X87" s="92"/>
      <c r="Y87" s="92">
        <v>0</v>
      </c>
      <c r="Z87" s="92">
        <v>0</v>
      </c>
      <c r="AA87" s="92">
        <v>0</v>
      </c>
      <c r="AB87" s="92">
        <v>0</v>
      </c>
      <c r="AC87" s="92">
        <v>0</v>
      </c>
      <c r="AD87" s="92">
        <v>0</v>
      </c>
      <c r="AE87" s="92"/>
      <c r="AF87" s="92">
        <v>0</v>
      </c>
      <c r="AG87" s="92">
        <v>0</v>
      </c>
      <c r="AH87" s="92"/>
      <c r="AI87" s="161">
        <f t="shared" ref="AI87:AI88" si="38">SUM(D87:AH87)</f>
        <v>0</v>
      </c>
      <c r="AJ87" s="541"/>
    </row>
    <row r="88" spans="1:36" ht="20.399999999999999" hidden="1">
      <c r="A88" s="529"/>
      <c r="B88" s="546"/>
      <c r="C88" s="94" t="s">
        <v>90</v>
      </c>
      <c r="D88" s="92">
        <v>0</v>
      </c>
      <c r="E88" s="92">
        <v>0</v>
      </c>
      <c r="F88" s="92">
        <v>0</v>
      </c>
      <c r="G88" s="92">
        <v>0</v>
      </c>
      <c r="H88" s="92">
        <v>0</v>
      </c>
      <c r="I88" s="92">
        <v>0</v>
      </c>
      <c r="J88" s="92"/>
      <c r="K88" s="92">
        <v>0</v>
      </c>
      <c r="L88" s="92">
        <v>0</v>
      </c>
      <c r="M88" s="92">
        <v>0</v>
      </c>
      <c r="N88" s="92">
        <v>0</v>
      </c>
      <c r="O88" s="92">
        <v>0</v>
      </c>
      <c r="P88" s="92">
        <v>0</v>
      </c>
      <c r="Q88" s="92"/>
      <c r="R88" s="92">
        <v>0</v>
      </c>
      <c r="S88" s="92">
        <v>0</v>
      </c>
      <c r="T88" s="92">
        <v>0</v>
      </c>
      <c r="U88" s="92">
        <v>0</v>
      </c>
      <c r="V88" s="92">
        <v>0</v>
      </c>
      <c r="W88" s="92">
        <v>0</v>
      </c>
      <c r="X88" s="92"/>
      <c r="Y88" s="92">
        <v>0</v>
      </c>
      <c r="Z88" s="92">
        <v>0</v>
      </c>
      <c r="AA88" s="92">
        <v>0</v>
      </c>
      <c r="AB88" s="92">
        <v>0</v>
      </c>
      <c r="AC88" s="92">
        <v>0</v>
      </c>
      <c r="AD88" s="92">
        <v>0</v>
      </c>
      <c r="AE88" s="92"/>
      <c r="AF88" s="92">
        <v>0</v>
      </c>
      <c r="AG88" s="92">
        <v>0</v>
      </c>
      <c r="AH88" s="92"/>
      <c r="AI88" s="87">
        <f t="shared" si="38"/>
        <v>0</v>
      </c>
      <c r="AJ88" s="541"/>
    </row>
    <row r="89" spans="1:36" ht="21" hidden="1" thickBot="1">
      <c r="A89" s="530"/>
      <c r="B89" s="547"/>
      <c r="C89" s="96" t="s">
        <v>91</v>
      </c>
      <c r="D89" s="97" t="e">
        <f>(D87+D88)/D86</f>
        <v>#DIV/0!</v>
      </c>
      <c r="E89" s="97" t="e">
        <f>(E87+E88)/E86</f>
        <v>#DIV/0!</v>
      </c>
      <c r="F89" s="97" t="e">
        <f t="shared" ref="F89:AI89" si="39">(F87+F88)/F86</f>
        <v>#DIV/0!</v>
      </c>
      <c r="G89" s="97" t="e">
        <f t="shared" si="39"/>
        <v>#DIV/0!</v>
      </c>
      <c r="H89" s="97" t="e">
        <f t="shared" si="39"/>
        <v>#DIV/0!</v>
      </c>
      <c r="I89" s="97" t="e">
        <f t="shared" si="39"/>
        <v>#DIV/0!</v>
      </c>
      <c r="J89" s="97" t="e">
        <f t="shared" si="39"/>
        <v>#DIV/0!</v>
      </c>
      <c r="K89" s="97" t="e">
        <f t="shared" si="39"/>
        <v>#DIV/0!</v>
      </c>
      <c r="L89" s="97" t="e">
        <f t="shared" si="39"/>
        <v>#DIV/0!</v>
      </c>
      <c r="M89" s="97" t="e">
        <f t="shared" si="39"/>
        <v>#DIV/0!</v>
      </c>
      <c r="N89" s="97" t="e">
        <f t="shared" si="39"/>
        <v>#DIV/0!</v>
      </c>
      <c r="O89" s="97" t="e">
        <f t="shared" si="39"/>
        <v>#DIV/0!</v>
      </c>
      <c r="P89" s="97" t="e">
        <f t="shared" si="39"/>
        <v>#DIV/0!</v>
      </c>
      <c r="Q89" s="97" t="e">
        <f t="shared" si="39"/>
        <v>#DIV/0!</v>
      </c>
      <c r="R89" s="97" t="e">
        <f t="shared" si="39"/>
        <v>#DIV/0!</v>
      </c>
      <c r="S89" s="97" t="e">
        <f t="shared" si="39"/>
        <v>#DIV/0!</v>
      </c>
      <c r="T89" s="97" t="e">
        <f t="shared" si="39"/>
        <v>#DIV/0!</v>
      </c>
      <c r="U89" s="97" t="e">
        <f t="shared" si="39"/>
        <v>#DIV/0!</v>
      </c>
      <c r="V89" s="97" t="e">
        <f t="shared" si="39"/>
        <v>#DIV/0!</v>
      </c>
      <c r="W89" s="97" t="e">
        <f t="shared" si="39"/>
        <v>#DIV/0!</v>
      </c>
      <c r="X89" s="97" t="e">
        <f t="shared" si="39"/>
        <v>#DIV/0!</v>
      </c>
      <c r="Y89" s="97" t="e">
        <f t="shared" si="39"/>
        <v>#DIV/0!</v>
      </c>
      <c r="Z89" s="97" t="e">
        <f t="shared" si="39"/>
        <v>#DIV/0!</v>
      </c>
      <c r="AA89" s="97" t="e">
        <f t="shared" si="39"/>
        <v>#DIV/0!</v>
      </c>
      <c r="AB89" s="97" t="e">
        <f t="shared" si="39"/>
        <v>#DIV/0!</v>
      </c>
      <c r="AC89" s="97" t="e">
        <f t="shared" si="39"/>
        <v>#DIV/0!</v>
      </c>
      <c r="AD89" s="97" t="e">
        <f t="shared" si="39"/>
        <v>#DIV/0!</v>
      </c>
      <c r="AE89" s="97" t="e">
        <f t="shared" si="39"/>
        <v>#DIV/0!</v>
      </c>
      <c r="AF89" s="97" t="e">
        <f t="shared" si="39"/>
        <v>#DIV/0!</v>
      </c>
      <c r="AG89" s="97" t="e">
        <f t="shared" si="39"/>
        <v>#DIV/0!</v>
      </c>
      <c r="AH89" s="97" t="e">
        <f t="shared" si="39"/>
        <v>#DIV/0!</v>
      </c>
      <c r="AI89" s="97" t="e">
        <f t="shared" si="39"/>
        <v>#DIV/0!</v>
      </c>
      <c r="AJ89" s="542"/>
    </row>
    <row r="90" spans="1:36" ht="21" hidden="1" thickTop="1">
      <c r="A90" s="528" t="s">
        <v>101</v>
      </c>
      <c r="B90" s="548" t="s">
        <v>67</v>
      </c>
      <c r="C90" s="101" t="s">
        <v>42</v>
      </c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/>
      <c r="K90" s="142">
        <v>0</v>
      </c>
      <c r="L90" s="142">
        <v>0</v>
      </c>
      <c r="M90" s="142">
        <v>0</v>
      </c>
      <c r="N90" s="142">
        <v>0</v>
      </c>
      <c r="O90" s="142">
        <v>0</v>
      </c>
      <c r="P90" s="142">
        <v>0</v>
      </c>
      <c r="Q90" s="142"/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/>
      <c r="Y90" s="142">
        <v>0</v>
      </c>
      <c r="Z90" s="142">
        <v>0</v>
      </c>
      <c r="AA90" s="142">
        <v>0</v>
      </c>
      <c r="AB90" s="142">
        <v>0</v>
      </c>
      <c r="AC90" s="142">
        <v>0</v>
      </c>
      <c r="AD90" s="142">
        <v>0</v>
      </c>
      <c r="AE90" s="142"/>
      <c r="AF90" s="142">
        <v>0</v>
      </c>
      <c r="AG90" s="142">
        <v>0</v>
      </c>
      <c r="AH90" s="142"/>
      <c r="AI90" s="89">
        <f>SUM(D90:AH90)</f>
        <v>0</v>
      </c>
      <c r="AJ90" s="541" t="e">
        <f>AI93</f>
        <v>#DIV/0!</v>
      </c>
    </row>
    <row r="91" spans="1:36" ht="20.399999999999999" hidden="1">
      <c r="A91" s="529"/>
      <c r="B91" s="546"/>
      <c r="C91" s="91" t="s">
        <v>89</v>
      </c>
      <c r="D91" s="92">
        <v>0</v>
      </c>
      <c r="E91" s="92">
        <v>0</v>
      </c>
      <c r="F91" s="92">
        <v>0</v>
      </c>
      <c r="G91" s="92">
        <v>0</v>
      </c>
      <c r="H91" s="92">
        <v>0</v>
      </c>
      <c r="I91" s="92">
        <v>0</v>
      </c>
      <c r="J91" s="92"/>
      <c r="K91" s="92">
        <v>0</v>
      </c>
      <c r="L91" s="92">
        <v>0</v>
      </c>
      <c r="M91" s="92">
        <v>0</v>
      </c>
      <c r="N91" s="92">
        <v>0</v>
      </c>
      <c r="O91" s="92">
        <v>0</v>
      </c>
      <c r="P91" s="92">
        <v>0</v>
      </c>
      <c r="Q91" s="92"/>
      <c r="R91" s="92">
        <v>0</v>
      </c>
      <c r="S91" s="92">
        <v>0</v>
      </c>
      <c r="T91" s="92">
        <v>0</v>
      </c>
      <c r="U91" s="92">
        <v>0</v>
      </c>
      <c r="V91" s="92">
        <v>0</v>
      </c>
      <c r="W91" s="92">
        <v>0</v>
      </c>
      <c r="X91" s="92"/>
      <c r="Y91" s="92">
        <v>0</v>
      </c>
      <c r="Z91" s="92">
        <v>0</v>
      </c>
      <c r="AA91" s="92">
        <v>0</v>
      </c>
      <c r="AB91" s="92">
        <v>0</v>
      </c>
      <c r="AC91" s="92">
        <v>0</v>
      </c>
      <c r="AD91" s="92">
        <v>0</v>
      </c>
      <c r="AE91" s="92"/>
      <c r="AF91" s="92">
        <v>0</v>
      </c>
      <c r="AG91" s="92">
        <v>0</v>
      </c>
      <c r="AH91" s="92"/>
      <c r="AI91" s="161">
        <f t="shared" ref="AI91:AI92" si="40">SUM(D91:AH91)</f>
        <v>0</v>
      </c>
      <c r="AJ91" s="541"/>
    </row>
    <row r="92" spans="1:36" ht="20.399999999999999" hidden="1">
      <c r="A92" s="529"/>
      <c r="B92" s="546"/>
      <c r="C92" s="94" t="s">
        <v>90</v>
      </c>
      <c r="D92" s="92">
        <v>0</v>
      </c>
      <c r="E92" s="92">
        <v>0</v>
      </c>
      <c r="F92" s="92">
        <v>0</v>
      </c>
      <c r="G92" s="92">
        <v>0</v>
      </c>
      <c r="H92" s="92">
        <v>0</v>
      </c>
      <c r="I92" s="92">
        <v>0</v>
      </c>
      <c r="J92" s="92"/>
      <c r="K92" s="92">
        <v>0</v>
      </c>
      <c r="L92" s="92">
        <v>0</v>
      </c>
      <c r="M92" s="92">
        <v>0</v>
      </c>
      <c r="N92" s="92">
        <v>0</v>
      </c>
      <c r="O92" s="92">
        <v>0</v>
      </c>
      <c r="P92" s="92">
        <v>0</v>
      </c>
      <c r="Q92" s="92"/>
      <c r="R92" s="92">
        <v>0</v>
      </c>
      <c r="S92" s="92">
        <v>0</v>
      </c>
      <c r="T92" s="92">
        <v>0</v>
      </c>
      <c r="U92" s="92">
        <v>0</v>
      </c>
      <c r="V92" s="92">
        <v>0</v>
      </c>
      <c r="W92" s="92">
        <v>0</v>
      </c>
      <c r="X92" s="92"/>
      <c r="Y92" s="92">
        <v>0</v>
      </c>
      <c r="Z92" s="92">
        <v>0</v>
      </c>
      <c r="AA92" s="92">
        <v>0</v>
      </c>
      <c r="AB92" s="92">
        <v>0</v>
      </c>
      <c r="AC92" s="92">
        <v>0</v>
      </c>
      <c r="AD92" s="92">
        <v>0</v>
      </c>
      <c r="AE92" s="92"/>
      <c r="AF92" s="92">
        <v>0</v>
      </c>
      <c r="AG92" s="92">
        <v>0</v>
      </c>
      <c r="AH92" s="92"/>
      <c r="AI92" s="87">
        <f t="shared" si="40"/>
        <v>0</v>
      </c>
      <c r="AJ92" s="541"/>
    </row>
    <row r="93" spans="1:36" ht="21" hidden="1" thickBot="1">
      <c r="A93" s="530"/>
      <c r="B93" s="547"/>
      <c r="C93" s="96" t="s">
        <v>91</v>
      </c>
      <c r="D93" s="97" t="e">
        <f>(D91+D92)/D90</f>
        <v>#DIV/0!</v>
      </c>
      <c r="E93" s="97" t="e">
        <f>(E91+E92)/E90</f>
        <v>#DIV/0!</v>
      </c>
      <c r="F93" s="97" t="e">
        <f t="shared" ref="F93:AI93" si="41">(F91+F92)/F90</f>
        <v>#DIV/0!</v>
      </c>
      <c r="G93" s="97" t="e">
        <f t="shared" si="41"/>
        <v>#DIV/0!</v>
      </c>
      <c r="H93" s="97" t="e">
        <f t="shared" si="41"/>
        <v>#DIV/0!</v>
      </c>
      <c r="I93" s="97" t="e">
        <f t="shared" si="41"/>
        <v>#DIV/0!</v>
      </c>
      <c r="J93" s="97" t="e">
        <f t="shared" si="41"/>
        <v>#DIV/0!</v>
      </c>
      <c r="K93" s="97" t="e">
        <f t="shared" si="41"/>
        <v>#DIV/0!</v>
      </c>
      <c r="L93" s="97" t="e">
        <f t="shared" si="41"/>
        <v>#DIV/0!</v>
      </c>
      <c r="M93" s="97" t="e">
        <f t="shared" si="41"/>
        <v>#DIV/0!</v>
      </c>
      <c r="N93" s="97" t="e">
        <f t="shared" si="41"/>
        <v>#DIV/0!</v>
      </c>
      <c r="O93" s="97" t="e">
        <f t="shared" si="41"/>
        <v>#DIV/0!</v>
      </c>
      <c r="P93" s="97" t="e">
        <f t="shared" si="41"/>
        <v>#DIV/0!</v>
      </c>
      <c r="Q93" s="97" t="e">
        <f t="shared" si="41"/>
        <v>#DIV/0!</v>
      </c>
      <c r="R93" s="97" t="e">
        <f t="shared" si="41"/>
        <v>#DIV/0!</v>
      </c>
      <c r="S93" s="97" t="e">
        <f t="shared" si="41"/>
        <v>#DIV/0!</v>
      </c>
      <c r="T93" s="97" t="e">
        <f t="shared" si="41"/>
        <v>#DIV/0!</v>
      </c>
      <c r="U93" s="97" t="e">
        <f t="shared" si="41"/>
        <v>#DIV/0!</v>
      </c>
      <c r="V93" s="97" t="e">
        <f t="shared" si="41"/>
        <v>#DIV/0!</v>
      </c>
      <c r="W93" s="97" t="e">
        <f t="shared" si="41"/>
        <v>#DIV/0!</v>
      </c>
      <c r="X93" s="97" t="e">
        <f t="shared" si="41"/>
        <v>#DIV/0!</v>
      </c>
      <c r="Y93" s="97" t="e">
        <f t="shared" si="41"/>
        <v>#DIV/0!</v>
      </c>
      <c r="Z93" s="97" t="e">
        <f t="shared" si="41"/>
        <v>#DIV/0!</v>
      </c>
      <c r="AA93" s="97" t="e">
        <f t="shared" si="41"/>
        <v>#DIV/0!</v>
      </c>
      <c r="AB93" s="97" t="e">
        <f t="shared" si="41"/>
        <v>#DIV/0!</v>
      </c>
      <c r="AC93" s="97" t="e">
        <f t="shared" si="41"/>
        <v>#DIV/0!</v>
      </c>
      <c r="AD93" s="97" t="e">
        <f t="shared" si="41"/>
        <v>#DIV/0!</v>
      </c>
      <c r="AE93" s="97" t="e">
        <f t="shared" si="41"/>
        <v>#DIV/0!</v>
      </c>
      <c r="AF93" s="97" t="e">
        <f t="shared" si="41"/>
        <v>#DIV/0!</v>
      </c>
      <c r="AG93" s="97" t="e">
        <f t="shared" si="41"/>
        <v>#DIV/0!</v>
      </c>
      <c r="AH93" s="97" t="e">
        <f t="shared" si="41"/>
        <v>#DIV/0!</v>
      </c>
      <c r="AI93" s="97" t="e">
        <f t="shared" si="41"/>
        <v>#DIV/0!</v>
      </c>
      <c r="AJ93" s="542"/>
    </row>
    <row r="94" spans="1:36" ht="20.399999999999999" hidden="1">
      <c r="A94" s="528" t="s">
        <v>22</v>
      </c>
      <c r="B94" s="548" t="s">
        <v>49</v>
      </c>
      <c r="C94" s="101" t="s">
        <v>42</v>
      </c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/>
      <c r="K94" s="142">
        <v>0</v>
      </c>
      <c r="L94" s="142">
        <v>0</v>
      </c>
      <c r="M94" s="142">
        <v>0</v>
      </c>
      <c r="N94" s="142">
        <v>0</v>
      </c>
      <c r="O94" s="142">
        <v>0</v>
      </c>
      <c r="P94" s="142">
        <v>0</v>
      </c>
      <c r="Q94" s="142"/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2"/>
      <c r="Y94" s="142">
        <v>0</v>
      </c>
      <c r="Z94" s="142">
        <v>0</v>
      </c>
      <c r="AA94" s="142">
        <v>0</v>
      </c>
      <c r="AB94" s="142">
        <v>0</v>
      </c>
      <c r="AC94" s="142">
        <v>0</v>
      </c>
      <c r="AD94" s="142">
        <v>0</v>
      </c>
      <c r="AE94" s="142"/>
      <c r="AF94" s="142">
        <v>0</v>
      </c>
      <c r="AG94" s="142">
        <v>0</v>
      </c>
      <c r="AH94" s="142"/>
      <c r="AI94" s="93">
        <f>SUM(D94:AH94)</f>
        <v>0</v>
      </c>
      <c r="AJ94" s="541" t="e">
        <f>AI97</f>
        <v>#DIV/0!</v>
      </c>
    </row>
    <row r="95" spans="1:36" ht="20.399999999999999" hidden="1">
      <c r="A95" s="529"/>
      <c r="B95" s="546"/>
      <c r="C95" s="91" t="s">
        <v>89</v>
      </c>
      <c r="D95" s="92">
        <v>0</v>
      </c>
      <c r="E95" s="92">
        <v>0</v>
      </c>
      <c r="F95" s="92">
        <v>0</v>
      </c>
      <c r="G95" s="92">
        <v>0</v>
      </c>
      <c r="H95" s="92">
        <v>0</v>
      </c>
      <c r="I95" s="92">
        <v>0</v>
      </c>
      <c r="J95" s="92"/>
      <c r="K95" s="92">
        <v>0</v>
      </c>
      <c r="L95" s="92">
        <v>0</v>
      </c>
      <c r="M95" s="92">
        <v>0</v>
      </c>
      <c r="N95" s="92">
        <v>0</v>
      </c>
      <c r="O95" s="92">
        <v>0</v>
      </c>
      <c r="P95" s="92">
        <v>0</v>
      </c>
      <c r="Q95" s="92"/>
      <c r="R95" s="92">
        <v>0</v>
      </c>
      <c r="S95" s="92">
        <v>0</v>
      </c>
      <c r="T95" s="92">
        <v>0</v>
      </c>
      <c r="U95" s="92">
        <v>0</v>
      </c>
      <c r="V95" s="92">
        <v>0</v>
      </c>
      <c r="W95" s="92">
        <v>0</v>
      </c>
      <c r="X95" s="92"/>
      <c r="Y95" s="92">
        <v>0</v>
      </c>
      <c r="Z95" s="92">
        <v>0</v>
      </c>
      <c r="AA95" s="92">
        <v>0</v>
      </c>
      <c r="AB95" s="92">
        <v>0</v>
      </c>
      <c r="AC95" s="92">
        <v>0</v>
      </c>
      <c r="AD95" s="92">
        <v>0</v>
      </c>
      <c r="AE95" s="92"/>
      <c r="AF95" s="92">
        <v>0</v>
      </c>
      <c r="AG95" s="92">
        <v>0</v>
      </c>
      <c r="AH95" s="92"/>
      <c r="AI95" s="161">
        <f t="shared" ref="AI95:AI96" si="42">SUM(D95:AH95)</f>
        <v>0</v>
      </c>
      <c r="AJ95" s="541"/>
    </row>
    <row r="96" spans="1:36" ht="20.399999999999999" hidden="1">
      <c r="A96" s="529"/>
      <c r="B96" s="546"/>
      <c r="C96" s="94" t="s">
        <v>90</v>
      </c>
      <c r="D96" s="92">
        <v>0</v>
      </c>
      <c r="E96" s="92">
        <v>0</v>
      </c>
      <c r="F96" s="92">
        <v>0</v>
      </c>
      <c r="G96" s="92">
        <v>0</v>
      </c>
      <c r="H96" s="92">
        <v>0</v>
      </c>
      <c r="I96" s="92">
        <v>0</v>
      </c>
      <c r="J96" s="92"/>
      <c r="K96" s="92">
        <v>0</v>
      </c>
      <c r="L96" s="92">
        <v>0</v>
      </c>
      <c r="M96" s="92">
        <v>0</v>
      </c>
      <c r="N96" s="92">
        <v>0</v>
      </c>
      <c r="O96" s="92">
        <v>0</v>
      </c>
      <c r="P96" s="92">
        <v>0</v>
      </c>
      <c r="Q96" s="92"/>
      <c r="R96" s="92">
        <v>0</v>
      </c>
      <c r="S96" s="92">
        <v>0</v>
      </c>
      <c r="T96" s="92">
        <v>0</v>
      </c>
      <c r="U96" s="92">
        <v>0</v>
      </c>
      <c r="V96" s="92">
        <v>0</v>
      </c>
      <c r="W96" s="92">
        <v>0</v>
      </c>
      <c r="X96" s="92"/>
      <c r="Y96" s="92">
        <v>0</v>
      </c>
      <c r="Z96" s="92">
        <v>0</v>
      </c>
      <c r="AA96" s="92">
        <v>0</v>
      </c>
      <c r="AB96" s="92">
        <v>0</v>
      </c>
      <c r="AC96" s="92">
        <v>0</v>
      </c>
      <c r="AD96" s="92">
        <v>0</v>
      </c>
      <c r="AE96" s="92"/>
      <c r="AF96" s="92">
        <v>0</v>
      </c>
      <c r="AG96" s="92">
        <v>0</v>
      </c>
      <c r="AH96" s="92"/>
      <c r="AI96" s="87">
        <f t="shared" si="42"/>
        <v>0</v>
      </c>
      <c r="AJ96" s="541"/>
    </row>
    <row r="97" spans="1:36" ht="21" hidden="1" thickBot="1">
      <c r="A97" s="530"/>
      <c r="B97" s="547"/>
      <c r="C97" s="96" t="s">
        <v>91</v>
      </c>
      <c r="D97" s="97" t="e">
        <f>(D95+D96)/D94</f>
        <v>#DIV/0!</v>
      </c>
      <c r="E97" s="97" t="e">
        <f>(E95+E96)/E94</f>
        <v>#DIV/0!</v>
      </c>
      <c r="F97" s="97" t="e">
        <f t="shared" ref="F97:AI97" si="43">(F95+F96)/F94</f>
        <v>#DIV/0!</v>
      </c>
      <c r="G97" s="97" t="e">
        <f t="shared" si="43"/>
        <v>#DIV/0!</v>
      </c>
      <c r="H97" s="97" t="e">
        <f t="shared" si="43"/>
        <v>#DIV/0!</v>
      </c>
      <c r="I97" s="97" t="e">
        <f t="shared" si="43"/>
        <v>#DIV/0!</v>
      </c>
      <c r="J97" s="97" t="e">
        <f t="shared" si="43"/>
        <v>#DIV/0!</v>
      </c>
      <c r="K97" s="97" t="e">
        <f t="shared" si="43"/>
        <v>#DIV/0!</v>
      </c>
      <c r="L97" s="97" t="e">
        <f t="shared" si="43"/>
        <v>#DIV/0!</v>
      </c>
      <c r="M97" s="97" t="e">
        <f t="shared" si="43"/>
        <v>#DIV/0!</v>
      </c>
      <c r="N97" s="97" t="e">
        <f t="shared" si="43"/>
        <v>#DIV/0!</v>
      </c>
      <c r="O97" s="97" t="e">
        <f t="shared" si="43"/>
        <v>#DIV/0!</v>
      </c>
      <c r="P97" s="97" t="e">
        <f t="shared" si="43"/>
        <v>#DIV/0!</v>
      </c>
      <c r="Q97" s="97" t="e">
        <f t="shared" si="43"/>
        <v>#DIV/0!</v>
      </c>
      <c r="R97" s="97" t="e">
        <f t="shared" si="43"/>
        <v>#DIV/0!</v>
      </c>
      <c r="S97" s="97" t="e">
        <f t="shared" si="43"/>
        <v>#DIV/0!</v>
      </c>
      <c r="T97" s="97" t="e">
        <f t="shared" si="43"/>
        <v>#DIV/0!</v>
      </c>
      <c r="U97" s="97" t="e">
        <f t="shared" si="43"/>
        <v>#DIV/0!</v>
      </c>
      <c r="V97" s="97" t="e">
        <f t="shared" si="43"/>
        <v>#DIV/0!</v>
      </c>
      <c r="W97" s="97" t="e">
        <f t="shared" si="43"/>
        <v>#DIV/0!</v>
      </c>
      <c r="X97" s="97" t="e">
        <f t="shared" si="43"/>
        <v>#DIV/0!</v>
      </c>
      <c r="Y97" s="97" t="e">
        <f t="shared" si="43"/>
        <v>#DIV/0!</v>
      </c>
      <c r="Z97" s="97" t="e">
        <f t="shared" si="43"/>
        <v>#DIV/0!</v>
      </c>
      <c r="AA97" s="97" t="e">
        <f t="shared" si="43"/>
        <v>#DIV/0!</v>
      </c>
      <c r="AB97" s="97" t="e">
        <f t="shared" si="43"/>
        <v>#DIV/0!</v>
      </c>
      <c r="AC97" s="97" t="e">
        <f t="shared" si="43"/>
        <v>#DIV/0!</v>
      </c>
      <c r="AD97" s="97" t="e">
        <f t="shared" si="43"/>
        <v>#DIV/0!</v>
      </c>
      <c r="AE97" s="97" t="e">
        <f t="shared" si="43"/>
        <v>#DIV/0!</v>
      </c>
      <c r="AF97" s="97" t="e">
        <f t="shared" si="43"/>
        <v>#DIV/0!</v>
      </c>
      <c r="AG97" s="97" t="e">
        <f t="shared" si="43"/>
        <v>#DIV/0!</v>
      </c>
      <c r="AH97" s="97" t="e">
        <f t="shared" si="43"/>
        <v>#DIV/0!</v>
      </c>
      <c r="AI97" s="97" t="e">
        <f t="shared" si="43"/>
        <v>#DIV/0!</v>
      </c>
      <c r="AJ97" s="542"/>
    </row>
    <row r="98" spans="1:36" ht="20.399999999999999">
      <c r="A98" s="528" t="s">
        <v>23</v>
      </c>
      <c r="B98" s="561" t="s">
        <v>68</v>
      </c>
      <c r="C98" s="101" t="s">
        <v>42</v>
      </c>
      <c r="D98" s="142">
        <v>80</v>
      </c>
      <c r="E98" s="142">
        <v>65</v>
      </c>
      <c r="F98" s="142">
        <v>90</v>
      </c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93">
        <f>SUM(D98:AH98)</f>
        <v>235</v>
      </c>
      <c r="AJ98" s="541">
        <f>AI101</f>
        <v>0.21276595744680851</v>
      </c>
    </row>
    <row r="99" spans="1:36" ht="20.399999999999999">
      <c r="A99" s="529"/>
      <c r="B99" s="562"/>
      <c r="C99" s="91" t="s">
        <v>89</v>
      </c>
      <c r="D99" s="92">
        <v>14</v>
      </c>
      <c r="E99" s="92">
        <v>14</v>
      </c>
      <c r="F99" s="92">
        <v>22</v>
      </c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161">
        <f t="shared" ref="AI99:AI100" si="44">SUM(D99:AH99)</f>
        <v>50</v>
      </c>
      <c r="AJ99" s="541"/>
    </row>
    <row r="100" spans="1:36" ht="20.399999999999999">
      <c r="A100" s="529"/>
      <c r="B100" s="562"/>
      <c r="C100" s="94" t="s">
        <v>90</v>
      </c>
      <c r="D100" s="92">
        <v>0</v>
      </c>
      <c r="E100" s="92">
        <v>0</v>
      </c>
      <c r="F100" s="92">
        <v>0</v>
      </c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87">
        <f t="shared" si="44"/>
        <v>0</v>
      </c>
      <c r="AJ100" s="541"/>
    </row>
    <row r="101" spans="1:36" ht="21" thickBot="1">
      <c r="A101" s="530"/>
      <c r="B101" s="563"/>
      <c r="C101" s="96" t="s">
        <v>91</v>
      </c>
      <c r="D101" s="97">
        <f>(D99+D100)/D98</f>
        <v>0.17499999999999999</v>
      </c>
      <c r="E101" s="97">
        <f>(E99+E100)/E98</f>
        <v>0.2153846153846154</v>
      </c>
      <c r="F101" s="97">
        <f t="shared" ref="F101:AI101" si="45">(F99+F100)/F98</f>
        <v>0.24444444444444444</v>
      </c>
      <c r="G101" s="97" t="e">
        <f t="shared" si="45"/>
        <v>#DIV/0!</v>
      </c>
      <c r="H101" s="97" t="e">
        <f t="shared" si="45"/>
        <v>#DIV/0!</v>
      </c>
      <c r="I101" s="97" t="e">
        <f t="shared" si="45"/>
        <v>#DIV/0!</v>
      </c>
      <c r="J101" s="97" t="e">
        <f t="shared" si="45"/>
        <v>#DIV/0!</v>
      </c>
      <c r="K101" s="97" t="e">
        <f t="shared" si="45"/>
        <v>#DIV/0!</v>
      </c>
      <c r="L101" s="97" t="e">
        <f t="shared" si="45"/>
        <v>#DIV/0!</v>
      </c>
      <c r="M101" s="97" t="e">
        <f t="shared" si="45"/>
        <v>#DIV/0!</v>
      </c>
      <c r="N101" s="97" t="e">
        <f t="shared" si="45"/>
        <v>#DIV/0!</v>
      </c>
      <c r="O101" s="97" t="e">
        <f t="shared" si="45"/>
        <v>#DIV/0!</v>
      </c>
      <c r="P101" s="97" t="e">
        <f t="shared" si="45"/>
        <v>#DIV/0!</v>
      </c>
      <c r="Q101" s="97" t="e">
        <f t="shared" si="45"/>
        <v>#DIV/0!</v>
      </c>
      <c r="R101" s="97" t="e">
        <f t="shared" si="45"/>
        <v>#DIV/0!</v>
      </c>
      <c r="S101" s="97" t="e">
        <f t="shared" si="45"/>
        <v>#DIV/0!</v>
      </c>
      <c r="T101" s="97" t="e">
        <f t="shared" si="45"/>
        <v>#DIV/0!</v>
      </c>
      <c r="U101" s="97" t="e">
        <f t="shared" si="45"/>
        <v>#DIV/0!</v>
      </c>
      <c r="V101" s="97" t="e">
        <f t="shared" si="45"/>
        <v>#DIV/0!</v>
      </c>
      <c r="W101" s="97" t="e">
        <f t="shared" si="45"/>
        <v>#DIV/0!</v>
      </c>
      <c r="X101" s="97" t="e">
        <f t="shared" si="45"/>
        <v>#DIV/0!</v>
      </c>
      <c r="Y101" s="97" t="e">
        <f t="shared" si="45"/>
        <v>#DIV/0!</v>
      </c>
      <c r="Z101" s="97" t="e">
        <f t="shared" si="45"/>
        <v>#DIV/0!</v>
      </c>
      <c r="AA101" s="97" t="e">
        <f t="shared" si="45"/>
        <v>#DIV/0!</v>
      </c>
      <c r="AB101" s="97" t="e">
        <f t="shared" si="45"/>
        <v>#DIV/0!</v>
      </c>
      <c r="AC101" s="97" t="e">
        <f t="shared" si="45"/>
        <v>#DIV/0!</v>
      </c>
      <c r="AD101" s="97" t="e">
        <f t="shared" si="45"/>
        <v>#DIV/0!</v>
      </c>
      <c r="AE101" s="97" t="e">
        <f t="shared" si="45"/>
        <v>#DIV/0!</v>
      </c>
      <c r="AF101" s="97" t="e">
        <f t="shared" si="45"/>
        <v>#DIV/0!</v>
      </c>
      <c r="AG101" s="97" t="e">
        <f t="shared" si="45"/>
        <v>#DIV/0!</v>
      </c>
      <c r="AH101" s="97" t="e">
        <f t="shared" si="45"/>
        <v>#DIV/0!</v>
      </c>
      <c r="AI101" s="97">
        <f t="shared" si="45"/>
        <v>0.21276595744680851</v>
      </c>
      <c r="AJ101" s="542"/>
    </row>
    <row r="102" spans="1:36" ht="20.399999999999999">
      <c r="A102" s="517" t="s">
        <v>24</v>
      </c>
      <c r="B102" s="552" t="s">
        <v>69</v>
      </c>
      <c r="C102" s="143" t="s">
        <v>42</v>
      </c>
      <c r="D102" s="144">
        <v>40</v>
      </c>
      <c r="E102" s="144">
        <v>40</v>
      </c>
      <c r="F102" s="144">
        <v>0</v>
      </c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5">
        <f>SUM(D102:AH102)</f>
        <v>80</v>
      </c>
      <c r="AJ102" s="539">
        <f>AI105</f>
        <v>0</v>
      </c>
    </row>
    <row r="103" spans="1:36" ht="20.399999999999999">
      <c r="A103" s="518"/>
      <c r="B103" s="553"/>
      <c r="C103" s="146" t="s">
        <v>89</v>
      </c>
      <c r="D103" s="147">
        <v>0</v>
      </c>
      <c r="E103" s="147">
        <v>0</v>
      </c>
      <c r="F103" s="147">
        <v>0</v>
      </c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62">
        <f t="shared" ref="AI103:AI104" si="46">SUM(D103:AH103)</f>
        <v>0</v>
      </c>
      <c r="AJ103" s="539"/>
    </row>
    <row r="104" spans="1:36" ht="20.399999999999999">
      <c r="A104" s="518"/>
      <c r="B104" s="553"/>
      <c r="C104" s="148" t="s">
        <v>90</v>
      </c>
      <c r="D104" s="147">
        <v>0</v>
      </c>
      <c r="E104" s="147">
        <v>0</v>
      </c>
      <c r="F104" s="147">
        <v>0</v>
      </c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4">
        <f t="shared" si="46"/>
        <v>0</v>
      </c>
      <c r="AJ104" s="539"/>
    </row>
    <row r="105" spans="1:36" ht="21" thickBot="1">
      <c r="A105" s="519"/>
      <c r="B105" s="554"/>
      <c r="C105" s="149" t="s">
        <v>91</v>
      </c>
      <c r="D105" s="150">
        <f>(D103+D104)/D102</f>
        <v>0</v>
      </c>
      <c r="E105" s="150">
        <f>(E103+E104)/E102</f>
        <v>0</v>
      </c>
      <c r="F105" s="150" t="e">
        <f t="shared" ref="F105:AI105" si="47">(F103+F104)/F102</f>
        <v>#DIV/0!</v>
      </c>
      <c r="G105" s="150" t="e">
        <f t="shared" si="47"/>
        <v>#DIV/0!</v>
      </c>
      <c r="H105" s="150" t="e">
        <f t="shared" si="47"/>
        <v>#DIV/0!</v>
      </c>
      <c r="I105" s="150" t="e">
        <f t="shared" si="47"/>
        <v>#DIV/0!</v>
      </c>
      <c r="J105" s="150" t="e">
        <f t="shared" si="47"/>
        <v>#DIV/0!</v>
      </c>
      <c r="K105" s="150" t="e">
        <f t="shared" si="47"/>
        <v>#DIV/0!</v>
      </c>
      <c r="L105" s="150" t="e">
        <f t="shared" si="47"/>
        <v>#DIV/0!</v>
      </c>
      <c r="M105" s="150" t="e">
        <f t="shared" si="47"/>
        <v>#DIV/0!</v>
      </c>
      <c r="N105" s="150" t="e">
        <f t="shared" si="47"/>
        <v>#DIV/0!</v>
      </c>
      <c r="O105" s="150" t="e">
        <f t="shared" si="47"/>
        <v>#DIV/0!</v>
      </c>
      <c r="P105" s="150" t="e">
        <f t="shared" si="47"/>
        <v>#DIV/0!</v>
      </c>
      <c r="Q105" s="150" t="e">
        <f t="shared" si="47"/>
        <v>#DIV/0!</v>
      </c>
      <c r="R105" s="150" t="e">
        <f t="shared" si="47"/>
        <v>#DIV/0!</v>
      </c>
      <c r="S105" s="150" t="e">
        <f t="shared" si="47"/>
        <v>#DIV/0!</v>
      </c>
      <c r="T105" s="150" t="e">
        <f t="shared" si="47"/>
        <v>#DIV/0!</v>
      </c>
      <c r="U105" s="150" t="e">
        <f t="shared" si="47"/>
        <v>#DIV/0!</v>
      </c>
      <c r="V105" s="150" t="e">
        <f t="shared" si="47"/>
        <v>#DIV/0!</v>
      </c>
      <c r="W105" s="150" t="e">
        <f t="shared" si="47"/>
        <v>#DIV/0!</v>
      </c>
      <c r="X105" s="150" t="e">
        <f t="shared" si="47"/>
        <v>#DIV/0!</v>
      </c>
      <c r="Y105" s="150" t="e">
        <f t="shared" si="47"/>
        <v>#DIV/0!</v>
      </c>
      <c r="Z105" s="150" t="e">
        <f t="shared" si="47"/>
        <v>#DIV/0!</v>
      </c>
      <c r="AA105" s="150" t="e">
        <f t="shared" si="47"/>
        <v>#DIV/0!</v>
      </c>
      <c r="AB105" s="150" t="e">
        <f t="shared" si="47"/>
        <v>#DIV/0!</v>
      </c>
      <c r="AC105" s="150" t="e">
        <f t="shared" si="47"/>
        <v>#DIV/0!</v>
      </c>
      <c r="AD105" s="150" t="e">
        <f t="shared" si="47"/>
        <v>#DIV/0!</v>
      </c>
      <c r="AE105" s="150" t="e">
        <f t="shared" si="47"/>
        <v>#DIV/0!</v>
      </c>
      <c r="AF105" s="150" t="e">
        <f t="shared" si="47"/>
        <v>#DIV/0!</v>
      </c>
      <c r="AG105" s="150" t="e">
        <f t="shared" si="47"/>
        <v>#DIV/0!</v>
      </c>
      <c r="AH105" s="150" t="e">
        <f t="shared" si="47"/>
        <v>#DIV/0!</v>
      </c>
      <c r="AI105" s="150">
        <f t="shared" si="47"/>
        <v>0</v>
      </c>
      <c r="AJ105" s="540"/>
    </row>
    <row r="106" spans="1:36" ht="20.399999999999999" hidden="1">
      <c r="A106" s="528" t="s">
        <v>25</v>
      </c>
      <c r="B106" s="548" t="s">
        <v>38</v>
      </c>
      <c r="C106" s="101" t="s">
        <v>42</v>
      </c>
      <c r="D106" s="142">
        <v>0</v>
      </c>
      <c r="E106" s="142">
        <v>0</v>
      </c>
      <c r="F106" s="142">
        <v>0</v>
      </c>
      <c r="G106" s="142">
        <v>0</v>
      </c>
      <c r="H106" s="142">
        <v>0</v>
      </c>
      <c r="I106" s="142">
        <v>0</v>
      </c>
      <c r="J106" s="142"/>
      <c r="K106" s="142">
        <v>0</v>
      </c>
      <c r="L106" s="142">
        <v>0</v>
      </c>
      <c r="M106" s="142">
        <v>0</v>
      </c>
      <c r="N106" s="142">
        <v>0</v>
      </c>
      <c r="O106" s="142">
        <v>0</v>
      </c>
      <c r="P106" s="142">
        <v>0</v>
      </c>
      <c r="Q106" s="142"/>
      <c r="R106" s="142">
        <v>0</v>
      </c>
      <c r="S106" s="142">
        <v>0</v>
      </c>
      <c r="T106" s="142">
        <v>0</v>
      </c>
      <c r="U106" s="142">
        <v>0</v>
      </c>
      <c r="V106" s="142">
        <v>0</v>
      </c>
      <c r="W106" s="142">
        <v>0</v>
      </c>
      <c r="X106" s="142"/>
      <c r="Y106" s="142">
        <v>0</v>
      </c>
      <c r="Z106" s="142">
        <v>0</v>
      </c>
      <c r="AA106" s="142"/>
      <c r="AB106" s="142">
        <v>0</v>
      </c>
      <c r="AC106" s="142">
        <v>0</v>
      </c>
      <c r="AD106" s="142">
        <v>0</v>
      </c>
      <c r="AE106" s="142"/>
      <c r="AF106" s="142">
        <v>0</v>
      </c>
      <c r="AG106" s="142">
        <v>0</v>
      </c>
      <c r="AH106" s="142"/>
      <c r="AI106" s="93">
        <f>SUM(D106:AH106)</f>
        <v>0</v>
      </c>
      <c r="AJ106" s="541" t="e">
        <f>AI109</f>
        <v>#DIV/0!</v>
      </c>
    </row>
    <row r="107" spans="1:36" ht="20.399999999999999" hidden="1">
      <c r="A107" s="529"/>
      <c r="B107" s="546"/>
      <c r="C107" s="91" t="s">
        <v>89</v>
      </c>
      <c r="D107" s="92">
        <v>0</v>
      </c>
      <c r="E107" s="92">
        <v>0</v>
      </c>
      <c r="F107" s="92">
        <v>0</v>
      </c>
      <c r="G107" s="92">
        <v>0</v>
      </c>
      <c r="H107" s="92">
        <v>0</v>
      </c>
      <c r="I107" s="92">
        <v>0</v>
      </c>
      <c r="J107" s="92"/>
      <c r="K107" s="92">
        <v>0</v>
      </c>
      <c r="L107" s="92">
        <v>0</v>
      </c>
      <c r="M107" s="92">
        <v>0</v>
      </c>
      <c r="N107" s="92">
        <v>0</v>
      </c>
      <c r="O107" s="92">
        <v>0</v>
      </c>
      <c r="P107" s="92">
        <v>0</v>
      </c>
      <c r="Q107" s="92"/>
      <c r="R107" s="92">
        <v>0</v>
      </c>
      <c r="S107" s="92">
        <v>0</v>
      </c>
      <c r="T107" s="92">
        <v>0</v>
      </c>
      <c r="U107" s="92">
        <v>0</v>
      </c>
      <c r="V107" s="92">
        <v>0</v>
      </c>
      <c r="W107" s="92">
        <v>0</v>
      </c>
      <c r="X107" s="92"/>
      <c r="Y107" s="92">
        <v>0</v>
      </c>
      <c r="Z107" s="92">
        <v>0</v>
      </c>
      <c r="AA107" s="92"/>
      <c r="AB107" s="92">
        <v>0</v>
      </c>
      <c r="AC107" s="92">
        <v>0</v>
      </c>
      <c r="AD107" s="92">
        <v>0</v>
      </c>
      <c r="AE107" s="92"/>
      <c r="AF107" s="92">
        <v>0</v>
      </c>
      <c r="AG107" s="92">
        <v>0</v>
      </c>
      <c r="AH107" s="92"/>
      <c r="AI107" s="161">
        <f t="shared" ref="AI107:AI108" si="48">SUM(D107:AH107)</f>
        <v>0</v>
      </c>
      <c r="AJ107" s="541"/>
    </row>
    <row r="108" spans="1:36" ht="20.399999999999999" hidden="1">
      <c r="A108" s="529"/>
      <c r="B108" s="546"/>
      <c r="C108" s="94" t="s">
        <v>90</v>
      </c>
      <c r="D108" s="92">
        <v>0</v>
      </c>
      <c r="E108" s="92">
        <v>0</v>
      </c>
      <c r="F108" s="92">
        <v>0</v>
      </c>
      <c r="G108" s="92">
        <v>0</v>
      </c>
      <c r="H108" s="92">
        <v>0</v>
      </c>
      <c r="I108" s="92">
        <v>0</v>
      </c>
      <c r="J108" s="92"/>
      <c r="K108" s="92">
        <v>0</v>
      </c>
      <c r="L108" s="92">
        <v>0</v>
      </c>
      <c r="M108" s="92">
        <v>0</v>
      </c>
      <c r="N108" s="92">
        <v>0</v>
      </c>
      <c r="O108" s="92">
        <v>0</v>
      </c>
      <c r="P108" s="92">
        <v>0</v>
      </c>
      <c r="Q108" s="92"/>
      <c r="R108" s="92">
        <v>0</v>
      </c>
      <c r="S108" s="92">
        <v>0</v>
      </c>
      <c r="T108" s="92">
        <v>0</v>
      </c>
      <c r="U108" s="92">
        <v>0</v>
      </c>
      <c r="V108" s="92">
        <v>0</v>
      </c>
      <c r="W108" s="92">
        <v>0</v>
      </c>
      <c r="X108" s="92"/>
      <c r="Y108" s="92">
        <v>0</v>
      </c>
      <c r="Z108" s="92">
        <v>0</v>
      </c>
      <c r="AA108" s="92"/>
      <c r="AB108" s="92">
        <v>0</v>
      </c>
      <c r="AC108" s="92">
        <v>0</v>
      </c>
      <c r="AD108" s="92">
        <v>0</v>
      </c>
      <c r="AE108" s="92"/>
      <c r="AF108" s="92">
        <v>0</v>
      </c>
      <c r="AG108" s="92">
        <v>0</v>
      </c>
      <c r="AH108" s="92"/>
      <c r="AI108" s="87">
        <f t="shared" si="48"/>
        <v>0</v>
      </c>
      <c r="AJ108" s="541"/>
    </row>
    <row r="109" spans="1:36" ht="21" hidden="1" thickBot="1">
      <c r="A109" s="530"/>
      <c r="B109" s="547"/>
      <c r="C109" s="96" t="s">
        <v>91</v>
      </c>
      <c r="D109" s="97" t="e">
        <f>(D107+D108)/D106</f>
        <v>#DIV/0!</v>
      </c>
      <c r="E109" s="97" t="e">
        <f>(E107+E108)/E106</f>
        <v>#DIV/0!</v>
      </c>
      <c r="F109" s="97" t="e">
        <f t="shared" ref="F109:AI109" si="49">(F107+F108)/F106</f>
        <v>#DIV/0!</v>
      </c>
      <c r="G109" s="97" t="e">
        <f t="shared" si="49"/>
        <v>#DIV/0!</v>
      </c>
      <c r="H109" s="97" t="e">
        <f t="shared" si="49"/>
        <v>#DIV/0!</v>
      </c>
      <c r="I109" s="97" t="e">
        <f t="shared" si="49"/>
        <v>#DIV/0!</v>
      </c>
      <c r="J109" s="97" t="e">
        <f t="shared" si="49"/>
        <v>#DIV/0!</v>
      </c>
      <c r="K109" s="97" t="e">
        <f t="shared" si="49"/>
        <v>#DIV/0!</v>
      </c>
      <c r="L109" s="97" t="e">
        <f t="shared" si="49"/>
        <v>#DIV/0!</v>
      </c>
      <c r="M109" s="97" t="e">
        <f t="shared" si="49"/>
        <v>#DIV/0!</v>
      </c>
      <c r="N109" s="97" t="e">
        <f t="shared" si="49"/>
        <v>#DIV/0!</v>
      </c>
      <c r="O109" s="97" t="e">
        <f t="shared" si="49"/>
        <v>#DIV/0!</v>
      </c>
      <c r="P109" s="97" t="e">
        <f t="shared" si="49"/>
        <v>#DIV/0!</v>
      </c>
      <c r="Q109" s="97" t="e">
        <f t="shared" si="49"/>
        <v>#DIV/0!</v>
      </c>
      <c r="R109" s="97" t="e">
        <f t="shared" si="49"/>
        <v>#DIV/0!</v>
      </c>
      <c r="S109" s="97" t="e">
        <f t="shared" si="49"/>
        <v>#DIV/0!</v>
      </c>
      <c r="T109" s="97" t="e">
        <f t="shared" si="49"/>
        <v>#DIV/0!</v>
      </c>
      <c r="U109" s="97" t="e">
        <f t="shared" si="49"/>
        <v>#DIV/0!</v>
      </c>
      <c r="V109" s="97" t="e">
        <f t="shared" si="49"/>
        <v>#DIV/0!</v>
      </c>
      <c r="W109" s="97" t="e">
        <f t="shared" si="49"/>
        <v>#DIV/0!</v>
      </c>
      <c r="X109" s="97" t="e">
        <f t="shared" si="49"/>
        <v>#DIV/0!</v>
      </c>
      <c r="Y109" s="97" t="e">
        <f t="shared" si="49"/>
        <v>#DIV/0!</v>
      </c>
      <c r="Z109" s="97" t="e">
        <f t="shared" si="49"/>
        <v>#DIV/0!</v>
      </c>
      <c r="AA109" s="97" t="e">
        <f t="shared" si="49"/>
        <v>#DIV/0!</v>
      </c>
      <c r="AB109" s="97" t="e">
        <f t="shared" si="49"/>
        <v>#DIV/0!</v>
      </c>
      <c r="AC109" s="97" t="e">
        <f t="shared" si="49"/>
        <v>#DIV/0!</v>
      </c>
      <c r="AD109" s="97" t="e">
        <f t="shared" si="49"/>
        <v>#DIV/0!</v>
      </c>
      <c r="AE109" s="97" t="e">
        <f t="shared" si="49"/>
        <v>#DIV/0!</v>
      </c>
      <c r="AF109" s="97" t="e">
        <f t="shared" si="49"/>
        <v>#DIV/0!</v>
      </c>
      <c r="AG109" s="97" t="e">
        <f t="shared" si="49"/>
        <v>#DIV/0!</v>
      </c>
      <c r="AH109" s="97" t="e">
        <f t="shared" si="49"/>
        <v>#DIV/0!</v>
      </c>
      <c r="AI109" s="97" t="e">
        <f t="shared" si="49"/>
        <v>#DIV/0!</v>
      </c>
      <c r="AJ109" s="542"/>
    </row>
    <row r="110" spans="1:36" ht="20.399999999999999">
      <c r="A110" s="528" t="s">
        <v>26</v>
      </c>
      <c r="B110" s="535" t="s">
        <v>70</v>
      </c>
      <c r="C110" s="157" t="s">
        <v>42</v>
      </c>
      <c r="D110" s="142">
        <v>0</v>
      </c>
      <c r="E110" s="142">
        <v>25</v>
      </c>
      <c r="F110" s="142">
        <v>0</v>
      </c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93">
        <f>SUM(D110:AH110)</f>
        <v>25</v>
      </c>
      <c r="AJ110" s="541">
        <f>AI113</f>
        <v>0.2</v>
      </c>
    </row>
    <row r="111" spans="1:36" ht="20.399999999999999">
      <c r="A111" s="529"/>
      <c r="B111" s="536"/>
      <c r="C111" s="159" t="s">
        <v>89</v>
      </c>
      <c r="D111" s="92">
        <v>0</v>
      </c>
      <c r="E111" s="92">
        <v>5</v>
      </c>
      <c r="F111" s="92">
        <v>0</v>
      </c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161">
        <f t="shared" ref="AI111:AI112" si="50">SUM(D111:AH111)</f>
        <v>5</v>
      </c>
      <c r="AJ111" s="541"/>
    </row>
    <row r="112" spans="1:36" ht="20.399999999999999">
      <c r="A112" s="529"/>
      <c r="B112" s="536"/>
      <c r="C112" s="160" t="s">
        <v>90</v>
      </c>
      <c r="D112" s="92">
        <v>0</v>
      </c>
      <c r="E112" s="92">
        <v>0</v>
      </c>
      <c r="F112" s="92">
        <v>0</v>
      </c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87">
        <f t="shared" si="50"/>
        <v>0</v>
      </c>
      <c r="AJ112" s="541"/>
    </row>
    <row r="113" spans="1:36" ht="21" thickBot="1">
      <c r="A113" s="530"/>
      <c r="B113" s="537"/>
      <c r="C113" s="154" t="s">
        <v>91</v>
      </c>
      <c r="D113" s="97" t="e">
        <f>(D111+D112)/D110</f>
        <v>#DIV/0!</v>
      </c>
      <c r="E113" s="97">
        <f>(E111+E112)/E110</f>
        <v>0.2</v>
      </c>
      <c r="F113" s="97" t="e">
        <f t="shared" ref="F113:AI113" si="51">(F111+F112)/F110</f>
        <v>#DIV/0!</v>
      </c>
      <c r="G113" s="97" t="e">
        <f t="shared" si="51"/>
        <v>#DIV/0!</v>
      </c>
      <c r="H113" s="97" t="e">
        <f t="shared" si="51"/>
        <v>#DIV/0!</v>
      </c>
      <c r="I113" s="97" t="e">
        <f t="shared" si="51"/>
        <v>#DIV/0!</v>
      </c>
      <c r="J113" s="97" t="e">
        <f t="shared" si="51"/>
        <v>#DIV/0!</v>
      </c>
      <c r="K113" s="97" t="e">
        <f t="shared" si="51"/>
        <v>#DIV/0!</v>
      </c>
      <c r="L113" s="97" t="e">
        <f t="shared" si="51"/>
        <v>#DIV/0!</v>
      </c>
      <c r="M113" s="97" t="e">
        <f t="shared" si="51"/>
        <v>#DIV/0!</v>
      </c>
      <c r="N113" s="97" t="e">
        <f t="shared" si="51"/>
        <v>#DIV/0!</v>
      </c>
      <c r="O113" s="97" t="e">
        <f t="shared" si="51"/>
        <v>#DIV/0!</v>
      </c>
      <c r="P113" s="97" t="e">
        <f t="shared" si="51"/>
        <v>#DIV/0!</v>
      </c>
      <c r="Q113" s="97" t="e">
        <f t="shared" si="51"/>
        <v>#DIV/0!</v>
      </c>
      <c r="R113" s="97" t="e">
        <f t="shared" si="51"/>
        <v>#DIV/0!</v>
      </c>
      <c r="S113" s="97" t="e">
        <f t="shared" si="51"/>
        <v>#DIV/0!</v>
      </c>
      <c r="T113" s="97" t="e">
        <f t="shared" si="51"/>
        <v>#DIV/0!</v>
      </c>
      <c r="U113" s="97" t="e">
        <f t="shared" si="51"/>
        <v>#DIV/0!</v>
      </c>
      <c r="V113" s="97" t="e">
        <f t="shared" si="51"/>
        <v>#DIV/0!</v>
      </c>
      <c r="W113" s="97" t="e">
        <f t="shared" si="51"/>
        <v>#DIV/0!</v>
      </c>
      <c r="X113" s="97" t="e">
        <f t="shared" si="51"/>
        <v>#DIV/0!</v>
      </c>
      <c r="Y113" s="97" t="e">
        <f t="shared" si="51"/>
        <v>#DIV/0!</v>
      </c>
      <c r="Z113" s="97" t="e">
        <f t="shared" si="51"/>
        <v>#DIV/0!</v>
      </c>
      <c r="AA113" s="97" t="e">
        <f t="shared" si="51"/>
        <v>#DIV/0!</v>
      </c>
      <c r="AB113" s="97" t="e">
        <f t="shared" si="51"/>
        <v>#DIV/0!</v>
      </c>
      <c r="AC113" s="97" t="e">
        <f t="shared" si="51"/>
        <v>#DIV/0!</v>
      </c>
      <c r="AD113" s="97" t="e">
        <f t="shared" si="51"/>
        <v>#DIV/0!</v>
      </c>
      <c r="AE113" s="97" t="e">
        <f t="shared" si="51"/>
        <v>#DIV/0!</v>
      </c>
      <c r="AF113" s="97" t="e">
        <f t="shared" si="51"/>
        <v>#DIV/0!</v>
      </c>
      <c r="AG113" s="97" t="e">
        <f t="shared" si="51"/>
        <v>#DIV/0!</v>
      </c>
      <c r="AH113" s="97" t="e">
        <f t="shared" si="51"/>
        <v>#DIV/0!</v>
      </c>
      <c r="AI113" s="97">
        <f t="shared" si="51"/>
        <v>0.2</v>
      </c>
      <c r="AJ113" s="542"/>
    </row>
    <row r="114" spans="1:36" ht="20.399999999999999">
      <c r="A114" s="517" t="s">
        <v>27</v>
      </c>
      <c r="B114" s="555" t="s">
        <v>39</v>
      </c>
      <c r="C114" s="143" t="s">
        <v>42</v>
      </c>
      <c r="D114" s="144">
        <v>0</v>
      </c>
      <c r="E114" s="144">
        <v>0</v>
      </c>
      <c r="F114" s="144">
        <v>0</v>
      </c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5">
        <f>SUM(D114:AH114)</f>
        <v>0</v>
      </c>
      <c r="AJ114" s="539" t="e">
        <f>AI117</f>
        <v>#DIV/0!</v>
      </c>
    </row>
    <row r="115" spans="1:36" ht="20.399999999999999">
      <c r="A115" s="518"/>
      <c r="B115" s="556"/>
      <c r="C115" s="146" t="s">
        <v>89</v>
      </c>
      <c r="D115" s="147">
        <v>0</v>
      </c>
      <c r="E115" s="147">
        <v>0</v>
      </c>
      <c r="F115" s="147">
        <v>0</v>
      </c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62">
        <f t="shared" ref="AI115:AI116" si="52">SUM(D115:AH115)</f>
        <v>0</v>
      </c>
      <c r="AJ115" s="539"/>
    </row>
    <row r="116" spans="1:36" ht="20.399999999999999">
      <c r="A116" s="518"/>
      <c r="B116" s="556"/>
      <c r="C116" s="148" t="s">
        <v>90</v>
      </c>
      <c r="D116" s="147">
        <v>0</v>
      </c>
      <c r="E116" s="147">
        <v>0</v>
      </c>
      <c r="F116" s="147">
        <v>0</v>
      </c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4">
        <f t="shared" si="52"/>
        <v>0</v>
      </c>
      <c r="AJ116" s="539"/>
    </row>
    <row r="117" spans="1:36" ht="21" thickBot="1">
      <c r="A117" s="519"/>
      <c r="B117" s="557"/>
      <c r="C117" s="149" t="s">
        <v>91</v>
      </c>
      <c r="D117" s="150" t="e">
        <f>(D115+D116)/D114</f>
        <v>#DIV/0!</v>
      </c>
      <c r="E117" s="150" t="e">
        <f>(E115+E116)/E114</f>
        <v>#DIV/0!</v>
      </c>
      <c r="F117" s="150" t="e">
        <f t="shared" ref="F117:AI117" si="53">(F115+F116)/F114</f>
        <v>#DIV/0!</v>
      </c>
      <c r="G117" s="150" t="e">
        <f t="shared" si="53"/>
        <v>#DIV/0!</v>
      </c>
      <c r="H117" s="150" t="e">
        <f t="shared" si="53"/>
        <v>#DIV/0!</v>
      </c>
      <c r="I117" s="150" t="e">
        <f t="shared" si="53"/>
        <v>#DIV/0!</v>
      </c>
      <c r="J117" s="150" t="e">
        <f t="shared" si="53"/>
        <v>#DIV/0!</v>
      </c>
      <c r="K117" s="150" t="e">
        <f t="shared" si="53"/>
        <v>#DIV/0!</v>
      </c>
      <c r="L117" s="150" t="e">
        <f t="shared" si="53"/>
        <v>#DIV/0!</v>
      </c>
      <c r="M117" s="150" t="e">
        <f t="shared" si="53"/>
        <v>#DIV/0!</v>
      </c>
      <c r="N117" s="150" t="e">
        <f t="shared" si="53"/>
        <v>#DIV/0!</v>
      </c>
      <c r="O117" s="150" t="e">
        <f t="shared" si="53"/>
        <v>#DIV/0!</v>
      </c>
      <c r="P117" s="150" t="e">
        <f t="shared" si="53"/>
        <v>#DIV/0!</v>
      </c>
      <c r="Q117" s="150" t="e">
        <f t="shared" si="53"/>
        <v>#DIV/0!</v>
      </c>
      <c r="R117" s="150" t="e">
        <f t="shared" si="53"/>
        <v>#DIV/0!</v>
      </c>
      <c r="S117" s="150" t="e">
        <f t="shared" si="53"/>
        <v>#DIV/0!</v>
      </c>
      <c r="T117" s="150" t="e">
        <f t="shared" si="53"/>
        <v>#DIV/0!</v>
      </c>
      <c r="U117" s="150" t="e">
        <f t="shared" si="53"/>
        <v>#DIV/0!</v>
      </c>
      <c r="V117" s="150" t="e">
        <f t="shared" si="53"/>
        <v>#DIV/0!</v>
      </c>
      <c r="W117" s="150" t="e">
        <f t="shared" si="53"/>
        <v>#DIV/0!</v>
      </c>
      <c r="X117" s="150" t="e">
        <f t="shared" si="53"/>
        <v>#DIV/0!</v>
      </c>
      <c r="Y117" s="150" t="e">
        <f t="shared" si="53"/>
        <v>#DIV/0!</v>
      </c>
      <c r="Z117" s="150" t="e">
        <f t="shared" si="53"/>
        <v>#DIV/0!</v>
      </c>
      <c r="AA117" s="150" t="e">
        <f t="shared" si="53"/>
        <v>#DIV/0!</v>
      </c>
      <c r="AB117" s="150" t="e">
        <f t="shared" si="53"/>
        <v>#DIV/0!</v>
      </c>
      <c r="AC117" s="150" t="e">
        <f t="shared" si="53"/>
        <v>#DIV/0!</v>
      </c>
      <c r="AD117" s="150" t="e">
        <f t="shared" si="53"/>
        <v>#DIV/0!</v>
      </c>
      <c r="AE117" s="150" t="e">
        <f t="shared" si="53"/>
        <v>#DIV/0!</v>
      </c>
      <c r="AF117" s="150" t="e">
        <f t="shared" si="53"/>
        <v>#DIV/0!</v>
      </c>
      <c r="AG117" s="150" t="e">
        <f t="shared" si="53"/>
        <v>#DIV/0!</v>
      </c>
      <c r="AH117" s="150" t="e">
        <f t="shared" si="53"/>
        <v>#DIV/0!</v>
      </c>
      <c r="AI117" s="150" t="e">
        <f t="shared" si="53"/>
        <v>#DIV/0!</v>
      </c>
      <c r="AJ117" s="540"/>
    </row>
    <row r="118" spans="1:36" ht="20.399999999999999">
      <c r="A118" s="517" t="s">
        <v>28</v>
      </c>
      <c r="B118" s="555" t="s">
        <v>40</v>
      </c>
      <c r="C118" s="143" t="s">
        <v>42</v>
      </c>
      <c r="D118" s="144">
        <v>0</v>
      </c>
      <c r="E118" s="144">
        <v>0</v>
      </c>
      <c r="F118" s="144">
        <v>0</v>
      </c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5">
        <f>SUM(D118:AH118)</f>
        <v>0</v>
      </c>
      <c r="AJ118" s="539" t="e">
        <f>AI121</f>
        <v>#DIV/0!</v>
      </c>
    </row>
    <row r="119" spans="1:36" ht="20.399999999999999">
      <c r="A119" s="518"/>
      <c r="B119" s="556"/>
      <c r="C119" s="146" t="s">
        <v>89</v>
      </c>
      <c r="D119" s="147">
        <v>0</v>
      </c>
      <c r="E119" s="147">
        <v>0</v>
      </c>
      <c r="F119" s="147">
        <v>0</v>
      </c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62">
        <f t="shared" ref="AI119:AI120" si="54">SUM(D119:AH119)</f>
        <v>0</v>
      </c>
      <c r="AJ119" s="539"/>
    </row>
    <row r="120" spans="1:36" ht="20.399999999999999">
      <c r="A120" s="518"/>
      <c r="B120" s="556"/>
      <c r="C120" s="148" t="s">
        <v>90</v>
      </c>
      <c r="D120" s="147">
        <v>0</v>
      </c>
      <c r="E120" s="147">
        <v>0</v>
      </c>
      <c r="F120" s="147">
        <v>0</v>
      </c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4">
        <f t="shared" si="54"/>
        <v>0</v>
      </c>
      <c r="AJ120" s="539"/>
    </row>
    <row r="121" spans="1:36" ht="21" thickBot="1">
      <c r="A121" s="519"/>
      <c r="B121" s="557"/>
      <c r="C121" s="149" t="s">
        <v>91</v>
      </c>
      <c r="D121" s="150" t="e">
        <f>(D119+D120)/D118</f>
        <v>#DIV/0!</v>
      </c>
      <c r="E121" s="150" t="e">
        <f>(E119+E120)/E118</f>
        <v>#DIV/0!</v>
      </c>
      <c r="F121" s="150" t="e">
        <f t="shared" ref="F121:AI121" si="55">(F119+F120)/F118</f>
        <v>#DIV/0!</v>
      </c>
      <c r="G121" s="150" t="e">
        <f t="shared" si="55"/>
        <v>#DIV/0!</v>
      </c>
      <c r="H121" s="150" t="e">
        <f t="shared" si="55"/>
        <v>#DIV/0!</v>
      </c>
      <c r="I121" s="150" t="e">
        <f t="shared" si="55"/>
        <v>#DIV/0!</v>
      </c>
      <c r="J121" s="150" t="e">
        <f t="shared" si="55"/>
        <v>#DIV/0!</v>
      </c>
      <c r="K121" s="150" t="e">
        <f t="shared" si="55"/>
        <v>#DIV/0!</v>
      </c>
      <c r="L121" s="150" t="e">
        <f t="shared" si="55"/>
        <v>#DIV/0!</v>
      </c>
      <c r="M121" s="150" t="e">
        <f t="shared" si="55"/>
        <v>#DIV/0!</v>
      </c>
      <c r="N121" s="150" t="e">
        <f t="shared" si="55"/>
        <v>#DIV/0!</v>
      </c>
      <c r="O121" s="150" t="e">
        <f t="shared" si="55"/>
        <v>#DIV/0!</v>
      </c>
      <c r="P121" s="150" t="e">
        <f t="shared" si="55"/>
        <v>#DIV/0!</v>
      </c>
      <c r="Q121" s="150" t="e">
        <f t="shared" si="55"/>
        <v>#DIV/0!</v>
      </c>
      <c r="R121" s="150" t="e">
        <f t="shared" si="55"/>
        <v>#DIV/0!</v>
      </c>
      <c r="S121" s="150" t="e">
        <f t="shared" si="55"/>
        <v>#DIV/0!</v>
      </c>
      <c r="T121" s="150" t="e">
        <f t="shared" si="55"/>
        <v>#DIV/0!</v>
      </c>
      <c r="U121" s="150" t="e">
        <f t="shared" si="55"/>
        <v>#DIV/0!</v>
      </c>
      <c r="V121" s="150" t="e">
        <f t="shared" si="55"/>
        <v>#DIV/0!</v>
      </c>
      <c r="W121" s="150" t="e">
        <f t="shared" si="55"/>
        <v>#DIV/0!</v>
      </c>
      <c r="X121" s="150" t="e">
        <f t="shared" si="55"/>
        <v>#DIV/0!</v>
      </c>
      <c r="Y121" s="150" t="e">
        <f t="shared" si="55"/>
        <v>#DIV/0!</v>
      </c>
      <c r="Z121" s="150" t="e">
        <f t="shared" si="55"/>
        <v>#DIV/0!</v>
      </c>
      <c r="AA121" s="150" t="e">
        <f t="shared" si="55"/>
        <v>#DIV/0!</v>
      </c>
      <c r="AB121" s="150" t="e">
        <f t="shared" si="55"/>
        <v>#DIV/0!</v>
      </c>
      <c r="AC121" s="150" t="e">
        <f t="shared" si="55"/>
        <v>#DIV/0!</v>
      </c>
      <c r="AD121" s="150" t="e">
        <f t="shared" si="55"/>
        <v>#DIV/0!</v>
      </c>
      <c r="AE121" s="150" t="e">
        <f t="shared" si="55"/>
        <v>#DIV/0!</v>
      </c>
      <c r="AF121" s="150" t="e">
        <f t="shared" si="55"/>
        <v>#DIV/0!</v>
      </c>
      <c r="AG121" s="150" t="e">
        <f t="shared" si="55"/>
        <v>#DIV/0!</v>
      </c>
      <c r="AH121" s="150" t="e">
        <f t="shared" si="55"/>
        <v>#DIV/0!</v>
      </c>
      <c r="AI121" s="150" t="e">
        <f t="shared" si="55"/>
        <v>#DIV/0!</v>
      </c>
      <c r="AJ121" s="540"/>
    </row>
    <row r="122" spans="1:36" ht="20.399999999999999">
      <c r="A122" s="528" t="s">
        <v>29</v>
      </c>
      <c r="B122" s="535" t="s">
        <v>50</v>
      </c>
      <c r="C122" s="157" t="s">
        <v>42</v>
      </c>
      <c r="D122" s="142">
        <v>0</v>
      </c>
      <c r="E122" s="142">
        <v>25</v>
      </c>
      <c r="F122" s="142">
        <v>0</v>
      </c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03">
        <f>SUM(D122:AH122)</f>
        <v>25</v>
      </c>
      <c r="AJ122" s="541">
        <f>AI125</f>
        <v>0.36</v>
      </c>
    </row>
    <row r="123" spans="1:36" ht="20.399999999999999">
      <c r="A123" s="529"/>
      <c r="B123" s="536"/>
      <c r="C123" s="159" t="s">
        <v>89</v>
      </c>
      <c r="D123" s="92">
        <v>2</v>
      </c>
      <c r="E123" s="92">
        <v>6</v>
      </c>
      <c r="F123" s="92">
        <v>1</v>
      </c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174">
        <f t="shared" ref="AI123:AI124" si="56">SUM(D123:AH123)</f>
        <v>9</v>
      </c>
      <c r="AJ123" s="541"/>
    </row>
    <row r="124" spans="1:36" ht="20.399999999999999">
      <c r="A124" s="529"/>
      <c r="B124" s="536"/>
      <c r="C124" s="160" t="s">
        <v>90</v>
      </c>
      <c r="D124" s="92">
        <v>0</v>
      </c>
      <c r="E124" s="92">
        <v>0</v>
      </c>
      <c r="F124" s="92">
        <v>0</v>
      </c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142">
        <f t="shared" si="56"/>
        <v>0</v>
      </c>
      <c r="AJ124" s="541"/>
    </row>
    <row r="125" spans="1:36" ht="21" thickBot="1">
      <c r="A125" s="530"/>
      <c r="B125" s="537"/>
      <c r="C125" s="154" t="s">
        <v>91</v>
      </c>
      <c r="D125" s="155" t="e">
        <f>(D123+D124)/D122</f>
        <v>#DIV/0!</v>
      </c>
      <c r="E125" s="155">
        <f>(E123+E124)/E122</f>
        <v>0.24</v>
      </c>
      <c r="F125" s="155" t="e">
        <f t="shared" ref="F125:AI125" si="57">(F123+F124)/F122</f>
        <v>#DIV/0!</v>
      </c>
      <c r="G125" s="155" t="e">
        <f t="shared" si="57"/>
        <v>#DIV/0!</v>
      </c>
      <c r="H125" s="155" t="e">
        <f t="shared" si="57"/>
        <v>#DIV/0!</v>
      </c>
      <c r="I125" s="155" t="e">
        <f t="shared" si="57"/>
        <v>#DIV/0!</v>
      </c>
      <c r="J125" s="155" t="e">
        <f t="shared" si="57"/>
        <v>#DIV/0!</v>
      </c>
      <c r="K125" s="155" t="e">
        <f t="shared" si="57"/>
        <v>#DIV/0!</v>
      </c>
      <c r="L125" s="155" t="e">
        <f t="shared" si="57"/>
        <v>#DIV/0!</v>
      </c>
      <c r="M125" s="155" t="e">
        <f t="shared" si="57"/>
        <v>#DIV/0!</v>
      </c>
      <c r="N125" s="155" t="e">
        <f t="shared" si="57"/>
        <v>#DIV/0!</v>
      </c>
      <c r="O125" s="155" t="e">
        <f t="shared" si="57"/>
        <v>#DIV/0!</v>
      </c>
      <c r="P125" s="155" t="e">
        <f t="shared" si="57"/>
        <v>#DIV/0!</v>
      </c>
      <c r="Q125" s="155" t="e">
        <f t="shared" si="57"/>
        <v>#DIV/0!</v>
      </c>
      <c r="R125" s="155" t="e">
        <f t="shared" si="57"/>
        <v>#DIV/0!</v>
      </c>
      <c r="S125" s="155" t="e">
        <f t="shared" si="57"/>
        <v>#DIV/0!</v>
      </c>
      <c r="T125" s="155" t="e">
        <f t="shared" si="57"/>
        <v>#DIV/0!</v>
      </c>
      <c r="U125" s="155" t="e">
        <f t="shared" si="57"/>
        <v>#DIV/0!</v>
      </c>
      <c r="V125" s="155" t="e">
        <f t="shared" si="57"/>
        <v>#DIV/0!</v>
      </c>
      <c r="W125" s="155" t="e">
        <f t="shared" si="57"/>
        <v>#DIV/0!</v>
      </c>
      <c r="X125" s="155" t="e">
        <f t="shared" si="57"/>
        <v>#DIV/0!</v>
      </c>
      <c r="Y125" s="155" t="e">
        <f t="shared" si="57"/>
        <v>#DIV/0!</v>
      </c>
      <c r="Z125" s="155" t="e">
        <f t="shared" si="57"/>
        <v>#DIV/0!</v>
      </c>
      <c r="AA125" s="155" t="e">
        <f t="shared" si="57"/>
        <v>#DIV/0!</v>
      </c>
      <c r="AB125" s="155" t="e">
        <f t="shared" si="57"/>
        <v>#DIV/0!</v>
      </c>
      <c r="AC125" s="155" t="e">
        <f t="shared" si="57"/>
        <v>#DIV/0!</v>
      </c>
      <c r="AD125" s="155" t="e">
        <f t="shared" si="57"/>
        <v>#DIV/0!</v>
      </c>
      <c r="AE125" s="155" t="e">
        <f t="shared" si="57"/>
        <v>#DIV/0!</v>
      </c>
      <c r="AF125" s="155" t="e">
        <f t="shared" si="57"/>
        <v>#DIV/0!</v>
      </c>
      <c r="AG125" s="155" t="e">
        <f t="shared" si="57"/>
        <v>#DIV/0!</v>
      </c>
      <c r="AH125" s="155" t="e">
        <f t="shared" si="57"/>
        <v>#DIV/0!</v>
      </c>
      <c r="AI125" s="155">
        <f t="shared" si="57"/>
        <v>0.36</v>
      </c>
      <c r="AJ125" s="542"/>
    </row>
    <row r="126" spans="1:36" ht="20.399999999999999">
      <c r="A126" s="517" t="s">
        <v>30</v>
      </c>
      <c r="B126" s="558" t="s">
        <v>51</v>
      </c>
      <c r="C126" s="143" t="s">
        <v>42</v>
      </c>
      <c r="D126" s="144">
        <v>0</v>
      </c>
      <c r="E126" s="144">
        <v>0</v>
      </c>
      <c r="F126" s="144">
        <v>0</v>
      </c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5">
        <f>SUM(D126:AH126)</f>
        <v>0</v>
      </c>
      <c r="AJ126" s="539" t="e">
        <f>AI129</f>
        <v>#DIV/0!</v>
      </c>
    </row>
    <row r="127" spans="1:36" ht="20.399999999999999">
      <c r="A127" s="518"/>
      <c r="B127" s="559"/>
      <c r="C127" s="146" t="s">
        <v>89</v>
      </c>
      <c r="D127" s="147">
        <v>0</v>
      </c>
      <c r="E127" s="147">
        <v>0</v>
      </c>
      <c r="F127" s="147">
        <v>0</v>
      </c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62">
        <f t="shared" ref="AI127:AI128" si="58">SUM(D127:AH127)</f>
        <v>0</v>
      </c>
      <c r="AJ127" s="539"/>
    </row>
    <row r="128" spans="1:36" ht="20.399999999999999">
      <c r="A128" s="518"/>
      <c r="B128" s="559"/>
      <c r="C128" s="148" t="s">
        <v>90</v>
      </c>
      <c r="D128" s="147">
        <v>0</v>
      </c>
      <c r="E128" s="147">
        <v>0</v>
      </c>
      <c r="F128" s="147">
        <v>0</v>
      </c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4">
        <f t="shared" si="58"/>
        <v>0</v>
      </c>
      <c r="AJ128" s="539"/>
    </row>
    <row r="129" spans="1:36" ht="21" thickBot="1">
      <c r="A129" s="519"/>
      <c r="B129" s="560"/>
      <c r="C129" s="149" t="s">
        <v>91</v>
      </c>
      <c r="D129" s="150" t="e">
        <f>(D127+D128)/D126</f>
        <v>#DIV/0!</v>
      </c>
      <c r="E129" s="150" t="e">
        <f>(E127+E128)/E126</f>
        <v>#DIV/0!</v>
      </c>
      <c r="F129" s="150" t="e">
        <f t="shared" ref="F129:AI129" si="59">(F127+F128)/F126</f>
        <v>#DIV/0!</v>
      </c>
      <c r="G129" s="150" t="e">
        <f t="shared" si="59"/>
        <v>#DIV/0!</v>
      </c>
      <c r="H129" s="150" t="e">
        <f t="shared" si="59"/>
        <v>#DIV/0!</v>
      </c>
      <c r="I129" s="150" t="e">
        <f t="shared" si="59"/>
        <v>#DIV/0!</v>
      </c>
      <c r="J129" s="150" t="e">
        <f t="shared" si="59"/>
        <v>#DIV/0!</v>
      </c>
      <c r="K129" s="150" t="e">
        <f t="shared" si="59"/>
        <v>#DIV/0!</v>
      </c>
      <c r="L129" s="150" t="e">
        <f t="shared" si="59"/>
        <v>#DIV/0!</v>
      </c>
      <c r="M129" s="150" t="e">
        <f t="shared" si="59"/>
        <v>#DIV/0!</v>
      </c>
      <c r="N129" s="150" t="e">
        <f t="shared" si="59"/>
        <v>#DIV/0!</v>
      </c>
      <c r="O129" s="150" t="e">
        <f t="shared" si="59"/>
        <v>#DIV/0!</v>
      </c>
      <c r="P129" s="150" t="e">
        <f t="shared" si="59"/>
        <v>#DIV/0!</v>
      </c>
      <c r="Q129" s="150" t="e">
        <f t="shared" si="59"/>
        <v>#DIV/0!</v>
      </c>
      <c r="R129" s="150" t="e">
        <f t="shared" si="59"/>
        <v>#DIV/0!</v>
      </c>
      <c r="S129" s="150" t="e">
        <f t="shared" si="59"/>
        <v>#DIV/0!</v>
      </c>
      <c r="T129" s="150" t="e">
        <f t="shared" si="59"/>
        <v>#DIV/0!</v>
      </c>
      <c r="U129" s="150" t="e">
        <f t="shared" si="59"/>
        <v>#DIV/0!</v>
      </c>
      <c r="V129" s="150" t="e">
        <f t="shared" si="59"/>
        <v>#DIV/0!</v>
      </c>
      <c r="W129" s="150" t="e">
        <f t="shared" si="59"/>
        <v>#DIV/0!</v>
      </c>
      <c r="X129" s="150" t="e">
        <f t="shared" si="59"/>
        <v>#DIV/0!</v>
      </c>
      <c r="Y129" s="150" t="e">
        <f t="shared" si="59"/>
        <v>#DIV/0!</v>
      </c>
      <c r="Z129" s="150" t="e">
        <f t="shared" si="59"/>
        <v>#DIV/0!</v>
      </c>
      <c r="AA129" s="150" t="e">
        <f t="shared" si="59"/>
        <v>#DIV/0!</v>
      </c>
      <c r="AB129" s="150" t="e">
        <f t="shared" si="59"/>
        <v>#DIV/0!</v>
      </c>
      <c r="AC129" s="150" t="e">
        <f t="shared" si="59"/>
        <v>#DIV/0!</v>
      </c>
      <c r="AD129" s="150" t="e">
        <f t="shared" si="59"/>
        <v>#DIV/0!</v>
      </c>
      <c r="AE129" s="150" t="e">
        <f t="shared" si="59"/>
        <v>#DIV/0!</v>
      </c>
      <c r="AF129" s="150" t="e">
        <f t="shared" si="59"/>
        <v>#DIV/0!</v>
      </c>
      <c r="AG129" s="150" t="e">
        <f t="shared" si="59"/>
        <v>#DIV/0!</v>
      </c>
      <c r="AH129" s="150" t="e">
        <f t="shared" si="59"/>
        <v>#DIV/0!</v>
      </c>
      <c r="AI129" s="150" t="e">
        <f t="shared" si="59"/>
        <v>#DIV/0!</v>
      </c>
      <c r="AJ129" s="540"/>
    </row>
    <row r="130" spans="1:36" ht="20.399999999999999">
      <c r="A130" s="517" t="s">
        <v>102</v>
      </c>
      <c r="B130" s="555" t="s">
        <v>52</v>
      </c>
      <c r="C130" s="143" t="s">
        <v>42</v>
      </c>
      <c r="D130" s="144">
        <v>0</v>
      </c>
      <c r="E130" s="144">
        <v>0</v>
      </c>
      <c r="F130" s="144">
        <v>0</v>
      </c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5">
        <f>SUM(D130:AH130)</f>
        <v>0</v>
      </c>
      <c r="AJ130" s="538" t="e">
        <f>AI133</f>
        <v>#DIV/0!</v>
      </c>
    </row>
    <row r="131" spans="1:36" ht="20.399999999999999">
      <c r="A131" s="518"/>
      <c r="B131" s="556"/>
      <c r="C131" s="146" t="s">
        <v>89</v>
      </c>
      <c r="D131" s="147">
        <v>0</v>
      </c>
      <c r="E131" s="147">
        <v>1</v>
      </c>
      <c r="F131" s="147">
        <v>1</v>
      </c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62">
        <f t="shared" ref="AI131:AI132" si="60">SUM(D131:AH131)</f>
        <v>2</v>
      </c>
      <c r="AJ131" s="539"/>
    </row>
    <row r="132" spans="1:36" ht="20.399999999999999">
      <c r="A132" s="518"/>
      <c r="B132" s="556"/>
      <c r="C132" s="148" t="s">
        <v>90</v>
      </c>
      <c r="D132" s="147">
        <v>0</v>
      </c>
      <c r="E132" s="147">
        <v>0</v>
      </c>
      <c r="F132" s="147">
        <v>0</v>
      </c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4">
        <f t="shared" si="60"/>
        <v>0</v>
      </c>
      <c r="AJ132" s="539"/>
    </row>
    <row r="133" spans="1:36" ht="21" thickBot="1">
      <c r="A133" s="519"/>
      <c r="B133" s="557"/>
      <c r="C133" s="149" t="s">
        <v>91</v>
      </c>
      <c r="D133" s="150" t="e">
        <f>(D131+D132)/D130</f>
        <v>#DIV/0!</v>
      </c>
      <c r="E133" s="150" t="e">
        <f>(E131+E132)/E130</f>
        <v>#DIV/0!</v>
      </c>
      <c r="F133" s="150" t="e">
        <f t="shared" ref="F133:AI133" si="61">(F131+F132)/F130</f>
        <v>#DIV/0!</v>
      </c>
      <c r="G133" s="150" t="e">
        <f t="shared" si="61"/>
        <v>#DIV/0!</v>
      </c>
      <c r="H133" s="150" t="e">
        <f t="shared" si="61"/>
        <v>#DIV/0!</v>
      </c>
      <c r="I133" s="150" t="e">
        <f t="shared" si="61"/>
        <v>#DIV/0!</v>
      </c>
      <c r="J133" s="150" t="e">
        <f t="shared" si="61"/>
        <v>#DIV/0!</v>
      </c>
      <c r="K133" s="150" t="e">
        <f t="shared" si="61"/>
        <v>#DIV/0!</v>
      </c>
      <c r="L133" s="150" t="e">
        <f t="shared" si="61"/>
        <v>#DIV/0!</v>
      </c>
      <c r="M133" s="150" t="e">
        <f t="shared" si="61"/>
        <v>#DIV/0!</v>
      </c>
      <c r="N133" s="150" t="e">
        <f t="shared" si="61"/>
        <v>#DIV/0!</v>
      </c>
      <c r="O133" s="150" t="e">
        <f t="shared" si="61"/>
        <v>#DIV/0!</v>
      </c>
      <c r="P133" s="150" t="e">
        <f t="shared" si="61"/>
        <v>#DIV/0!</v>
      </c>
      <c r="Q133" s="150" t="e">
        <f t="shared" si="61"/>
        <v>#DIV/0!</v>
      </c>
      <c r="R133" s="150" t="e">
        <f t="shared" si="61"/>
        <v>#DIV/0!</v>
      </c>
      <c r="S133" s="150" t="e">
        <f t="shared" si="61"/>
        <v>#DIV/0!</v>
      </c>
      <c r="T133" s="150" t="e">
        <f t="shared" si="61"/>
        <v>#DIV/0!</v>
      </c>
      <c r="U133" s="150" t="e">
        <f t="shared" si="61"/>
        <v>#DIV/0!</v>
      </c>
      <c r="V133" s="150" t="e">
        <f t="shared" si="61"/>
        <v>#DIV/0!</v>
      </c>
      <c r="W133" s="150" t="e">
        <f t="shared" si="61"/>
        <v>#DIV/0!</v>
      </c>
      <c r="X133" s="150" t="e">
        <f t="shared" si="61"/>
        <v>#DIV/0!</v>
      </c>
      <c r="Y133" s="150" t="e">
        <f t="shared" si="61"/>
        <v>#DIV/0!</v>
      </c>
      <c r="Z133" s="150" t="e">
        <f t="shared" si="61"/>
        <v>#DIV/0!</v>
      </c>
      <c r="AA133" s="150" t="e">
        <f t="shared" si="61"/>
        <v>#DIV/0!</v>
      </c>
      <c r="AB133" s="150" t="e">
        <f t="shared" si="61"/>
        <v>#DIV/0!</v>
      </c>
      <c r="AC133" s="150" t="e">
        <f t="shared" si="61"/>
        <v>#DIV/0!</v>
      </c>
      <c r="AD133" s="150" t="e">
        <f t="shared" si="61"/>
        <v>#DIV/0!</v>
      </c>
      <c r="AE133" s="150" t="e">
        <f t="shared" si="61"/>
        <v>#DIV/0!</v>
      </c>
      <c r="AF133" s="150" t="e">
        <f t="shared" si="61"/>
        <v>#DIV/0!</v>
      </c>
      <c r="AG133" s="150" t="e">
        <f t="shared" si="61"/>
        <v>#DIV/0!</v>
      </c>
      <c r="AH133" s="150" t="e">
        <f t="shared" si="61"/>
        <v>#DIV/0!</v>
      </c>
      <c r="AI133" s="150" t="e">
        <f t="shared" si="61"/>
        <v>#DIV/0!</v>
      </c>
      <c r="AJ133" s="540"/>
    </row>
    <row r="134" spans="1:36" ht="20.399999999999999" hidden="1">
      <c r="A134" s="543" t="s">
        <v>182</v>
      </c>
      <c r="B134" s="536"/>
      <c r="C134" s="339" t="s">
        <v>42</v>
      </c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93">
        <f>SUM(D134:AH134)</f>
        <v>0</v>
      </c>
      <c r="AJ134" s="541" t="e">
        <f>AI137</f>
        <v>#DIV/0!</v>
      </c>
    </row>
    <row r="135" spans="1:36" ht="20.399999999999999" hidden="1">
      <c r="A135" s="529"/>
      <c r="B135" s="536"/>
      <c r="C135" s="159" t="s">
        <v>89</v>
      </c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161">
        <f t="shared" ref="AI135:AI136" si="62">SUM(D135:AH135)</f>
        <v>0</v>
      </c>
      <c r="AJ135" s="541"/>
    </row>
    <row r="136" spans="1:36" ht="20.399999999999999" hidden="1">
      <c r="A136" s="529"/>
      <c r="B136" s="536"/>
      <c r="C136" s="160" t="s">
        <v>90</v>
      </c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87">
        <f t="shared" si="62"/>
        <v>0</v>
      </c>
      <c r="AJ136" s="541"/>
    </row>
    <row r="137" spans="1:36" ht="21" hidden="1" thickBot="1">
      <c r="A137" s="530"/>
      <c r="B137" s="537"/>
      <c r="C137" s="154" t="s">
        <v>91</v>
      </c>
      <c r="D137" s="97" t="e">
        <f>(D135+D136)/D134</f>
        <v>#DIV/0!</v>
      </c>
      <c r="E137" s="97" t="e">
        <f>(E135+E136)/E134</f>
        <v>#DIV/0!</v>
      </c>
      <c r="F137" s="97" t="e">
        <f t="shared" ref="F137:AI137" si="63">(F135+F136)/F134</f>
        <v>#DIV/0!</v>
      </c>
      <c r="G137" s="97" t="e">
        <f t="shared" si="63"/>
        <v>#DIV/0!</v>
      </c>
      <c r="H137" s="97" t="e">
        <f t="shared" si="63"/>
        <v>#DIV/0!</v>
      </c>
      <c r="I137" s="97" t="e">
        <f t="shared" si="63"/>
        <v>#DIV/0!</v>
      </c>
      <c r="J137" s="97" t="e">
        <f t="shared" si="63"/>
        <v>#DIV/0!</v>
      </c>
      <c r="K137" s="97" t="e">
        <f t="shared" si="63"/>
        <v>#DIV/0!</v>
      </c>
      <c r="L137" s="97" t="e">
        <f t="shared" si="63"/>
        <v>#DIV/0!</v>
      </c>
      <c r="M137" s="97" t="e">
        <f t="shared" si="63"/>
        <v>#DIV/0!</v>
      </c>
      <c r="N137" s="97" t="e">
        <f t="shared" si="63"/>
        <v>#DIV/0!</v>
      </c>
      <c r="O137" s="97" t="e">
        <f t="shared" si="63"/>
        <v>#DIV/0!</v>
      </c>
      <c r="P137" s="97" t="e">
        <f t="shared" si="63"/>
        <v>#DIV/0!</v>
      </c>
      <c r="Q137" s="97" t="e">
        <f t="shared" si="63"/>
        <v>#DIV/0!</v>
      </c>
      <c r="R137" s="97" t="e">
        <f t="shared" si="63"/>
        <v>#DIV/0!</v>
      </c>
      <c r="S137" s="97" t="e">
        <f t="shared" si="63"/>
        <v>#DIV/0!</v>
      </c>
      <c r="T137" s="97" t="e">
        <f t="shared" si="63"/>
        <v>#DIV/0!</v>
      </c>
      <c r="U137" s="97" t="e">
        <f t="shared" si="63"/>
        <v>#DIV/0!</v>
      </c>
      <c r="V137" s="97" t="e">
        <f t="shared" si="63"/>
        <v>#DIV/0!</v>
      </c>
      <c r="W137" s="97" t="e">
        <f t="shared" si="63"/>
        <v>#DIV/0!</v>
      </c>
      <c r="X137" s="97" t="e">
        <f t="shared" si="63"/>
        <v>#DIV/0!</v>
      </c>
      <c r="Y137" s="97" t="e">
        <f t="shared" si="63"/>
        <v>#DIV/0!</v>
      </c>
      <c r="Z137" s="97" t="e">
        <f t="shared" si="63"/>
        <v>#DIV/0!</v>
      </c>
      <c r="AA137" s="97" t="e">
        <f t="shared" si="63"/>
        <v>#DIV/0!</v>
      </c>
      <c r="AB137" s="97" t="e">
        <f t="shared" si="63"/>
        <v>#DIV/0!</v>
      </c>
      <c r="AC137" s="97" t="e">
        <f t="shared" si="63"/>
        <v>#DIV/0!</v>
      </c>
      <c r="AD137" s="97" t="e">
        <f t="shared" si="63"/>
        <v>#DIV/0!</v>
      </c>
      <c r="AE137" s="97" t="e">
        <f t="shared" si="63"/>
        <v>#DIV/0!</v>
      </c>
      <c r="AF137" s="97" t="e">
        <f t="shared" si="63"/>
        <v>#DIV/0!</v>
      </c>
      <c r="AG137" s="97" t="e">
        <f t="shared" si="63"/>
        <v>#DIV/0!</v>
      </c>
      <c r="AH137" s="97" t="e">
        <f t="shared" si="63"/>
        <v>#DIV/0!</v>
      </c>
      <c r="AI137" s="97" t="e">
        <f t="shared" si="63"/>
        <v>#DIV/0!</v>
      </c>
      <c r="AJ137" s="542"/>
    </row>
    <row r="138" spans="1:36" ht="20.399999999999999" hidden="1">
      <c r="A138" s="528" t="s">
        <v>183</v>
      </c>
      <c r="B138" s="535"/>
      <c r="C138" s="157" t="s">
        <v>42</v>
      </c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93">
        <f>SUM(D138:AH138)</f>
        <v>0</v>
      </c>
      <c r="AJ138" s="541" t="e">
        <f>AI141</f>
        <v>#DIV/0!</v>
      </c>
    </row>
    <row r="139" spans="1:36" ht="20.399999999999999" hidden="1">
      <c r="A139" s="529"/>
      <c r="B139" s="536"/>
      <c r="C139" s="159" t="s">
        <v>89</v>
      </c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161">
        <f t="shared" ref="AI139:AI140" si="64">SUM(D139:AH139)</f>
        <v>0</v>
      </c>
      <c r="AJ139" s="541"/>
    </row>
    <row r="140" spans="1:36" ht="20.399999999999999" hidden="1">
      <c r="A140" s="529"/>
      <c r="B140" s="536"/>
      <c r="C140" s="160" t="s">
        <v>90</v>
      </c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87">
        <f t="shared" si="64"/>
        <v>0</v>
      </c>
      <c r="AJ140" s="541"/>
    </row>
    <row r="141" spans="1:36" ht="21" hidden="1" thickBot="1">
      <c r="A141" s="530"/>
      <c r="B141" s="537"/>
      <c r="C141" s="154" t="s">
        <v>91</v>
      </c>
      <c r="D141" s="97" t="e">
        <f>(D139+D140)/D138</f>
        <v>#DIV/0!</v>
      </c>
      <c r="E141" s="97" t="e">
        <f>(E139+E140)/E138</f>
        <v>#DIV/0!</v>
      </c>
      <c r="F141" s="97" t="e">
        <f t="shared" ref="F141:AI141" si="65">(F139+F140)/F138</f>
        <v>#DIV/0!</v>
      </c>
      <c r="G141" s="97" t="e">
        <f t="shared" si="65"/>
        <v>#DIV/0!</v>
      </c>
      <c r="H141" s="97" t="e">
        <f t="shared" si="65"/>
        <v>#DIV/0!</v>
      </c>
      <c r="I141" s="97" t="e">
        <f t="shared" si="65"/>
        <v>#DIV/0!</v>
      </c>
      <c r="J141" s="97" t="e">
        <f t="shared" si="65"/>
        <v>#DIV/0!</v>
      </c>
      <c r="K141" s="97" t="e">
        <f t="shared" si="65"/>
        <v>#DIV/0!</v>
      </c>
      <c r="L141" s="97" t="e">
        <f t="shared" si="65"/>
        <v>#DIV/0!</v>
      </c>
      <c r="M141" s="97" t="e">
        <f t="shared" si="65"/>
        <v>#DIV/0!</v>
      </c>
      <c r="N141" s="97" t="e">
        <f t="shared" si="65"/>
        <v>#DIV/0!</v>
      </c>
      <c r="O141" s="97" t="e">
        <f t="shared" si="65"/>
        <v>#DIV/0!</v>
      </c>
      <c r="P141" s="97" t="e">
        <f t="shared" si="65"/>
        <v>#DIV/0!</v>
      </c>
      <c r="Q141" s="97" t="e">
        <f t="shared" si="65"/>
        <v>#DIV/0!</v>
      </c>
      <c r="R141" s="97" t="e">
        <f t="shared" si="65"/>
        <v>#DIV/0!</v>
      </c>
      <c r="S141" s="97" t="e">
        <f t="shared" si="65"/>
        <v>#DIV/0!</v>
      </c>
      <c r="T141" s="97" t="e">
        <f t="shared" si="65"/>
        <v>#DIV/0!</v>
      </c>
      <c r="U141" s="97" t="e">
        <f t="shared" si="65"/>
        <v>#DIV/0!</v>
      </c>
      <c r="V141" s="97" t="e">
        <f t="shared" si="65"/>
        <v>#DIV/0!</v>
      </c>
      <c r="W141" s="97" t="e">
        <f t="shared" si="65"/>
        <v>#DIV/0!</v>
      </c>
      <c r="X141" s="97" t="e">
        <f t="shared" si="65"/>
        <v>#DIV/0!</v>
      </c>
      <c r="Y141" s="97" t="e">
        <f t="shared" si="65"/>
        <v>#DIV/0!</v>
      </c>
      <c r="Z141" s="97" t="e">
        <f t="shared" si="65"/>
        <v>#DIV/0!</v>
      </c>
      <c r="AA141" s="97" t="e">
        <f t="shared" si="65"/>
        <v>#DIV/0!</v>
      </c>
      <c r="AB141" s="97" t="e">
        <f t="shared" si="65"/>
        <v>#DIV/0!</v>
      </c>
      <c r="AC141" s="97" t="e">
        <f t="shared" si="65"/>
        <v>#DIV/0!</v>
      </c>
      <c r="AD141" s="97" t="e">
        <f t="shared" si="65"/>
        <v>#DIV/0!</v>
      </c>
      <c r="AE141" s="97" t="e">
        <f t="shared" si="65"/>
        <v>#DIV/0!</v>
      </c>
      <c r="AF141" s="97" t="e">
        <f t="shared" si="65"/>
        <v>#DIV/0!</v>
      </c>
      <c r="AG141" s="97" t="e">
        <f t="shared" si="65"/>
        <v>#DIV/0!</v>
      </c>
      <c r="AH141" s="97" t="e">
        <f t="shared" si="65"/>
        <v>#DIV/0!</v>
      </c>
      <c r="AI141" s="97" t="e">
        <f t="shared" si="65"/>
        <v>#DIV/0!</v>
      </c>
      <c r="AJ141" s="542"/>
    </row>
    <row r="142" spans="1:36" ht="20.399999999999999" hidden="1">
      <c r="A142" s="543" t="s">
        <v>184</v>
      </c>
      <c r="B142" s="535"/>
      <c r="C142" s="157" t="s">
        <v>42</v>
      </c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93">
        <f>SUM(D142:AH142)</f>
        <v>0</v>
      </c>
      <c r="AJ142" s="541" t="e">
        <f>AI145</f>
        <v>#DIV/0!</v>
      </c>
    </row>
    <row r="143" spans="1:36" ht="20.399999999999999" hidden="1">
      <c r="A143" s="529"/>
      <c r="B143" s="536"/>
      <c r="C143" s="159" t="s">
        <v>89</v>
      </c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161">
        <f t="shared" ref="AI143:AI144" si="66">SUM(D143:AH143)</f>
        <v>0</v>
      </c>
      <c r="AJ143" s="541"/>
    </row>
    <row r="144" spans="1:36" ht="20.399999999999999" hidden="1">
      <c r="A144" s="529"/>
      <c r="B144" s="536"/>
      <c r="C144" s="160" t="s">
        <v>90</v>
      </c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87">
        <f t="shared" si="66"/>
        <v>0</v>
      </c>
      <c r="AJ144" s="541"/>
    </row>
    <row r="145" spans="1:36" ht="21" hidden="1" thickBot="1">
      <c r="A145" s="530"/>
      <c r="B145" s="537"/>
      <c r="C145" s="154" t="s">
        <v>91</v>
      </c>
      <c r="D145" s="97" t="e">
        <f>(D143+D144)/D142</f>
        <v>#DIV/0!</v>
      </c>
      <c r="E145" s="97" t="e">
        <f>(E143+E144)/E142</f>
        <v>#DIV/0!</v>
      </c>
      <c r="F145" s="97" t="e">
        <f t="shared" ref="F145:AI145" si="67">(F143+F144)/F142</f>
        <v>#DIV/0!</v>
      </c>
      <c r="G145" s="97" t="e">
        <f t="shared" si="67"/>
        <v>#DIV/0!</v>
      </c>
      <c r="H145" s="97" t="e">
        <f t="shared" si="67"/>
        <v>#DIV/0!</v>
      </c>
      <c r="I145" s="97" t="e">
        <f t="shared" si="67"/>
        <v>#DIV/0!</v>
      </c>
      <c r="J145" s="97" t="e">
        <f t="shared" si="67"/>
        <v>#DIV/0!</v>
      </c>
      <c r="K145" s="97" t="e">
        <f t="shared" si="67"/>
        <v>#DIV/0!</v>
      </c>
      <c r="L145" s="97" t="e">
        <f t="shared" si="67"/>
        <v>#DIV/0!</v>
      </c>
      <c r="M145" s="97" t="e">
        <f t="shared" si="67"/>
        <v>#DIV/0!</v>
      </c>
      <c r="N145" s="97" t="e">
        <f t="shared" si="67"/>
        <v>#DIV/0!</v>
      </c>
      <c r="O145" s="97" t="e">
        <f t="shared" si="67"/>
        <v>#DIV/0!</v>
      </c>
      <c r="P145" s="97" t="e">
        <f t="shared" si="67"/>
        <v>#DIV/0!</v>
      </c>
      <c r="Q145" s="97" t="e">
        <f t="shared" si="67"/>
        <v>#DIV/0!</v>
      </c>
      <c r="R145" s="97" t="e">
        <f t="shared" si="67"/>
        <v>#DIV/0!</v>
      </c>
      <c r="S145" s="97" t="e">
        <f t="shared" si="67"/>
        <v>#DIV/0!</v>
      </c>
      <c r="T145" s="97" t="e">
        <f t="shared" si="67"/>
        <v>#DIV/0!</v>
      </c>
      <c r="U145" s="97" t="e">
        <f t="shared" si="67"/>
        <v>#DIV/0!</v>
      </c>
      <c r="V145" s="97" t="e">
        <f t="shared" si="67"/>
        <v>#DIV/0!</v>
      </c>
      <c r="W145" s="97" t="e">
        <f t="shared" si="67"/>
        <v>#DIV/0!</v>
      </c>
      <c r="X145" s="97" t="e">
        <f t="shared" si="67"/>
        <v>#DIV/0!</v>
      </c>
      <c r="Y145" s="97" t="e">
        <f t="shared" si="67"/>
        <v>#DIV/0!</v>
      </c>
      <c r="Z145" s="97" t="e">
        <f t="shared" si="67"/>
        <v>#DIV/0!</v>
      </c>
      <c r="AA145" s="97" t="e">
        <f t="shared" si="67"/>
        <v>#DIV/0!</v>
      </c>
      <c r="AB145" s="97" t="e">
        <f t="shared" si="67"/>
        <v>#DIV/0!</v>
      </c>
      <c r="AC145" s="97" t="e">
        <f t="shared" si="67"/>
        <v>#DIV/0!</v>
      </c>
      <c r="AD145" s="97" t="e">
        <f t="shared" si="67"/>
        <v>#DIV/0!</v>
      </c>
      <c r="AE145" s="97" t="e">
        <f t="shared" si="67"/>
        <v>#DIV/0!</v>
      </c>
      <c r="AF145" s="97" t="e">
        <f t="shared" si="67"/>
        <v>#DIV/0!</v>
      </c>
      <c r="AG145" s="97" t="e">
        <f t="shared" si="67"/>
        <v>#DIV/0!</v>
      </c>
      <c r="AH145" s="97" t="e">
        <f t="shared" si="67"/>
        <v>#DIV/0!</v>
      </c>
      <c r="AI145" s="97" t="e">
        <f t="shared" si="67"/>
        <v>#DIV/0!</v>
      </c>
      <c r="AJ145" s="542"/>
    </row>
    <row r="146" spans="1:36" ht="20.399999999999999" hidden="1">
      <c r="A146" s="528" t="s">
        <v>185</v>
      </c>
      <c r="B146" s="535"/>
      <c r="C146" s="157" t="s">
        <v>42</v>
      </c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93">
        <f>SUM(D146:AH146)</f>
        <v>0</v>
      </c>
      <c r="AJ146" s="541" t="e">
        <f>AI149</f>
        <v>#DIV/0!</v>
      </c>
    </row>
    <row r="147" spans="1:36" ht="20.399999999999999" hidden="1">
      <c r="A147" s="529"/>
      <c r="B147" s="536"/>
      <c r="C147" s="159" t="s">
        <v>89</v>
      </c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161">
        <f t="shared" ref="AI147:AI148" si="68">SUM(D147:AH147)</f>
        <v>0</v>
      </c>
      <c r="AJ147" s="541"/>
    </row>
    <row r="148" spans="1:36" ht="20.399999999999999" hidden="1">
      <c r="A148" s="529"/>
      <c r="B148" s="536"/>
      <c r="C148" s="160" t="s">
        <v>90</v>
      </c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87">
        <f t="shared" si="68"/>
        <v>0</v>
      </c>
      <c r="AJ148" s="541"/>
    </row>
    <row r="149" spans="1:36" ht="21" hidden="1" thickBot="1">
      <c r="A149" s="530"/>
      <c r="B149" s="537"/>
      <c r="C149" s="154" t="s">
        <v>91</v>
      </c>
      <c r="D149" s="97" t="e">
        <f>(D147+D148)/D146</f>
        <v>#DIV/0!</v>
      </c>
      <c r="E149" s="97" t="e">
        <f>(E147+E148)/E146</f>
        <v>#DIV/0!</v>
      </c>
      <c r="F149" s="97" t="e">
        <f t="shared" ref="F149:AI149" si="69">(F147+F148)/F146</f>
        <v>#DIV/0!</v>
      </c>
      <c r="G149" s="97" t="e">
        <f t="shared" si="69"/>
        <v>#DIV/0!</v>
      </c>
      <c r="H149" s="97" t="e">
        <f t="shared" si="69"/>
        <v>#DIV/0!</v>
      </c>
      <c r="I149" s="97" t="e">
        <f t="shared" si="69"/>
        <v>#DIV/0!</v>
      </c>
      <c r="J149" s="97" t="e">
        <f t="shared" si="69"/>
        <v>#DIV/0!</v>
      </c>
      <c r="K149" s="97" t="e">
        <f t="shared" si="69"/>
        <v>#DIV/0!</v>
      </c>
      <c r="L149" s="97" t="e">
        <f t="shared" si="69"/>
        <v>#DIV/0!</v>
      </c>
      <c r="M149" s="97" t="e">
        <f t="shared" si="69"/>
        <v>#DIV/0!</v>
      </c>
      <c r="N149" s="97" t="e">
        <f t="shared" si="69"/>
        <v>#DIV/0!</v>
      </c>
      <c r="O149" s="97" t="e">
        <f t="shared" si="69"/>
        <v>#DIV/0!</v>
      </c>
      <c r="P149" s="97" t="e">
        <f t="shared" si="69"/>
        <v>#DIV/0!</v>
      </c>
      <c r="Q149" s="97" t="e">
        <f t="shared" si="69"/>
        <v>#DIV/0!</v>
      </c>
      <c r="R149" s="97" t="e">
        <f t="shared" si="69"/>
        <v>#DIV/0!</v>
      </c>
      <c r="S149" s="97" t="e">
        <f t="shared" si="69"/>
        <v>#DIV/0!</v>
      </c>
      <c r="T149" s="97" t="e">
        <f t="shared" si="69"/>
        <v>#DIV/0!</v>
      </c>
      <c r="U149" s="97" t="e">
        <f t="shared" si="69"/>
        <v>#DIV/0!</v>
      </c>
      <c r="V149" s="97" t="e">
        <f t="shared" si="69"/>
        <v>#DIV/0!</v>
      </c>
      <c r="W149" s="97" t="e">
        <f t="shared" si="69"/>
        <v>#DIV/0!</v>
      </c>
      <c r="X149" s="97" t="e">
        <f t="shared" si="69"/>
        <v>#DIV/0!</v>
      </c>
      <c r="Y149" s="97" t="e">
        <f t="shared" si="69"/>
        <v>#DIV/0!</v>
      </c>
      <c r="Z149" s="97" t="e">
        <f t="shared" si="69"/>
        <v>#DIV/0!</v>
      </c>
      <c r="AA149" s="97" t="e">
        <f t="shared" si="69"/>
        <v>#DIV/0!</v>
      </c>
      <c r="AB149" s="97" t="e">
        <f t="shared" si="69"/>
        <v>#DIV/0!</v>
      </c>
      <c r="AC149" s="97" t="e">
        <f t="shared" si="69"/>
        <v>#DIV/0!</v>
      </c>
      <c r="AD149" s="97" t="e">
        <f t="shared" si="69"/>
        <v>#DIV/0!</v>
      </c>
      <c r="AE149" s="97" t="e">
        <f t="shared" si="69"/>
        <v>#DIV/0!</v>
      </c>
      <c r="AF149" s="97" t="e">
        <f t="shared" si="69"/>
        <v>#DIV/0!</v>
      </c>
      <c r="AG149" s="97" t="e">
        <f t="shared" si="69"/>
        <v>#DIV/0!</v>
      </c>
      <c r="AH149" s="97" t="e">
        <f t="shared" si="69"/>
        <v>#DIV/0!</v>
      </c>
      <c r="AI149" s="97" t="e">
        <f t="shared" si="69"/>
        <v>#DIV/0!</v>
      </c>
      <c r="AJ149" s="542"/>
    </row>
    <row r="150" spans="1:36" ht="20.399999999999999" hidden="1">
      <c r="A150" s="543" t="s">
        <v>186</v>
      </c>
      <c r="B150" s="535"/>
      <c r="C150" s="157" t="s">
        <v>42</v>
      </c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93">
        <f>SUM(D150:AH150)</f>
        <v>0</v>
      </c>
      <c r="AJ150" s="541" t="e">
        <f>AI153</f>
        <v>#DIV/0!</v>
      </c>
    </row>
    <row r="151" spans="1:36" ht="20.399999999999999" hidden="1">
      <c r="A151" s="529"/>
      <c r="B151" s="536"/>
      <c r="C151" s="159" t="s">
        <v>89</v>
      </c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161">
        <f t="shared" ref="AI151:AI152" si="70">SUM(D151:AH151)</f>
        <v>0</v>
      </c>
      <c r="AJ151" s="541"/>
    </row>
    <row r="152" spans="1:36" ht="20.399999999999999" hidden="1">
      <c r="A152" s="529"/>
      <c r="B152" s="536"/>
      <c r="C152" s="160" t="s">
        <v>90</v>
      </c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87">
        <f t="shared" si="70"/>
        <v>0</v>
      </c>
      <c r="AJ152" s="541"/>
    </row>
    <row r="153" spans="1:36" ht="21" hidden="1" thickBot="1">
      <c r="A153" s="530"/>
      <c r="B153" s="537"/>
      <c r="C153" s="154" t="s">
        <v>91</v>
      </c>
      <c r="D153" s="97" t="e">
        <f>(D151+D152)/D150</f>
        <v>#DIV/0!</v>
      </c>
      <c r="E153" s="97" t="e">
        <f>(E151+E152)/E150</f>
        <v>#DIV/0!</v>
      </c>
      <c r="F153" s="97" t="e">
        <f t="shared" ref="F153:AI153" si="71">(F151+F152)/F150</f>
        <v>#DIV/0!</v>
      </c>
      <c r="G153" s="97" t="e">
        <f t="shared" si="71"/>
        <v>#DIV/0!</v>
      </c>
      <c r="H153" s="97" t="e">
        <f t="shared" si="71"/>
        <v>#DIV/0!</v>
      </c>
      <c r="I153" s="97" t="e">
        <f t="shared" si="71"/>
        <v>#DIV/0!</v>
      </c>
      <c r="J153" s="97" t="e">
        <f t="shared" si="71"/>
        <v>#DIV/0!</v>
      </c>
      <c r="K153" s="97" t="e">
        <f t="shared" si="71"/>
        <v>#DIV/0!</v>
      </c>
      <c r="L153" s="97" t="e">
        <f t="shared" si="71"/>
        <v>#DIV/0!</v>
      </c>
      <c r="M153" s="97" t="e">
        <f t="shared" si="71"/>
        <v>#DIV/0!</v>
      </c>
      <c r="N153" s="97" t="e">
        <f t="shared" si="71"/>
        <v>#DIV/0!</v>
      </c>
      <c r="O153" s="97" t="e">
        <f t="shared" si="71"/>
        <v>#DIV/0!</v>
      </c>
      <c r="P153" s="97" t="e">
        <f t="shared" si="71"/>
        <v>#DIV/0!</v>
      </c>
      <c r="Q153" s="97" t="e">
        <f t="shared" si="71"/>
        <v>#DIV/0!</v>
      </c>
      <c r="R153" s="97" t="e">
        <f t="shared" si="71"/>
        <v>#DIV/0!</v>
      </c>
      <c r="S153" s="97" t="e">
        <f t="shared" si="71"/>
        <v>#DIV/0!</v>
      </c>
      <c r="T153" s="97" t="e">
        <f t="shared" si="71"/>
        <v>#DIV/0!</v>
      </c>
      <c r="U153" s="97" t="e">
        <f t="shared" si="71"/>
        <v>#DIV/0!</v>
      </c>
      <c r="V153" s="97" t="e">
        <f t="shared" si="71"/>
        <v>#DIV/0!</v>
      </c>
      <c r="W153" s="97" t="e">
        <f t="shared" si="71"/>
        <v>#DIV/0!</v>
      </c>
      <c r="X153" s="97" t="e">
        <f t="shared" si="71"/>
        <v>#DIV/0!</v>
      </c>
      <c r="Y153" s="97" t="e">
        <f t="shared" si="71"/>
        <v>#DIV/0!</v>
      </c>
      <c r="Z153" s="97" t="e">
        <f t="shared" si="71"/>
        <v>#DIV/0!</v>
      </c>
      <c r="AA153" s="97" t="e">
        <f t="shared" si="71"/>
        <v>#DIV/0!</v>
      </c>
      <c r="AB153" s="97" t="e">
        <f t="shared" si="71"/>
        <v>#DIV/0!</v>
      </c>
      <c r="AC153" s="97" t="e">
        <f t="shared" si="71"/>
        <v>#DIV/0!</v>
      </c>
      <c r="AD153" s="97" t="e">
        <f t="shared" si="71"/>
        <v>#DIV/0!</v>
      </c>
      <c r="AE153" s="97" t="e">
        <f t="shared" si="71"/>
        <v>#DIV/0!</v>
      </c>
      <c r="AF153" s="97" t="e">
        <f t="shared" si="71"/>
        <v>#DIV/0!</v>
      </c>
      <c r="AG153" s="97" t="e">
        <f t="shared" si="71"/>
        <v>#DIV/0!</v>
      </c>
      <c r="AH153" s="97" t="e">
        <f t="shared" si="71"/>
        <v>#DIV/0!</v>
      </c>
      <c r="AI153" s="97" t="e">
        <f t="shared" si="71"/>
        <v>#DIV/0!</v>
      </c>
      <c r="AJ153" s="542"/>
    </row>
    <row r="154" spans="1:36" ht="20.399999999999999" hidden="1">
      <c r="A154" s="528" t="s">
        <v>187</v>
      </c>
      <c r="B154" s="535"/>
      <c r="C154" s="157" t="s">
        <v>42</v>
      </c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93">
        <f>SUM(D154:AH154)</f>
        <v>0</v>
      </c>
      <c r="AJ154" s="541" t="e">
        <f>AI157</f>
        <v>#DIV/0!</v>
      </c>
    </row>
    <row r="155" spans="1:36" ht="20.399999999999999" hidden="1">
      <c r="A155" s="529"/>
      <c r="B155" s="536"/>
      <c r="C155" s="159" t="s">
        <v>89</v>
      </c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161">
        <f t="shared" ref="AI155:AI156" si="72">SUM(D155:AH155)</f>
        <v>0</v>
      </c>
      <c r="AJ155" s="541"/>
    </row>
    <row r="156" spans="1:36" ht="20.399999999999999" hidden="1">
      <c r="A156" s="529"/>
      <c r="B156" s="536"/>
      <c r="C156" s="160" t="s">
        <v>90</v>
      </c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87">
        <f t="shared" si="72"/>
        <v>0</v>
      </c>
      <c r="AJ156" s="541"/>
    </row>
    <row r="157" spans="1:36" ht="21" hidden="1" thickBot="1">
      <c r="A157" s="530"/>
      <c r="B157" s="537"/>
      <c r="C157" s="154" t="s">
        <v>91</v>
      </c>
      <c r="D157" s="97" t="e">
        <f>(D155+D156)/D154</f>
        <v>#DIV/0!</v>
      </c>
      <c r="E157" s="97" t="e">
        <f>(E155+E156)/E154</f>
        <v>#DIV/0!</v>
      </c>
      <c r="F157" s="97" t="e">
        <f t="shared" ref="F157:AI157" si="73">(F155+F156)/F154</f>
        <v>#DIV/0!</v>
      </c>
      <c r="G157" s="97" t="e">
        <f t="shared" si="73"/>
        <v>#DIV/0!</v>
      </c>
      <c r="H157" s="97" t="e">
        <f t="shared" si="73"/>
        <v>#DIV/0!</v>
      </c>
      <c r="I157" s="97" t="e">
        <f t="shared" si="73"/>
        <v>#DIV/0!</v>
      </c>
      <c r="J157" s="97" t="e">
        <f t="shared" si="73"/>
        <v>#DIV/0!</v>
      </c>
      <c r="K157" s="97" t="e">
        <f t="shared" si="73"/>
        <v>#DIV/0!</v>
      </c>
      <c r="L157" s="97" t="e">
        <f t="shared" si="73"/>
        <v>#DIV/0!</v>
      </c>
      <c r="M157" s="97" t="e">
        <f t="shared" si="73"/>
        <v>#DIV/0!</v>
      </c>
      <c r="N157" s="97" t="e">
        <f t="shared" si="73"/>
        <v>#DIV/0!</v>
      </c>
      <c r="O157" s="97" t="e">
        <f t="shared" si="73"/>
        <v>#DIV/0!</v>
      </c>
      <c r="P157" s="97" t="e">
        <f t="shared" si="73"/>
        <v>#DIV/0!</v>
      </c>
      <c r="Q157" s="97" t="e">
        <f t="shared" si="73"/>
        <v>#DIV/0!</v>
      </c>
      <c r="R157" s="97" t="e">
        <f t="shared" si="73"/>
        <v>#DIV/0!</v>
      </c>
      <c r="S157" s="97" t="e">
        <f t="shared" si="73"/>
        <v>#DIV/0!</v>
      </c>
      <c r="T157" s="97" t="e">
        <f t="shared" si="73"/>
        <v>#DIV/0!</v>
      </c>
      <c r="U157" s="97" t="e">
        <f t="shared" si="73"/>
        <v>#DIV/0!</v>
      </c>
      <c r="V157" s="97" t="e">
        <f t="shared" si="73"/>
        <v>#DIV/0!</v>
      </c>
      <c r="W157" s="97" t="e">
        <f t="shared" si="73"/>
        <v>#DIV/0!</v>
      </c>
      <c r="X157" s="97" t="e">
        <f t="shared" si="73"/>
        <v>#DIV/0!</v>
      </c>
      <c r="Y157" s="97" t="e">
        <f t="shared" si="73"/>
        <v>#DIV/0!</v>
      </c>
      <c r="Z157" s="97" t="e">
        <f t="shared" si="73"/>
        <v>#DIV/0!</v>
      </c>
      <c r="AA157" s="97" t="e">
        <f t="shared" si="73"/>
        <v>#DIV/0!</v>
      </c>
      <c r="AB157" s="97" t="e">
        <f t="shared" si="73"/>
        <v>#DIV/0!</v>
      </c>
      <c r="AC157" s="97" t="e">
        <f t="shared" si="73"/>
        <v>#DIV/0!</v>
      </c>
      <c r="AD157" s="97" t="e">
        <f t="shared" si="73"/>
        <v>#DIV/0!</v>
      </c>
      <c r="AE157" s="97" t="e">
        <f t="shared" si="73"/>
        <v>#DIV/0!</v>
      </c>
      <c r="AF157" s="97" t="e">
        <f t="shared" si="73"/>
        <v>#DIV/0!</v>
      </c>
      <c r="AG157" s="97" t="e">
        <f t="shared" si="73"/>
        <v>#DIV/0!</v>
      </c>
      <c r="AH157" s="97" t="e">
        <f t="shared" si="73"/>
        <v>#DIV/0!</v>
      </c>
      <c r="AI157" s="97" t="e">
        <f t="shared" si="73"/>
        <v>#DIV/0!</v>
      </c>
      <c r="AJ157" s="542"/>
    </row>
    <row r="158" spans="1:36" ht="20.399999999999999" hidden="1">
      <c r="A158" s="543" t="s">
        <v>188</v>
      </c>
      <c r="B158" s="535"/>
      <c r="C158" s="157" t="s">
        <v>42</v>
      </c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93">
        <f>SUM(D158:AH158)</f>
        <v>0</v>
      </c>
      <c r="AJ158" s="541" t="e">
        <f>AI161</f>
        <v>#DIV/0!</v>
      </c>
    </row>
    <row r="159" spans="1:36" ht="20.399999999999999" hidden="1">
      <c r="A159" s="529"/>
      <c r="B159" s="536"/>
      <c r="C159" s="159" t="s">
        <v>89</v>
      </c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161">
        <f t="shared" ref="AI159:AI160" si="74">SUM(D159:AH159)</f>
        <v>0</v>
      </c>
      <c r="AJ159" s="541"/>
    </row>
    <row r="160" spans="1:36" ht="20.399999999999999" hidden="1">
      <c r="A160" s="529"/>
      <c r="B160" s="536"/>
      <c r="C160" s="160" t="s">
        <v>90</v>
      </c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87">
        <f t="shared" si="74"/>
        <v>0</v>
      </c>
      <c r="AJ160" s="541"/>
    </row>
    <row r="161" spans="1:36" ht="21" hidden="1" thickBot="1">
      <c r="A161" s="530"/>
      <c r="B161" s="537"/>
      <c r="C161" s="154" t="s">
        <v>91</v>
      </c>
      <c r="D161" s="97" t="e">
        <f>(D159+D160)/D158</f>
        <v>#DIV/0!</v>
      </c>
      <c r="E161" s="97" t="e">
        <f>(E159+E160)/E158</f>
        <v>#DIV/0!</v>
      </c>
      <c r="F161" s="97" t="e">
        <f t="shared" ref="F161:AI161" si="75">(F159+F160)/F158</f>
        <v>#DIV/0!</v>
      </c>
      <c r="G161" s="97" t="e">
        <f t="shared" si="75"/>
        <v>#DIV/0!</v>
      </c>
      <c r="H161" s="97" t="e">
        <f t="shared" si="75"/>
        <v>#DIV/0!</v>
      </c>
      <c r="I161" s="97" t="e">
        <f t="shared" si="75"/>
        <v>#DIV/0!</v>
      </c>
      <c r="J161" s="97" t="e">
        <f t="shared" si="75"/>
        <v>#DIV/0!</v>
      </c>
      <c r="K161" s="97" t="e">
        <f t="shared" si="75"/>
        <v>#DIV/0!</v>
      </c>
      <c r="L161" s="97" t="e">
        <f t="shared" si="75"/>
        <v>#DIV/0!</v>
      </c>
      <c r="M161" s="97" t="e">
        <f t="shared" si="75"/>
        <v>#DIV/0!</v>
      </c>
      <c r="N161" s="97" t="e">
        <f t="shared" si="75"/>
        <v>#DIV/0!</v>
      </c>
      <c r="O161" s="97" t="e">
        <f t="shared" si="75"/>
        <v>#DIV/0!</v>
      </c>
      <c r="P161" s="97" t="e">
        <f t="shared" si="75"/>
        <v>#DIV/0!</v>
      </c>
      <c r="Q161" s="97" t="e">
        <f t="shared" si="75"/>
        <v>#DIV/0!</v>
      </c>
      <c r="R161" s="97" t="e">
        <f t="shared" si="75"/>
        <v>#DIV/0!</v>
      </c>
      <c r="S161" s="97" t="e">
        <f t="shared" si="75"/>
        <v>#DIV/0!</v>
      </c>
      <c r="T161" s="97" t="e">
        <f t="shared" si="75"/>
        <v>#DIV/0!</v>
      </c>
      <c r="U161" s="97" t="e">
        <f t="shared" si="75"/>
        <v>#DIV/0!</v>
      </c>
      <c r="V161" s="97" t="e">
        <f t="shared" si="75"/>
        <v>#DIV/0!</v>
      </c>
      <c r="W161" s="97" t="e">
        <f t="shared" si="75"/>
        <v>#DIV/0!</v>
      </c>
      <c r="X161" s="97" t="e">
        <f t="shared" si="75"/>
        <v>#DIV/0!</v>
      </c>
      <c r="Y161" s="97" t="e">
        <f t="shared" si="75"/>
        <v>#DIV/0!</v>
      </c>
      <c r="Z161" s="97" t="e">
        <f t="shared" si="75"/>
        <v>#DIV/0!</v>
      </c>
      <c r="AA161" s="97" t="e">
        <f t="shared" si="75"/>
        <v>#DIV/0!</v>
      </c>
      <c r="AB161" s="97" t="e">
        <f t="shared" si="75"/>
        <v>#DIV/0!</v>
      </c>
      <c r="AC161" s="97" t="e">
        <f t="shared" si="75"/>
        <v>#DIV/0!</v>
      </c>
      <c r="AD161" s="97" t="e">
        <f t="shared" si="75"/>
        <v>#DIV/0!</v>
      </c>
      <c r="AE161" s="97" t="e">
        <f t="shared" si="75"/>
        <v>#DIV/0!</v>
      </c>
      <c r="AF161" s="97" t="e">
        <f t="shared" si="75"/>
        <v>#DIV/0!</v>
      </c>
      <c r="AG161" s="97" t="e">
        <f t="shared" si="75"/>
        <v>#DIV/0!</v>
      </c>
      <c r="AH161" s="97" t="e">
        <f t="shared" si="75"/>
        <v>#DIV/0!</v>
      </c>
      <c r="AI161" s="97" t="e">
        <f t="shared" si="75"/>
        <v>#DIV/0!</v>
      </c>
      <c r="AJ161" s="542"/>
    </row>
    <row r="162" spans="1:36" ht="20.399999999999999" hidden="1">
      <c r="A162" s="528" t="s">
        <v>189</v>
      </c>
      <c r="B162" s="535"/>
      <c r="C162" s="157" t="s">
        <v>42</v>
      </c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340">
        <f>SUM(D162:AH162)</f>
        <v>0</v>
      </c>
      <c r="AJ162" s="566" t="e">
        <f>AI165</f>
        <v>#DIV/0!</v>
      </c>
    </row>
    <row r="163" spans="1:36" ht="20.399999999999999" hidden="1">
      <c r="A163" s="529"/>
      <c r="B163" s="536"/>
      <c r="C163" s="159" t="s">
        <v>89</v>
      </c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161">
        <f t="shared" ref="AI163:AI164" si="76">SUM(D163:AH163)</f>
        <v>0</v>
      </c>
      <c r="AJ163" s="541"/>
    </row>
    <row r="164" spans="1:36" ht="20.399999999999999" hidden="1">
      <c r="A164" s="529"/>
      <c r="B164" s="536"/>
      <c r="C164" s="160" t="s">
        <v>90</v>
      </c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87">
        <f t="shared" si="76"/>
        <v>0</v>
      </c>
      <c r="AJ164" s="541"/>
    </row>
    <row r="165" spans="1:36" ht="21" hidden="1" thickBot="1">
      <c r="A165" s="564"/>
      <c r="B165" s="565"/>
      <c r="C165" s="341" t="s">
        <v>91</v>
      </c>
      <c r="D165" s="342" t="e">
        <f>(D163+D164)/D162</f>
        <v>#DIV/0!</v>
      </c>
      <c r="E165" s="342" t="e">
        <f>(E163+E164)/E162</f>
        <v>#DIV/0!</v>
      </c>
      <c r="F165" s="342" t="e">
        <f t="shared" ref="F165:AI165" si="77">(F163+F164)/F162</f>
        <v>#DIV/0!</v>
      </c>
      <c r="G165" s="342" t="e">
        <f t="shared" si="77"/>
        <v>#DIV/0!</v>
      </c>
      <c r="H165" s="342" t="e">
        <f t="shared" si="77"/>
        <v>#DIV/0!</v>
      </c>
      <c r="I165" s="342" t="e">
        <f t="shared" si="77"/>
        <v>#DIV/0!</v>
      </c>
      <c r="J165" s="342" t="e">
        <f t="shared" si="77"/>
        <v>#DIV/0!</v>
      </c>
      <c r="K165" s="342" t="e">
        <f t="shared" si="77"/>
        <v>#DIV/0!</v>
      </c>
      <c r="L165" s="342" t="e">
        <f t="shared" si="77"/>
        <v>#DIV/0!</v>
      </c>
      <c r="M165" s="342" t="e">
        <f t="shared" si="77"/>
        <v>#DIV/0!</v>
      </c>
      <c r="N165" s="342" t="e">
        <f t="shared" si="77"/>
        <v>#DIV/0!</v>
      </c>
      <c r="O165" s="342" t="e">
        <f t="shared" si="77"/>
        <v>#DIV/0!</v>
      </c>
      <c r="P165" s="342" t="e">
        <f t="shared" si="77"/>
        <v>#DIV/0!</v>
      </c>
      <c r="Q165" s="342" t="e">
        <f t="shared" si="77"/>
        <v>#DIV/0!</v>
      </c>
      <c r="R165" s="342" t="e">
        <f t="shared" si="77"/>
        <v>#DIV/0!</v>
      </c>
      <c r="S165" s="342" t="e">
        <f t="shared" si="77"/>
        <v>#DIV/0!</v>
      </c>
      <c r="T165" s="342" t="e">
        <f t="shared" si="77"/>
        <v>#DIV/0!</v>
      </c>
      <c r="U165" s="342" t="e">
        <f t="shared" si="77"/>
        <v>#DIV/0!</v>
      </c>
      <c r="V165" s="342" t="e">
        <f t="shared" si="77"/>
        <v>#DIV/0!</v>
      </c>
      <c r="W165" s="342" t="e">
        <f t="shared" si="77"/>
        <v>#DIV/0!</v>
      </c>
      <c r="X165" s="342" t="e">
        <f t="shared" si="77"/>
        <v>#DIV/0!</v>
      </c>
      <c r="Y165" s="342" t="e">
        <f t="shared" si="77"/>
        <v>#DIV/0!</v>
      </c>
      <c r="Z165" s="342" t="e">
        <f t="shared" si="77"/>
        <v>#DIV/0!</v>
      </c>
      <c r="AA165" s="342" t="e">
        <f t="shared" si="77"/>
        <v>#DIV/0!</v>
      </c>
      <c r="AB165" s="342" t="e">
        <f t="shared" si="77"/>
        <v>#DIV/0!</v>
      </c>
      <c r="AC165" s="342" t="e">
        <f t="shared" si="77"/>
        <v>#DIV/0!</v>
      </c>
      <c r="AD165" s="342" t="e">
        <f t="shared" si="77"/>
        <v>#DIV/0!</v>
      </c>
      <c r="AE165" s="342" t="e">
        <f t="shared" si="77"/>
        <v>#DIV/0!</v>
      </c>
      <c r="AF165" s="342" t="e">
        <f t="shared" si="77"/>
        <v>#DIV/0!</v>
      </c>
      <c r="AG165" s="342" t="e">
        <f t="shared" si="77"/>
        <v>#DIV/0!</v>
      </c>
      <c r="AH165" s="342" t="e">
        <f t="shared" si="77"/>
        <v>#DIV/0!</v>
      </c>
      <c r="AI165" s="342" t="e">
        <f t="shared" si="77"/>
        <v>#DIV/0!</v>
      </c>
      <c r="AJ165" s="567"/>
    </row>
    <row r="166" spans="1:36" ht="21.75" customHeight="1">
      <c r="A166" s="520" t="s">
        <v>92</v>
      </c>
      <c r="B166" s="521"/>
      <c r="C166" s="102" t="s">
        <v>42</v>
      </c>
      <c r="D166" s="103">
        <f>D6+D10+D14+D18+D22+D26+D30+D34+D38+D42+D46+D50+D54+D58+D62+D66+D70+D74+D78+D82+D86+D90+D94+D98+D102+D106+D110+D114+D118+D122+D126+D130+D134+D138+D142+D146+D150+D154+D158+D162</f>
        <v>1295</v>
      </c>
      <c r="E166" s="103">
        <f t="shared" ref="E166:AI168" si="78">E6+E10+E14+E18+E22+E26+E30+E34+E38+E42+E46+E50+E54+E58+E62+E66+E70+E74+E78+E82+E86+E90+E94+E98+E102+E106+E110+E114+E118+E122+E126+E130+E134+E138+E142+E146+E150+E154+E158+E162</f>
        <v>1810</v>
      </c>
      <c r="F166" s="103">
        <f t="shared" si="78"/>
        <v>1395</v>
      </c>
      <c r="G166" s="103">
        <f t="shared" si="78"/>
        <v>0</v>
      </c>
      <c r="H166" s="103">
        <f t="shared" si="78"/>
        <v>0</v>
      </c>
      <c r="I166" s="103">
        <f t="shared" si="78"/>
        <v>0</v>
      </c>
      <c r="J166" s="103">
        <f t="shared" si="78"/>
        <v>0</v>
      </c>
      <c r="K166" s="103">
        <f t="shared" si="78"/>
        <v>0</v>
      </c>
      <c r="L166" s="103">
        <f t="shared" si="78"/>
        <v>0</v>
      </c>
      <c r="M166" s="103">
        <f t="shared" si="78"/>
        <v>0</v>
      </c>
      <c r="N166" s="103">
        <f t="shared" si="78"/>
        <v>0</v>
      </c>
      <c r="O166" s="103">
        <f t="shared" si="78"/>
        <v>0</v>
      </c>
      <c r="P166" s="103">
        <f t="shared" si="78"/>
        <v>0</v>
      </c>
      <c r="Q166" s="103">
        <f t="shared" si="78"/>
        <v>0</v>
      </c>
      <c r="R166" s="103">
        <f t="shared" si="78"/>
        <v>0</v>
      </c>
      <c r="S166" s="103">
        <f t="shared" si="78"/>
        <v>0</v>
      </c>
      <c r="T166" s="103">
        <f t="shared" si="78"/>
        <v>0</v>
      </c>
      <c r="U166" s="103">
        <f t="shared" si="78"/>
        <v>0</v>
      </c>
      <c r="V166" s="103">
        <f t="shared" si="78"/>
        <v>0</v>
      </c>
      <c r="W166" s="103">
        <f t="shared" si="78"/>
        <v>0</v>
      </c>
      <c r="X166" s="103">
        <f t="shared" si="78"/>
        <v>0</v>
      </c>
      <c r="Y166" s="103">
        <f t="shared" si="78"/>
        <v>0</v>
      </c>
      <c r="Z166" s="103">
        <f t="shared" si="78"/>
        <v>0</v>
      </c>
      <c r="AA166" s="103">
        <f t="shared" si="78"/>
        <v>0</v>
      </c>
      <c r="AB166" s="103">
        <f t="shared" si="78"/>
        <v>0</v>
      </c>
      <c r="AC166" s="103">
        <f t="shared" si="78"/>
        <v>0</v>
      </c>
      <c r="AD166" s="103">
        <f t="shared" si="78"/>
        <v>0</v>
      </c>
      <c r="AE166" s="103">
        <f t="shared" si="78"/>
        <v>0</v>
      </c>
      <c r="AF166" s="103">
        <f t="shared" si="78"/>
        <v>0</v>
      </c>
      <c r="AG166" s="103">
        <f t="shared" si="78"/>
        <v>0</v>
      </c>
      <c r="AH166" s="103">
        <f t="shared" si="78"/>
        <v>0</v>
      </c>
      <c r="AI166" s="103">
        <f>AI6+AI10+AI14+AI18+AI22+AI26+AI30+AI34+AI38+AI42+AI46+AI50+AI54+AI58+AI62+AI66+AI70+AI74+AI78+AI82+AI86+AI90+AI94+AI98+AI102+AI106+AI110+AI114+AI118+AI122+AI126+AI130+AI134+AI138+AI142+AI146+AI150+AI154+AI158+AI162</f>
        <v>4500</v>
      </c>
      <c r="AJ166" s="524">
        <f>AI169</f>
        <v>0.1351111111111111</v>
      </c>
    </row>
    <row r="167" spans="1:36" ht="21" customHeight="1">
      <c r="A167" s="520"/>
      <c r="B167" s="521"/>
      <c r="C167" s="104" t="s">
        <v>89</v>
      </c>
      <c r="D167" s="111">
        <f t="shared" ref="D167:D168" si="79">D7+D11+D15+D19+D23+D27+D31+D35+D39+D43+D47+D51+D55+D59+D63+D67+D71+D75+D79+D83+D87+D91+D95+D99+D103+D107+D111+D115+D119+D123+D127+D131+D135+D139+D143+D147+D151+D155+D159+D163</f>
        <v>157</v>
      </c>
      <c r="E167" s="111">
        <f t="shared" si="78"/>
        <v>163</v>
      </c>
      <c r="F167" s="111">
        <f t="shared" si="78"/>
        <v>288</v>
      </c>
      <c r="G167" s="111">
        <f t="shared" si="78"/>
        <v>0</v>
      </c>
      <c r="H167" s="111">
        <f t="shared" si="78"/>
        <v>0</v>
      </c>
      <c r="I167" s="111">
        <f t="shared" si="78"/>
        <v>0</v>
      </c>
      <c r="J167" s="111">
        <f t="shared" si="78"/>
        <v>0</v>
      </c>
      <c r="K167" s="111">
        <f t="shared" si="78"/>
        <v>0</v>
      </c>
      <c r="L167" s="111">
        <f t="shared" si="78"/>
        <v>0</v>
      </c>
      <c r="M167" s="111">
        <f t="shared" si="78"/>
        <v>0</v>
      </c>
      <c r="N167" s="111">
        <f t="shared" si="78"/>
        <v>0</v>
      </c>
      <c r="O167" s="111">
        <f t="shared" si="78"/>
        <v>0</v>
      </c>
      <c r="P167" s="111">
        <f t="shared" si="78"/>
        <v>0</v>
      </c>
      <c r="Q167" s="111">
        <f t="shared" si="78"/>
        <v>0</v>
      </c>
      <c r="R167" s="111">
        <f t="shared" si="78"/>
        <v>0</v>
      </c>
      <c r="S167" s="111">
        <f t="shared" si="78"/>
        <v>0</v>
      </c>
      <c r="T167" s="111">
        <f t="shared" si="78"/>
        <v>0</v>
      </c>
      <c r="U167" s="111">
        <f t="shared" si="78"/>
        <v>0</v>
      </c>
      <c r="V167" s="111">
        <f t="shared" si="78"/>
        <v>0</v>
      </c>
      <c r="W167" s="111">
        <f t="shared" si="78"/>
        <v>0</v>
      </c>
      <c r="X167" s="111">
        <f t="shared" si="78"/>
        <v>0</v>
      </c>
      <c r="Y167" s="111">
        <f t="shared" si="78"/>
        <v>0</v>
      </c>
      <c r="Z167" s="111">
        <f t="shared" si="78"/>
        <v>0</v>
      </c>
      <c r="AA167" s="111">
        <f t="shared" si="78"/>
        <v>0</v>
      </c>
      <c r="AB167" s="111">
        <f t="shared" si="78"/>
        <v>0</v>
      </c>
      <c r="AC167" s="111">
        <f t="shared" si="78"/>
        <v>0</v>
      </c>
      <c r="AD167" s="111">
        <f t="shared" si="78"/>
        <v>0</v>
      </c>
      <c r="AE167" s="111">
        <f t="shared" si="78"/>
        <v>0</v>
      </c>
      <c r="AF167" s="111">
        <f t="shared" si="78"/>
        <v>0</v>
      </c>
      <c r="AG167" s="111">
        <f t="shared" si="78"/>
        <v>0</v>
      </c>
      <c r="AH167" s="111">
        <f t="shared" si="78"/>
        <v>0</v>
      </c>
      <c r="AI167" s="111">
        <f t="shared" si="78"/>
        <v>608</v>
      </c>
      <c r="AJ167" s="524"/>
    </row>
    <row r="168" spans="1:36" ht="21" customHeight="1">
      <c r="A168" s="520"/>
      <c r="B168" s="521"/>
      <c r="C168" s="105" t="s">
        <v>90</v>
      </c>
      <c r="D168" s="111">
        <f t="shared" si="79"/>
        <v>0</v>
      </c>
      <c r="E168" s="111">
        <f t="shared" si="78"/>
        <v>0</v>
      </c>
      <c r="F168" s="111">
        <f t="shared" si="78"/>
        <v>0</v>
      </c>
      <c r="G168" s="111">
        <f t="shared" si="78"/>
        <v>0</v>
      </c>
      <c r="H168" s="111">
        <f t="shared" si="78"/>
        <v>0</v>
      </c>
      <c r="I168" s="111">
        <f t="shared" si="78"/>
        <v>0</v>
      </c>
      <c r="J168" s="111">
        <f t="shared" si="78"/>
        <v>0</v>
      </c>
      <c r="K168" s="111">
        <f t="shared" si="78"/>
        <v>0</v>
      </c>
      <c r="L168" s="111">
        <f t="shared" si="78"/>
        <v>0</v>
      </c>
      <c r="M168" s="111">
        <f t="shared" si="78"/>
        <v>0</v>
      </c>
      <c r="N168" s="111">
        <f t="shared" si="78"/>
        <v>0</v>
      </c>
      <c r="O168" s="111">
        <f t="shared" si="78"/>
        <v>0</v>
      </c>
      <c r="P168" s="111">
        <f t="shared" si="78"/>
        <v>0</v>
      </c>
      <c r="Q168" s="111">
        <f t="shared" si="78"/>
        <v>0</v>
      </c>
      <c r="R168" s="111">
        <f t="shared" si="78"/>
        <v>0</v>
      </c>
      <c r="S168" s="111">
        <f t="shared" si="78"/>
        <v>0</v>
      </c>
      <c r="T168" s="111">
        <f t="shared" si="78"/>
        <v>0</v>
      </c>
      <c r="U168" s="111">
        <f t="shared" si="78"/>
        <v>0</v>
      </c>
      <c r="V168" s="111">
        <f t="shared" si="78"/>
        <v>0</v>
      </c>
      <c r="W168" s="111">
        <f t="shared" si="78"/>
        <v>0</v>
      </c>
      <c r="X168" s="111">
        <f t="shared" si="78"/>
        <v>0</v>
      </c>
      <c r="Y168" s="111">
        <f t="shared" si="78"/>
        <v>0</v>
      </c>
      <c r="Z168" s="111">
        <f t="shared" si="78"/>
        <v>0</v>
      </c>
      <c r="AA168" s="111">
        <f t="shared" si="78"/>
        <v>0</v>
      </c>
      <c r="AB168" s="111">
        <f t="shared" si="78"/>
        <v>0</v>
      </c>
      <c r="AC168" s="111">
        <f t="shared" si="78"/>
        <v>0</v>
      </c>
      <c r="AD168" s="111">
        <f t="shared" si="78"/>
        <v>0</v>
      </c>
      <c r="AE168" s="111">
        <f t="shared" si="78"/>
        <v>0</v>
      </c>
      <c r="AF168" s="111">
        <f t="shared" si="78"/>
        <v>0</v>
      </c>
      <c r="AG168" s="111">
        <f t="shared" si="78"/>
        <v>0</v>
      </c>
      <c r="AH168" s="111">
        <f t="shared" si="78"/>
        <v>0</v>
      </c>
      <c r="AI168" s="111">
        <f t="shared" si="78"/>
        <v>0</v>
      </c>
      <c r="AJ168" s="524"/>
    </row>
    <row r="169" spans="1:36" ht="21.75" customHeight="1" thickBot="1">
      <c r="A169" s="520"/>
      <c r="B169" s="521"/>
      <c r="C169" s="96" t="s">
        <v>91</v>
      </c>
      <c r="D169" s="97">
        <f>(D167+D168)/D166</f>
        <v>0.12123552123552124</v>
      </c>
      <c r="E169" s="97">
        <f t="shared" ref="E169:AI169" si="80">(E167+E168)/E166</f>
        <v>9.0055248618784528E-2</v>
      </c>
      <c r="F169" s="97">
        <f t="shared" si="80"/>
        <v>0.20645161290322581</v>
      </c>
      <c r="G169" s="97" t="e">
        <f t="shared" si="80"/>
        <v>#DIV/0!</v>
      </c>
      <c r="H169" s="97" t="e">
        <f t="shared" si="80"/>
        <v>#DIV/0!</v>
      </c>
      <c r="I169" s="97" t="e">
        <f t="shared" si="80"/>
        <v>#DIV/0!</v>
      </c>
      <c r="J169" s="97" t="e">
        <f t="shared" si="80"/>
        <v>#DIV/0!</v>
      </c>
      <c r="K169" s="97" t="e">
        <f t="shared" si="80"/>
        <v>#DIV/0!</v>
      </c>
      <c r="L169" s="97" t="e">
        <f t="shared" si="80"/>
        <v>#DIV/0!</v>
      </c>
      <c r="M169" s="97" t="e">
        <f t="shared" si="80"/>
        <v>#DIV/0!</v>
      </c>
      <c r="N169" s="97" t="e">
        <f t="shared" si="80"/>
        <v>#DIV/0!</v>
      </c>
      <c r="O169" s="97" t="e">
        <f t="shared" si="80"/>
        <v>#DIV/0!</v>
      </c>
      <c r="P169" s="97" t="e">
        <f t="shared" si="80"/>
        <v>#DIV/0!</v>
      </c>
      <c r="Q169" s="97" t="e">
        <f t="shared" si="80"/>
        <v>#DIV/0!</v>
      </c>
      <c r="R169" s="97" t="e">
        <f t="shared" si="80"/>
        <v>#DIV/0!</v>
      </c>
      <c r="S169" s="97" t="e">
        <f t="shared" si="80"/>
        <v>#DIV/0!</v>
      </c>
      <c r="T169" s="97" t="e">
        <f t="shared" si="80"/>
        <v>#DIV/0!</v>
      </c>
      <c r="U169" s="97" t="e">
        <f t="shared" si="80"/>
        <v>#DIV/0!</v>
      </c>
      <c r="V169" s="97" t="e">
        <f t="shared" si="80"/>
        <v>#DIV/0!</v>
      </c>
      <c r="W169" s="97" t="e">
        <f t="shared" si="80"/>
        <v>#DIV/0!</v>
      </c>
      <c r="X169" s="97" t="e">
        <f t="shared" si="80"/>
        <v>#DIV/0!</v>
      </c>
      <c r="Y169" s="97" t="e">
        <f t="shared" si="80"/>
        <v>#DIV/0!</v>
      </c>
      <c r="Z169" s="97" t="e">
        <f t="shared" si="80"/>
        <v>#DIV/0!</v>
      </c>
      <c r="AA169" s="97" t="e">
        <f t="shared" si="80"/>
        <v>#DIV/0!</v>
      </c>
      <c r="AB169" s="97" t="e">
        <f t="shared" si="80"/>
        <v>#DIV/0!</v>
      </c>
      <c r="AC169" s="97" t="e">
        <f t="shared" si="80"/>
        <v>#DIV/0!</v>
      </c>
      <c r="AD169" s="97" t="e">
        <f t="shared" si="80"/>
        <v>#DIV/0!</v>
      </c>
      <c r="AE169" s="97" t="e">
        <f t="shared" si="80"/>
        <v>#DIV/0!</v>
      </c>
      <c r="AF169" s="97" t="e">
        <f t="shared" si="80"/>
        <v>#DIV/0!</v>
      </c>
      <c r="AG169" s="97" t="e">
        <f t="shared" si="80"/>
        <v>#DIV/0!</v>
      </c>
      <c r="AH169" s="97" t="e">
        <f t="shared" si="80"/>
        <v>#DIV/0!</v>
      </c>
      <c r="AI169" s="97">
        <f t="shared" si="80"/>
        <v>0.1351111111111111</v>
      </c>
      <c r="AJ169" s="525"/>
    </row>
    <row r="170" spans="1:36" ht="21.75" customHeight="1" thickBot="1">
      <c r="A170" s="522"/>
      <c r="B170" s="523"/>
      <c r="C170" s="106" t="s">
        <v>93</v>
      </c>
      <c r="D170" s="107">
        <f>D166-D167-D168</f>
        <v>1138</v>
      </c>
      <c r="E170" s="107">
        <f t="shared" ref="E170:AI170" si="81">E166-E167-E168</f>
        <v>1647</v>
      </c>
      <c r="F170" s="107">
        <f t="shared" si="81"/>
        <v>1107</v>
      </c>
      <c r="G170" s="107">
        <f t="shared" si="81"/>
        <v>0</v>
      </c>
      <c r="H170" s="107">
        <f t="shared" si="81"/>
        <v>0</v>
      </c>
      <c r="I170" s="107">
        <f t="shared" si="81"/>
        <v>0</v>
      </c>
      <c r="J170" s="107">
        <f t="shared" si="81"/>
        <v>0</v>
      </c>
      <c r="K170" s="107">
        <f t="shared" si="81"/>
        <v>0</v>
      </c>
      <c r="L170" s="107">
        <f t="shared" si="81"/>
        <v>0</v>
      </c>
      <c r="M170" s="107">
        <f t="shared" si="81"/>
        <v>0</v>
      </c>
      <c r="N170" s="107">
        <f t="shared" si="81"/>
        <v>0</v>
      </c>
      <c r="O170" s="107">
        <f t="shared" si="81"/>
        <v>0</v>
      </c>
      <c r="P170" s="107">
        <f t="shared" si="81"/>
        <v>0</v>
      </c>
      <c r="Q170" s="107">
        <f t="shared" si="81"/>
        <v>0</v>
      </c>
      <c r="R170" s="107">
        <f t="shared" si="81"/>
        <v>0</v>
      </c>
      <c r="S170" s="107">
        <f t="shared" si="81"/>
        <v>0</v>
      </c>
      <c r="T170" s="107">
        <f t="shared" si="81"/>
        <v>0</v>
      </c>
      <c r="U170" s="107">
        <f t="shared" si="81"/>
        <v>0</v>
      </c>
      <c r="V170" s="107">
        <f t="shared" si="81"/>
        <v>0</v>
      </c>
      <c r="W170" s="107">
        <f t="shared" si="81"/>
        <v>0</v>
      </c>
      <c r="X170" s="107">
        <f t="shared" si="81"/>
        <v>0</v>
      </c>
      <c r="Y170" s="107">
        <f t="shared" si="81"/>
        <v>0</v>
      </c>
      <c r="Z170" s="107">
        <f t="shared" si="81"/>
        <v>0</v>
      </c>
      <c r="AA170" s="107">
        <f t="shared" si="81"/>
        <v>0</v>
      </c>
      <c r="AB170" s="107">
        <f t="shared" si="81"/>
        <v>0</v>
      </c>
      <c r="AC170" s="107">
        <f t="shared" si="81"/>
        <v>0</v>
      </c>
      <c r="AD170" s="107">
        <f t="shared" si="81"/>
        <v>0</v>
      </c>
      <c r="AE170" s="107">
        <f t="shared" si="81"/>
        <v>0</v>
      </c>
      <c r="AF170" s="107">
        <f t="shared" si="81"/>
        <v>0</v>
      </c>
      <c r="AG170" s="107">
        <f t="shared" si="81"/>
        <v>0</v>
      </c>
      <c r="AH170" s="107">
        <f t="shared" si="81"/>
        <v>0</v>
      </c>
      <c r="AI170" s="107">
        <f t="shared" si="81"/>
        <v>3892</v>
      </c>
      <c r="AJ170" s="165"/>
    </row>
    <row r="171" spans="1:36" ht="21.6" thickTop="1" thickBot="1">
      <c r="A171" s="182"/>
      <c r="B171" s="534"/>
      <c r="C171" s="534"/>
      <c r="D171" s="534"/>
      <c r="E171" s="534"/>
      <c r="F171" s="534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I171" s="184"/>
      <c r="AJ171" s="185"/>
    </row>
    <row r="172" spans="1:36" ht="27" thickTop="1">
      <c r="A172" s="526"/>
      <c r="B172" s="527"/>
      <c r="C172" s="181" t="s">
        <v>42</v>
      </c>
      <c r="D172" s="103">
        <f>D166-D66-D102-D114-D118-D126-D130</f>
        <v>1255</v>
      </c>
      <c r="E172" s="103">
        <f t="shared" ref="E172:AH172" si="82">E166-E66-E102-E114-E118-E126-E130</f>
        <v>1770</v>
      </c>
      <c r="F172" s="103">
        <f t="shared" si="82"/>
        <v>1395</v>
      </c>
      <c r="G172" s="103">
        <f t="shared" si="82"/>
        <v>0</v>
      </c>
      <c r="H172" s="103">
        <f t="shared" si="82"/>
        <v>0</v>
      </c>
      <c r="I172" s="103">
        <f t="shared" si="82"/>
        <v>0</v>
      </c>
      <c r="J172" s="103">
        <f t="shared" si="82"/>
        <v>0</v>
      </c>
      <c r="K172" s="103">
        <f t="shared" si="82"/>
        <v>0</v>
      </c>
      <c r="L172" s="103">
        <f t="shared" si="82"/>
        <v>0</v>
      </c>
      <c r="M172" s="103">
        <f t="shared" si="82"/>
        <v>0</v>
      </c>
      <c r="N172" s="103">
        <f t="shared" si="82"/>
        <v>0</v>
      </c>
      <c r="O172" s="103">
        <f t="shared" si="82"/>
        <v>0</v>
      </c>
      <c r="P172" s="103">
        <f t="shared" si="82"/>
        <v>0</v>
      </c>
      <c r="Q172" s="103">
        <f t="shared" si="82"/>
        <v>0</v>
      </c>
      <c r="R172" s="103">
        <f t="shared" si="82"/>
        <v>0</v>
      </c>
      <c r="S172" s="103">
        <f t="shared" si="82"/>
        <v>0</v>
      </c>
      <c r="T172" s="103">
        <f t="shared" si="82"/>
        <v>0</v>
      </c>
      <c r="U172" s="103">
        <f t="shared" si="82"/>
        <v>0</v>
      </c>
      <c r="V172" s="103">
        <f t="shared" si="82"/>
        <v>0</v>
      </c>
      <c r="W172" s="103">
        <f t="shared" si="82"/>
        <v>0</v>
      </c>
      <c r="X172" s="103">
        <f t="shared" si="82"/>
        <v>0</v>
      </c>
      <c r="Y172" s="103">
        <f t="shared" si="82"/>
        <v>0</v>
      </c>
      <c r="Z172" s="103">
        <f t="shared" si="82"/>
        <v>0</v>
      </c>
      <c r="AA172" s="103">
        <f t="shared" si="82"/>
        <v>0</v>
      </c>
      <c r="AB172" s="103">
        <f t="shared" si="82"/>
        <v>0</v>
      </c>
      <c r="AC172" s="103">
        <f t="shared" si="82"/>
        <v>0</v>
      </c>
      <c r="AD172" s="103">
        <f t="shared" si="82"/>
        <v>0</v>
      </c>
      <c r="AE172" s="103">
        <f t="shared" si="82"/>
        <v>0</v>
      </c>
      <c r="AF172" s="103">
        <f t="shared" si="82"/>
        <v>0</v>
      </c>
      <c r="AG172" s="103">
        <f t="shared" si="82"/>
        <v>0</v>
      </c>
      <c r="AH172" s="103">
        <f t="shared" si="82"/>
        <v>0</v>
      </c>
      <c r="AI172" s="103">
        <f>AI166-AI102-AI114-AI118-AI126-AI130-AI66</f>
        <v>4420</v>
      </c>
      <c r="AJ172" s="531">
        <f>AI175</f>
        <v>0.13710407239819006</v>
      </c>
    </row>
    <row r="173" spans="1:36" ht="26.4">
      <c r="A173" s="526" t="s">
        <v>103</v>
      </c>
      <c r="B173" s="527"/>
      <c r="C173" s="175" t="s">
        <v>89</v>
      </c>
      <c r="D173" s="174">
        <f>D167-D67-D103-D115-D119-D127-D131</f>
        <v>157</v>
      </c>
      <c r="E173" s="174">
        <f t="shared" ref="E173:AH173" si="83">E167-E67-E103-E115-E119-E127-E131</f>
        <v>162</v>
      </c>
      <c r="F173" s="174">
        <f t="shared" si="83"/>
        <v>287</v>
      </c>
      <c r="G173" s="174">
        <f t="shared" si="83"/>
        <v>0</v>
      </c>
      <c r="H173" s="174">
        <f t="shared" si="83"/>
        <v>0</v>
      </c>
      <c r="I173" s="174">
        <f t="shared" si="83"/>
        <v>0</v>
      </c>
      <c r="J173" s="174">
        <f t="shared" si="83"/>
        <v>0</v>
      </c>
      <c r="K173" s="174">
        <f t="shared" si="83"/>
        <v>0</v>
      </c>
      <c r="L173" s="174">
        <f t="shared" si="83"/>
        <v>0</v>
      </c>
      <c r="M173" s="174">
        <f t="shared" si="83"/>
        <v>0</v>
      </c>
      <c r="N173" s="174">
        <f t="shared" si="83"/>
        <v>0</v>
      </c>
      <c r="O173" s="174">
        <f t="shared" si="83"/>
        <v>0</v>
      </c>
      <c r="P173" s="174">
        <f t="shared" si="83"/>
        <v>0</v>
      </c>
      <c r="Q173" s="174">
        <f t="shared" si="83"/>
        <v>0</v>
      </c>
      <c r="R173" s="174">
        <f t="shared" si="83"/>
        <v>0</v>
      </c>
      <c r="S173" s="174">
        <f t="shared" si="83"/>
        <v>0</v>
      </c>
      <c r="T173" s="174">
        <f t="shared" si="83"/>
        <v>0</v>
      </c>
      <c r="U173" s="174">
        <f t="shared" si="83"/>
        <v>0</v>
      </c>
      <c r="V173" s="174">
        <f t="shared" si="83"/>
        <v>0</v>
      </c>
      <c r="W173" s="174">
        <f t="shared" si="83"/>
        <v>0</v>
      </c>
      <c r="X173" s="174">
        <f t="shared" si="83"/>
        <v>0</v>
      </c>
      <c r="Y173" s="174">
        <f t="shared" si="83"/>
        <v>0</v>
      </c>
      <c r="Z173" s="174">
        <f t="shared" si="83"/>
        <v>0</v>
      </c>
      <c r="AA173" s="174">
        <f t="shared" si="83"/>
        <v>0</v>
      </c>
      <c r="AB173" s="174">
        <f t="shared" si="83"/>
        <v>0</v>
      </c>
      <c r="AC173" s="174">
        <f t="shared" si="83"/>
        <v>0</v>
      </c>
      <c r="AD173" s="174">
        <f t="shared" si="83"/>
        <v>0</v>
      </c>
      <c r="AE173" s="174">
        <f t="shared" si="83"/>
        <v>0</v>
      </c>
      <c r="AF173" s="174">
        <f t="shared" si="83"/>
        <v>0</v>
      </c>
      <c r="AG173" s="174">
        <f t="shared" si="83"/>
        <v>0</v>
      </c>
      <c r="AH173" s="174">
        <f t="shared" si="83"/>
        <v>0</v>
      </c>
      <c r="AI173" s="174">
        <f>AI167-AI103-AI115-AI119-AI127-AI131-AI67</f>
        <v>606</v>
      </c>
      <c r="AJ173" s="532"/>
    </row>
    <row r="174" spans="1:36" ht="26.25" customHeight="1">
      <c r="A174" s="526" t="s">
        <v>104</v>
      </c>
      <c r="B174" s="527"/>
      <c r="C174" s="176" t="s">
        <v>90</v>
      </c>
      <c r="D174" s="103">
        <f>D168-D68-D104-D116-D120-D128-D132</f>
        <v>0</v>
      </c>
      <c r="E174" s="103">
        <f t="shared" ref="E174:AH174" si="84">E168-E68-E104-E116-E120-E128-E132</f>
        <v>0</v>
      </c>
      <c r="F174" s="103">
        <f t="shared" si="84"/>
        <v>0</v>
      </c>
      <c r="G174" s="103">
        <f t="shared" si="84"/>
        <v>0</v>
      </c>
      <c r="H174" s="103">
        <f t="shared" si="84"/>
        <v>0</v>
      </c>
      <c r="I174" s="103">
        <f t="shared" si="84"/>
        <v>0</v>
      </c>
      <c r="J174" s="103">
        <f t="shared" si="84"/>
        <v>0</v>
      </c>
      <c r="K174" s="103">
        <f t="shared" si="84"/>
        <v>0</v>
      </c>
      <c r="L174" s="103">
        <f t="shared" si="84"/>
        <v>0</v>
      </c>
      <c r="M174" s="103">
        <f t="shared" si="84"/>
        <v>0</v>
      </c>
      <c r="N174" s="103">
        <f t="shared" si="84"/>
        <v>0</v>
      </c>
      <c r="O174" s="103">
        <f t="shared" si="84"/>
        <v>0</v>
      </c>
      <c r="P174" s="103">
        <f t="shared" si="84"/>
        <v>0</v>
      </c>
      <c r="Q174" s="103">
        <f t="shared" si="84"/>
        <v>0</v>
      </c>
      <c r="R174" s="103">
        <f t="shared" si="84"/>
        <v>0</v>
      </c>
      <c r="S174" s="103">
        <f t="shared" si="84"/>
        <v>0</v>
      </c>
      <c r="T174" s="103">
        <f t="shared" si="84"/>
        <v>0</v>
      </c>
      <c r="U174" s="103">
        <f t="shared" si="84"/>
        <v>0</v>
      </c>
      <c r="V174" s="103">
        <f t="shared" si="84"/>
        <v>0</v>
      </c>
      <c r="W174" s="103">
        <f t="shared" si="84"/>
        <v>0</v>
      </c>
      <c r="X174" s="103">
        <f t="shared" si="84"/>
        <v>0</v>
      </c>
      <c r="Y174" s="103">
        <f t="shared" si="84"/>
        <v>0</v>
      </c>
      <c r="Z174" s="103">
        <f t="shared" si="84"/>
        <v>0</v>
      </c>
      <c r="AA174" s="103">
        <f t="shared" si="84"/>
        <v>0</v>
      </c>
      <c r="AB174" s="103">
        <f t="shared" si="84"/>
        <v>0</v>
      </c>
      <c r="AC174" s="103">
        <f t="shared" si="84"/>
        <v>0</v>
      </c>
      <c r="AD174" s="103">
        <f t="shared" si="84"/>
        <v>0</v>
      </c>
      <c r="AE174" s="103">
        <f t="shared" si="84"/>
        <v>0</v>
      </c>
      <c r="AF174" s="103">
        <f t="shared" si="84"/>
        <v>0</v>
      </c>
      <c r="AG174" s="103">
        <f t="shared" si="84"/>
        <v>0</v>
      </c>
      <c r="AH174" s="103">
        <f t="shared" si="84"/>
        <v>0</v>
      </c>
      <c r="AI174" s="103">
        <f>AI168-AI104-AI116-AI120-AI128-AI132-AI68</f>
        <v>0</v>
      </c>
      <c r="AJ174" s="532"/>
    </row>
    <row r="175" spans="1:36" ht="27" customHeight="1" thickBot="1">
      <c r="A175" s="526" t="s">
        <v>105</v>
      </c>
      <c r="B175" s="527"/>
      <c r="C175" s="177" t="s">
        <v>91</v>
      </c>
      <c r="D175" s="155">
        <f>(D173+D174)/D172</f>
        <v>0.12509960159362549</v>
      </c>
      <c r="E175" s="155">
        <f t="shared" ref="E175:AH175" si="85">(E173+E174)/E172</f>
        <v>9.152542372881356E-2</v>
      </c>
      <c r="F175" s="155">
        <f t="shared" si="85"/>
        <v>0.20573476702508961</v>
      </c>
      <c r="G175" s="155" t="e">
        <f t="shared" si="85"/>
        <v>#DIV/0!</v>
      </c>
      <c r="H175" s="155" t="e">
        <f t="shared" si="85"/>
        <v>#DIV/0!</v>
      </c>
      <c r="I175" s="155" t="e">
        <f t="shared" si="85"/>
        <v>#DIV/0!</v>
      </c>
      <c r="J175" s="155" t="e">
        <f t="shared" si="85"/>
        <v>#DIV/0!</v>
      </c>
      <c r="K175" s="155" t="e">
        <f t="shared" si="85"/>
        <v>#DIV/0!</v>
      </c>
      <c r="L175" s="155" t="e">
        <f t="shared" si="85"/>
        <v>#DIV/0!</v>
      </c>
      <c r="M175" s="155" t="e">
        <f t="shared" si="85"/>
        <v>#DIV/0!</v>
      </c>
      <c r="N175" s="155" t="e">
        <f t="shared" si="85"/>
        <v>#DIV/0!</v>
      </c>
      <c r="O175" s="155" t="e">
        <f t="shared" si="85"/>
        <v>#DIV/0!</v>
      </c>
      <c r="P175" s="155" t="e">
        <f t="shared" si="85"/>
        <v>#DIV/0!</v>
      </c>
      <c r="Q175" s="155" t="e">
        <f t="shared" si="85"/>
        <v>#DIV/0!</v>
      </c>
      <c r="R175" s="155" t="e">
        <f t="shared" si="85"/>
        <v>#DIV/0!</v>
      </c>
      <c r="S175" s="155" t="e">
        <f t="shared" si="85"/>
        <v>#DIV/0!</v>
      </c>
      <c r="T175" s="155" t="e">
        <f t="shared" si="85"/>
        <v>#DIV/0!</v>
      </c>
      <c r="U175" s="155" t="e">
        <f t="shared" si="85"/>
        <v>#DIV/0!</v>
      </c>
      <c r="V175" s="155" t="e">
        <f t="shared" si="85"/>
        <v>#DIV/0!</v>
      </c>
      <c r="W175" s="155" t="e">
        <f t="shared" si="85"/>
        <v>#DIV/0!</v>
      </c>
      <c r="X175" s="155" t="e">
        <f t="shared" si="85"/>
        <v>#DIV/0!</v>
      </c>
      <c r="Y175" s="155" t="e">
        <f t="shared" si="85"/>
        <v>#DIV/0!</v>
      </c>
      <c r="Z175" s="155" t="e">
        <f t="shared" si="85"/>
        <v>#DIV/0!</v>
      </c>
      <c r="AA175" s="155" t="e">
        <f t="shared" si="85"/>
        <v>#DIV/0!</v>
      </c>
      <c r="AB175" s="155" t="e">
        <f t="shared" si="85"/>
        <v>#DIV/0!</v>
      </c>
      <c r="AC175" s="155" t="e">
        <f t="shared" si="85"/>
        <v>#DIV/0!</v>
      </c>
      <c r="AD175" s="155" t="e">
        <f t="shared" si="85"/>
        <v>#DIV/0!</v>
      </c>
      <c r="AE175" s="155" t="e">
        <f t="shared" si="85"/>
        <v>#DIV/0!</v>
      </c>
      <c r="AF175" s="155" t="e">
        <f t="shared" si="85"/>
        <v>#DIV/0!</v>
      </c>
      <c r="AG175" s="155" t="e">
        <f t="shared" si="85"/>
        <v>#DIV/0!</v>
      </c>
      <c r="AH175" s="155" t="e">
        <f t="shared" si="85"/>
        <v>#DIV/0!</v>
      </c>
      <c r="AI175" s="155">
        <f>(AI173+AI174)/AI172</f>
        <v>0.13710407239819006</v>
      </c>
      <c r="AJ175" s="532"/>
    </row>
    <row r="176" spans="1:36" ht="27" thickBot="1">
      <c r="A176" s="179"/>
      <c r="B176" s="180"/>
      <c r="C176" s="178" t="s">
        <v>93</v>
      </c>
      <c r="D176" s="107">
        <f>D172-D173-D174</f>
        <v>1098</v>
      </c>
      <c r="E176" s="107">
        <f t="shared" ref="E176:AI176" si="86">E172-E173-E174</f>
        <v>1608</v>
      </c>
      <c r="F176" s="107">
        <f t="shared" si="86"/>
        <v>1108</v>
      </c>
      <c r="G176" s="107">
        <f t="shared" si="86"/>
        <v>0</v>
      </c>
      <c r="H176" s="107">
        <f t="shared" si="86"/>
        <v>0</v>
      </c>
      <c r="I176" s="107">
        <f t="shared" si="86"/>
        <v>0</v>
      </c>
      <c r="J176" s="107">
        <f t="shared" si="86"/>
        <v>0</v>
      </c>
      <c r="K176" s="107">
        <f t="shared" si="86"/>
        <v>0</v>
      </c>
      <c r="L176" s="107">
        <f t="shared" si="86"/>
        <v>0</v>
      </c>
      <c r="M176" s="107">
        <f t="shared" si="86"/>
        <v>0</v>
      </c>
      <c r="N176" s="107">
        <f t="shared" si="86"/>
        <v>0</v>
      </c>
      <c r="O176" s="107">
        <f t="shared" si="86"/>
        <v>0</v>
      </c>
      <c r="P176" s="107">
        <f t="shared" si="86"/>
        <v>0</v>
      </c>
      <c r="Q176" s="107">
        <f t="shared" si="86"/>
        <v>0</v>
      </c>
      <c r="R176" s="107">
        <f t="shared" si="86"/>
        <v>0</v>
      </c>
      <c r="S176" s="107">
        <f t="shared" si="86"/>
        <v>0</v>
      </c>
      <c r="T176" s="107">
        <f t="shared" si="86"/>
        <v>0</v>
      </c>
      <c r="U176" s="107">
        <f t="shared" si="86"/>
        <v>0</v>
      </c>
      <c r="V176" s="107">
        <f t="shared" si="86"/>
        <v>0</v>
      </c>
      <c r="W176" s="107">
        <f t="shared" si="86"/>
        <v>0</v>
      </c>
      <c r="X176" s="107">
        <f t="shared" si="86"/>
        <v>0</v>
      </c>
      <c r="Y176" s="107">
        <f t="shared" si="86"/>
        <v>0</v>
      </c>
      <c r="Z176" s="107">
        <f t="shared" si="86"/>
        <v>0</v>
      </c>
      <c r="AA176" s="107">
        <f t="shared" si="86"/>
        <v>0</v>
      </c>
      <c r="AB176" s="107">
        <f t="shared" si="86"/>
        <v>0</v>
      </c>
      <c r="AC176" s="107">
        <f t="shared" si="86"/>
        <v>0</v>
      </c>
      <c r="AD176" s="107">
        <f t="shared" si="86"/>
        <v>0</v>
      </c>
      <c r="AE176" s="107">
        <f t="shared" si="86"/>
        <v>0</v>
      </c>
      <c r="AF176" s="107">
        <f t="shared" si="86"/>
        <v>0</v>
      </c>
      <c r="AG176" s="107">
        <f t="shared" si="86"/>
        <v>0</v>
      </c>
      <c r="AH176" s="107">
        <f t="shared" si="86"/>
        <v>0</v>
      </c>
      <c r="AI176" s="107">
        <f t="shared" si="86"/>
        <v>3814</v>
      </c>
      <c r="AJ176" s="533"/>
    </row>
    <row r="177" spans="1:36" ht="21" thickTop="1">
      <c r="A177" s="109"/>
      <c r="B177" s="90"/>
      <c r="C177" s="90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13"/>
      <c r="AJ177" s="90"/>
    </row>
    <row r="178" spans="1:36" s="25" customFormat="1" ht="20.399999999999999">
      <c r="A178" s="109"/>
      <c r="B178" s="90"/>
      <c r="C178" s="90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13"/>
      <c r="AJ178" s="90"/>
    </row>
    <row r="179" spans="1:36" s="25" customFormat="1" ht="20.399999999999999">
      <c r="A179" s="109"/>
      <c r="B179" s="90"/>
      <c r="C179" s="90"/>
      <c r="D179" s="109"/>
      <c r="E179" s="186"/>
      <c r="F179" s="109"/>
      <c r="G179" s="109"/>
      <c r="H179" s="114"/>
      <c r="I179" s="166"/>
      <c r="J179" s="167"/>
      <c r="K179" s="167"/>
      <c r="L179" s="167"/>
      <c r="M179" s="167"/>
      <c r="N179" s="167"/>
      <c r="O179" s="167"/>
      <c r="P179" s="167"/>
      <c r="Q179" s="167"/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  <c r="AH179" s="167"/>
      <c r="AI179" s="168"/>
      <c r="AJ179" s="119"/>
    </row>
    <row r="180" spans="1:36" s="25" customFormat="1" ht="20.399999999999999">
      <c r="A180" s="109"/>
      <c r="B180" s="90"/>
      <c r="C180" s="266" t="s">
        <v>145</v>
      </c>
      <c r="D180" s="267" t="s">
        <v>42</v>
      </c>
      <c r="E180" s="267" t="s">
        <v>89</v>
      </c>
      <c r="F180" s="267" t="s">
        <v>91</v>
      </c>
      <c r="G180" s="267" t="s">
        <v>90</v>
      </c>
      <c r="H180" s="120"/>
      <c r="I180" s="169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  <c r="AF180" s="170"/>
      <c r="AG180" s="170"/>
      <c r="AH180" s="170"/>
      <c r="AI180" s="171"/>
      <c r="AJ180" s="125"/>
    </row>
    <row r="181" spans="1:36" s="25" customFormat="1" ht="20.399999999999999">
      <c r="A181" s="109"/>
      <c r="B181" s="90"/>
      <c r="C181" s="259">
        <v>1</v>
      </c>
      <c r="D181" s="258">
        <f>D172</f>
        <v>1255</v>
      </c>
      <c r="E181" s="258">
        <f>D173</f>
        <v>157</v>
      </c>
      <c r="F181" s="260">
        <f>E181/D181</f>
        <v>0.12509960159362549</v>
      </c>
      <c r="G181" s="258">
        <f>D174</f>
        <v>0</v>
      </c>
      <c r="H181" s="120"/>
      <c r="I181" s="169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  <c r="AF181" s="170"/>
      <c r="AG181" s="170"/>
      <c r="AH181" s="170"/>
      <c r="AI181" s="171"/>
      <c r="AJ181" s="125"/>
    </row>
    <row r="182" spans="1:36" s="25" customFormat="1" ht="20.399999999999999">
      <c r="A182" s="109"/>
      <c r="B182" s="90"/>
      <c r="C182" s="259">
        <v>2</v>
      </c>
      <c r="D182" s="258">
        <f>E172</f>
        <v>1770</v>
      </c>
      <c r="E182" s="258">
        <f>E173</f>
        <v>162</v>
      </c>
      <c r="F182" s="260">
        <f t="shared" ref="F182:F211" si="87">E182/D182</f>
        <v>9.152542372881356E-2</v>
      </c>
      <c r="G182" s="258">
        <f>E174</f>
        <v>0</v>
      </c>
      <c r="H182" s="126"/>
      <c r="I182" s="172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30"/>
      <c r="AJ182" s="130"/>
    </row>
    <row r="183" spans="1:36" s="25" customFormat="1" ht="20.399999999999999">
      <c r="A183" s="109"/>
      <c r="B183" s="90"/>
      <c r="C183" s="259">
        <v>3</v>
      </c>
      <c r="D183" s="258">
        <f>F172</f>
        <v>1395</v>
      </c>
      <c r="E183" s="258">
        <f>F173</f>
        <v>287</v>
      </c>
      <c r="F183" s="260">
        <f t="shared" si="87"/>
        <v>0.20573476702508961</v>
      </c>
      <c r="G183" s="258">
        <f>F174</f>
        <v>0</v>
      </c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13"/>
      <c r="AJ183" s="90"/>
    </row>
    <row r="184" spans="1:36" ht="20.399999999999999">
      <c r="A184" s="109"/>
      <c r="B184" s="90"/>
      <c r="C184" s="259">
        <v>4</v>
      </c>
      <c r="D184" s="258">
        <f>G172</f>
        <v>0</v>
      </c>
      <c r="E184" s="258">
        <f>G173</f>
        <v>0</v>
      </c>
      <c r="F184" s="260" t="e">
        <f t="shared" si="87"/>
        <v>#DIV/0!</v>
      </c>
      <c r="G184" s="258">
        <f>G174</f>
        <v>0</v>
      </c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13"/>
      <c r="AJ184" s="90"/>
    </row>
    <row r="185" spans="1:36" ht="20.399999999999999">
      <c r="A185" s="109"/>
      <c r="B185" s="90"/>
      <c r="C185" s="259">
        <v>5</v>
      </c>
      <c r="D185" s="258">
        <f>H172</f>
        <v>0</v>
      </c>
      <c r="E185" s="258">
        <f>H173</f>
        <v>0</v>
      </c>
      <c r="F185" s="260" t="e">
        <f t="shared" si="87"/>
        <v>#DIV/0!</v>
      </c>
      <c r="G185" s="258">
        <f>H174</f>
        <v>0</v>
      </c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13"/>
      <c r="AJ185" s="90"/>
    </row>
    <row r="186" spans="1:36" ht="20.399999999999999">
      <c r="A186" s="109"/>
      <c r="B186" s="90"/>
      <c r="C186" s="259">
        <v>6</v>
      </c>
      <c r="D186" s="258">
        <f>I172</f>
        <v>0</v>
      </c>
      <c r="E186" s="258">
        <f>I173</f>
        <v>0</v>
      </c>
      <c r="F186" s="260" t="e">
        <f t="shared" si="87"/>
        <v>#DIV/0!</v>
      </c>
      <c r="G186" s="258">
        <f>I174</f>
        <v>0</v>
      </c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13"/>
      <c r="AJ186" s="90"/>
    </row>
    <row r="187" spans="1:36" ht="20.399999999999999">
      <c r="A187" s="109"/>
      <c r="B187" s="90"/>
      <c r="C187" s="259">
        <v>7</v>
      </c>
      <c r="D187" s="258">
        <f>J172</f>
        <v>0</v>
      </c>
      <c r="E187" s="258">
        <f>J173</f>
        <v>0</v>
      </c>
      <c r="F187" s="260" t="e">
        <f t="shared" si="87"/>
        <v>#DIV/0!</v>
      </c>
      <c r="G187" s="258">
        <f>J174</f>
        <v>0</v>
      </c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13"/>
      <c r="AJ187" s="90"/>
    </row>
    <row r="188" spans="1:36" ht="20.399999999999999">
      <c r="A188" s="109"/>
      <c r="B188" s="90"/>
      <c r="C188" s="259">
        <v>8</v>
      </c>
      <c r="D188" s="258">
        <f>K172</f>
        <v>0</v>
      </c>
      <c r="E188" s="258">
        <f>K173</f>
        <v>0</v>
      </c>
      <c r="F188" s="260" t="e">
        <f t="shared" si="87"/>
        <v>#DIV/0!</v>
      </c>
      <c r="G188" s="258">
        <f>K174</f>
        <v>0</v>
      </c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13"/>
      <c r="AJ188" s="90"/>
    </row>
    <row r="189" spans="1:36" ht="20.399999999999999">
      <c r="A189" s="109"/>
      <c r="B189" s="90"/>
      <c r="C189" s="259">
        <v>9</v>
      </c>
      <c r="D189" s="258">
        <f>L172</f>
        <v>0</v>
      </c>
      <c r="E189" s="258">
        <f>L173</f>
        <v>0</v>
      </c>
      <c r="F189" s="260" t="e">
        <f t="shared" si="87"/>
        <v>#DIV/0!</v>
      </c>
      <c r="G189" s="258">
        <f>L174</f>
        <v>0</v>
      </c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13"/>
      <c r="AJ189" s="90"/>
    </row>
    <row r="190" spans="1:36" ht="20.399999999999999">
      <c r="A190" s="109"/>
      <c r="B190" s="90"/>
      <c r="C190" s="259">
        <v>10</v>
      </c>
      <c r="D190" s="258">
        <f>M172</f>
        <v>0</v>
      </c>
      <c r="E190" s="258">
        <f>M173</f>
        <v>0</v>
      </c>
      <c r="F190" s="260" t="e">
        <f t="shared" si="87"/>
        <v>#DIV/0!</v>
      </c>
      <c r="G190" s="258">
        <f>M174</f>
        <v>0</v>
      </c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13"/>
      <c r="AJ190" s="90"/>
    </row>
    <row r="191" spans="1:36" ht="20.399999999999999">
      <c r="A191" s="109"/>
      <c r="B191" s="90"/>
      <c r="C191" s="259">
        <v>11</v>
      </c>
      <c r="D191" s="258">
        <f>N172</f>
        <v>0</v>
      </c>
      <c r="E191" s="258">
        <f>N173</f>
        <v>0</v>
      </c>
      <c r="F191" s="260" t="e">
        <f t="shared" si="87"/>
        <v>#DIV/0!</v>
      </c>
      <c r="G191" s="258">
        <f>N174</f>
        <v>0</v>
      </c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13"/>
      <c r="AJ191" s="90"/>
    </row>
    <row r="192" spans="1:36" ht="20.399999999999999">
      <c r="A192" s="109"/>
      <c r="B192" s="90"/>
      <c r="C192" s="259">
        <v>12</v>
      </c>
      <c r="D192" s="258">
        <f>O172</f>
        <v>0</v>
      </c>
      <c r="E192" s="258">
        <f>O173</f>
        <v>0</v>
      </c>
      <c r="F192" s="260" t="e">
        <f t="shared" si="87"/>
        <v>#DIV/0!</v>
      </c>
      <c r="G192" s="258">
        <f>O174</f>
        <v>0</v>
      </c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13"/>
      <c r="AJ192" s="90"/>
    </row>
    <row r="193" spans="1:36" ht="20.399999999999999">
      <c r="A193" s="109"/>
      <c r="B193" s="90"/>
      <c r="C193" s="259">
        <v>13</v>
      </c>
      <c r="D193" s="258">
        <f>P172</f>
        <v>0</v>
      </c>
      <c r="E193" s="258">
        <f>P173</f>
        <v>0</v>
      </c>
      <c r="F193" s="260" t="e">
        <f t="shared" si="87"/>
        <v>#DIV/0!</v>
      </c>
      <c r="G193" s="258">
        <f>P174</f>
        <v>0</v>
      </c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13"/>
      <c r="AJ193" s="90"/>
    </row>
    <row r="194" spans="1:36" ht="20.399999999999999">
      <c r="A194" s="109"/>
      <c r="B194" s="90"/>
      <c r="C194" s="259">
        <v>14</v>
      </c>
      <c r="D194" s="258">
        <f>Q172</f>
        <v>0</v>
      </c>
      <c r="E194" s="258">
        <f>Q173</f>
        <v>0</v>
      </c>
      <c r="F194" s="260" t="e">
        <f t="shared" si="87"/>
        <v>#DIV/0!</v>
      </c>
      <c r="G194" s="258">
        <f>Q174</f>
        <v>0</v>
      </c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13"/>
      <c r="AJ194" s="90"/>
    </row>
    <row r="195" spans="1:36" ht="20.399999999999999">
      <c r="A195" s="109"/>
      <c r="B195" s="90"/>
      <c r="C195" s="259">
        <v>15</v>
      </c>
      <c r="D195" s="258">
        <f>R172</f>
        <v>0</v>
      </c>
      <c r="E195" s="258">
        <f>R173</f>
        <v>0</v>
      </c>
      <c r="F195" s="260" t="e">
        <f t="shared" si="87"/>
        <v>#DIV/0!</v>
      </c>
      <c r="G195" s="258">
        <f>R174</f>
        <v>0</v>
      </c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13"/>
      <c r="AJ195" s="90"/>
    </row>
    <row r="196" spans="1:36" ht="20.399999999999999">
      <c r="A196" s="109"/>
      <c r="B196" s="90"/>
      <c r="C196" s="259">
        <v>16</v>
      </c>
      <c r="D196" s="258">
        <f>S172</f>
        <v>0</v>
      </c>
      <c r="E196" s="258">
        <f>S173</f>
        <v>0</v>
      </c>
      <c r="F196" s="260" t="e">
        <f t="shared" si="87"/>
        <v>#DIV/0!</v>
      </c>
      <c r="G196" s="258">
        <f>S174</f>
        <v>0</v>
      </c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13"/>
      <c r="AJ196" s="90"/>
    </row>
    <row r="197" spans="1:36" ht="20.399999999999999">
      <c r="A197" s="109"/>
      <c r="B197" s="90"/>
      <c r="C197" s="259">
        <v>17</v>
      </c>
      <c r="D197" s="258">
        <f>T172</f>
        <v>0</v>
      </c>
      <c r="E197" s="258">
        <f>T173</f>
        <v>0</v>
      </c>
      <c r="F197" s="260" t="e">
        <f t="shared" si="87"/>
        <v>#DIV/0!</v>
      </c>
      <c r="G197" s="258">
        <f>T174</f>
        <v>0</v>
      </c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13"/>
      <c r="AJ197" s="90"/>
    </row>
    <row r="198" spans="1:36" ht="20.399999999999999">
      <c r="A198" s="109"/>
      <c r="B198" s="90"/>
      <c r="C198" s="259">
        <v>18</v>
      </c>
      <c r="D198" s="258">
        <f>U172</f>
        <v>0</v>
      </c>
      <c r="E198" s="258">
        <f>U173</f>
        <v>0</v>
      </c>
      <c r="F198" s="260" t="e">
        <f t="shared" si="87"/>
        <v>#DIV/0!</v>
      </c>
      <c r="G198" s="258">
        <f>U174</f>
        <v>0</v>
      </c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13"/>
      <c r="AJ198" s="90"/>
    </row>
    <row r="199" spans="1:36" ht="20.399999999999999">
      <c r="A199" s="109"/>
      <c r="B199" s="90"/>
      <c r="C199" s="259">
        <v>19</v>
      </c>
      <c r="D199" s="258">
        <f>V172</f>
        <v>0</v>
      </c>
      <c r="E199" s="258">
        <f>V173</f>
        <v>0</v>
      </c>
      <c r="F199" s="260" t="e">
        <f t="shared" si="87"/>
        <v>#DIV/0!</v>
      </c>
      <c r="G199" s="258">
        <f>V174</f>
        <v>0</v>
      </c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13"/>
      <c r="AJ199" s="90"/>
    </row>
    <row r="200" spans="1:36" ht="20.399999999999999">
      <c r="A200" s="109"/>
      <c r="B200" s="90"/>
      <c r="C200" s="259">
        <v>20</v>
      </c>
      <c r="D200" s="258">
        <f>W172</f>
        <v>0</v>
      </c>
      <c r="E200" s="258">
        <f>W173</f>
        <v>0</v>
      </c>
      <c r="F200" s="260" t="e">
        <f t="shared" si="87"/>
        <v>#DIV/0!</v>
      </c>
      <c r="G200" s="258">
        <f>W174</f>
        <v>0</v>
      </c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13"/>
      <c r="AJ200" s="90"/>
    </row>
    <row r="201" spans="1:36" ht="20.399999999999999">
      <c r="A201" s="109"/>
      <c r="B201" s="90"/>
      <c r="C201" s="259">
        <v>21</v>
      </c>
      <c r="D201" s="258">
        <f>X172</f>
        <v>0</v>
      </c>
      <c r="E201" s="258">
        <f>X173</f>
        <v>0</v>
      </c>
      <c r="F201" s="260" t="e">
        <f t="shared" si="87"/>
        <v>#DIV/0!</v>
      </c>
      <c r="G201" s="258">
        <f>X174</f>
        <v>0</v>
      </c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13"/>
      <c r="AJ201" s="90"/>
    </row>
    <row r="202" spans="1:36" ht="20.399999999999999">
      <c r="A202" s="109"/>
      <c r="B202" s="90"/>
      <c r="C202" s="259">
        <v>22</v>
      </c>
      <c r="D202" s="258">
        <f>Y172</f>
        <v>0</v>
      </c>
      <c r="E202" s="258">
        <f>Y173</f>
        <v>0</v>
      </c>
      <c r="F202" s="260" t="e">
        <f t="shared" si="87"/>
        <v>#DIV/0!</v>
      </c>
      <c r="G202" s="258">
        <f>Y174</f>
        <v>0</v>
      </c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13"/>
      <c r="AJ202" s="90"/>
    </row>
    <row r="203" spans="1:36" ht="20.399999999999999">
      <c r="A203" s="109"/>
      <c r="B203" s="90"/>
      <c r="C203" s="259">
        <v>23</v>
      </c>
      <c r="D203" s="258">
        <f>Z172</f>
        <v>0</v>
      </c>
      <c r="E203" s="258">
        <f>Z173</f>
        <v>0</v>
      </c>
      <c r="F203" s="260" t="e">
        <f t="shared" si="87"/>
        <v>#DIV/0!</v>
      </c>
      <c r="G203" s="258">
        <f>Z174</f>
        <v>0</v>
      </c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13"/>
      <c r="AJ203" s="90"/>
    </row>
    <row r="204" spans="1:36" ht="20.399999999999999">
      <c r="A204" s="109"/>
      <c r="B204" s="90"/>
      <c r="C204" s="259">
        <v>24</v>
      </c>
      <c r="D204" s="258">
        <f>AA172</f>
        <v>0</v>
      </c>
      <c r="E204" s="258">
        <f>AA173</f>
        <v>0</v>
      </c>
      <c r="F204" s="260" t="e">
        <f t="shared" si="87"/>
        <v>#DIV/0!</v>
      </c>
      <c r="G204" s="258">
        <f>AA174</f>
        <v>0</v>
      </c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13"/>
      <c r="AJ204" s="90"/>
    </row>
    <row r="205" spans="1:36" ht="20.399999999999999">
      <c r="A205" s="109"/>
      <c r="B205" s="90"/>
      <c r="C205" s="259">
        <v>25</v>
      </c>
      <c r="D205" s="258">
        <f>AB172</f>
        <v>0</v>
      </c>
      <c r="E205" s="258">
        <f>AB173</f>
        <v>0</v>
      </c>
      <c r="F205" s="260" t="e">
        <f t="shared" si="87"/>
        <v>#DIV/0!</v>
      </c>
      <c r="G205" s="258">
        <f>AB174</f>
        <v>0</v>
      </c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13"/>
      <c r="AJ205" s="90"/>
    </row>
    <row r="206" spans="1:36" ht="20.399999999999999">
      <c r="A206" s="109"/>
      <c r="B206" s="90"/>
      <c r="C206" s="259">
        <v>26</v>
      </c>
      <c r="D206" s="258">
        <f>AC172</f>
        <v>0</v>
      </c>
      <c r="E206" s="258">
        <f>AC173</f>
        <v>0</v>
      </c>
      <c r="F206" s="260" t="e">
        <f t="shared" si="87"/>
        <v>#DIV/0!</v>
      </c>
      <c r="G206" s="258">
        <f>AC174</f>
        <v>0</v>
      </c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13"/>
      <c r="AJ206" s="90"/>
    </row>
    <row r="207" spans="1:36" ht="20.399999999999999">
      <c r="A207" s="109"/>
      <c r="B207" s="90"/>
      <c r="C207" s="259">
        <v>27</v>
      </c>
      <c r="D207" s="258">
        <f>AD172</f>
        <v>0</v>
      </c>
      <c r="E207" s="258">
        <f>AD173</f>
        <v>0</v>
      </c>
      <c r="F207" s="260" t="e">
        <f t="shared" si="87"/>
        <v>#DIV/0!</v>
      </c>
      <c r="G207" s="258">
        <f>AD174</f>
        <v>0</v>
      </c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13"/>
      <c r="AJ207" s="90"/>
    </row>
    <row r="208" spans="1:36" ht="20.399999999999999">
      <c r="A208" s="109"/>
      <c r="B208" s="90"/>
      <c r="C208" s="259">
        <v>28</v>
      </c>
      <c r="D208" s="258">
        <f>AE172</f>
        <v>0</v>
      </c>
      <c r="E208" s="258">
        <f>AE173</f>
        <v>0</v>
      </c>
      <c r="F208" s="260" t="e">
        <f t="shared" si="87"/>
        <v>#DIV/0!</v>
      </c>
      <c r="G208" s="258">
        <f>AE174</f>
        <v>0</v>
      </c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13"/>
      <c r="AJ208" s="90"/>
    </row>
    <row r="209" spans="1:36" ht="20.399999999999999">
      <c r="A209" s="109"/>
      <c r="B209" s="90"/>
      <c r="C209" s="259">
        <v>29</v>
      </c>
      <c r="D209" s="258">
        <f>AF172</f>
        <v>0</v>
      </c>
      <c r="E209" s="258">
        <f>AF173</f>
        <v>0</v>
      </c>
      <c r="F209" s="260" t="e">
        <f t="shared" si="87"/>
        <v>#DIV/0!</v>
      </c>
      <c r="G209" s="258">
        <f>AF174</f>
        <v>0</v>
      </c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13"/>
      <c r="AJ209" s="90"/>
    </row>
    <row r="210" spans="1:36" ht="20.399999999999999">
      <c r="A210" s="109"/>
      <c r="B210" s="90"/>
      <c r="C210" s="259">
        <v>30</v>
      </c>
      <c r="D210" s="258">
        <f>AG172</f>
        <v>0</v>
      </c>
      <c r="E210" s="258">
        <f>AG173</f>
        <v>0</v>
      </c>
      <c r="F210" s="260" t="e">
        <f t="shared" si="87"/>
        <v>#DIV/0!</v>
      </c>
      <c r="G210" s="258">
        <f>AG174</f>
        <v>0</v>
      </c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13"/>
      <c r="AJ210" s="90"/>
    </row>
    <row r="211" spans="1:36" ht="21" thickBot="1">
      <c r="A211" s="109"/>
      <c r="B211" s="90"/>
      <c r="C211" s="261">
        <v>31</v>
      </c>
      <c r="D211" s="262">
        <f>AH172</f>
        <v>0</v>
      </c>
      <c r="E211" s="262">
        <f>AH173</f>
        <v>0</v>
      </c>
      <c r="F211" s="263" t="e">
        <f t="shared" si="87"/>
        <v>#DIV/0!</v>
      </c>
      <c r="G211" s="262">
        <f>AH174</f>
        <v>0</v>
      </c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13"/>
      <c r="AJ211" s="90"/>
    </row>
    <row r="212" spans="1:36" ht="21.6" thickTop="1" thickBot="1">
      <c r="A212" s="109"/>
      <c r="B212" s="90"/>
      <c r="C212" s="264" t="s">
        <v>41</v>
      </c>
      <c r="D212" s="265">
        <f>SUM(D181:D211)</f>
        <v>4420</v>
      </c>
      <c r="E212" s="265">
        <f>SUM(E181:E211)</f>
        <v>606</v>
      </c>
      <c r="F212" s="268">
        <f>E212/D212</f>
        <v>0.13710407239819006</v>
      </c>
      <c r="G212" s="265">
        <f>SUM(G181:G211)</f>
        <v>0</v>
      </c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13"/>
      <c r="AJ212" s="90"/>
    </row>
    <row r="213" spans="1:36" ht="21" thickTop="1">
      <c r="A213" s="109"/>
      <c r="B213" s="90"/>
      <c r="C213" s="90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13"/>
      <c r="AJ213" s="90"/>
    </row>
    <row r="214" spans="1:36" ht="20.399999999999999">
      <c r="A214" s="109"/>
      <c r="B214" s="90"/>
      <c r="C214" s="90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13"/>
      <c r="AJ214" s="90"/>
    </row>
    <row r="215" spans="1:36" ht="20.399999999999999">
      <c r="A215" s="109"/>
      <c r="B215" s="90"/>
      <c r="C215" s="90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13"/>
      <c r="AJ215" s="90"/>
    </row>
    <row r="216" spans="1:36" ht="20.399999999999999">
      <c r="A216" s="109"/>
      <c r="B216" s="90"/>
      <c r="C216" s="90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13"/>
      <c r="AJ216" s="90"/>
    </row>
    <row r="217" spans="1:36" ht="20.399999999999999">
      <c r="A217" s="109"/>
      <c r="B217" s="90"/>
      <c r="C217" s="90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13"/>
      <c r="AJ217" s="90"/>
    </row>
    <row r="218" spans="1:36" ht="20.399999999999999">
      <c r="A218" s="109"/>
      <c r="B218" s="90"/>
      <c r="C218" s="90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13"/>
      <c r="AJ218" s="90"/>
    </row>
    <row r="219" spans="1:36" ht="20.399999999999999">
      <c r="A219" s="109"/>
      <c r="B219" s="90"/>
      <c r="C219" s="90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13"/>
      <c r="AJ219" s="90"/>
    </row>
    <row r="220" spans="1:36" ht="20.399999999999999">
      <c r="A220" s="109"/>
      <c r="B220" s="90"/>
      <c r="C220" s="90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13"/>
      <c r="AJ220" s="90"/>
    </row>
    <row r="221" spans="1:36" ht="20.399999999999999">
      <c r="A221" s="109"/>
      <c r="B221" s="90"/>
      <c r="C221" s="90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13"/>
      <c r="AJ221" s="90"/>
    </row>
    <row r="222" spans="1:36" ht="20.399999999999999">
      <c r="A222" s="109"/>
      <c r="B222" s="90"/>
      <c r="C222" s="90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13"/>
      <c r="AJ222" s="90"/>
    </row>
    <row r="223" spans="1:36" ht="20.399999999999999">
      <c r="A223" s="109"/>
      <c r="B223" s="90"/>
      <c r="C223" s="90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13"/>
      <c r="AJ223" s="90"/>
    </row>
    <row r="224" spans="1:36" ht="20.399999999999999">
      <c r="A224" s="109"/>
      <c r="B224" s="90"/>
      <c r="C224" s="90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13"/>
      <c r="AJ224" s="90"/>
    </row>
    <row r="225" spans="1:36" ht="20.399999999999999">
      <c r="A225" s="109"/>
      <c r="B225" s="90"/>
      <c r="C225" s="90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13"/>
      <c r="AJ225" s="90"/>
    </row>
    <row r="226" spans="1:36" ht="20.399999999999999">
      <c r="A226" s="109"/>
      <c r="B226" s="90"/>
      <c r="C226" s="90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13"/>
      <c r="AJ226" s="90"/>
    </row>
    <row r="227" spans="1:36" ht="20.399999999999999">
      <c r="A227" s="109"/>
      <c r="B227" s="90"/>
      <c r="C227" s="90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13"/>
      <c r="AJ227" s="90"/>
    </row>
    <row r="228" spans="1:36" ht="20.399999999999999">
      <c r="A228" s="109"/>
      <c r="B228" s="90"/>
      <c r="C228" s="90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13"/>
      <c r="AJ228" s="90"/>
    </row>
    <row r="229" spans="1:36" ht="20.399999999999999">
      <c r="A229" s="109"/>
      <c r="B229" s="90"/>
      <c r="C229" s="90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13"/>
      <c r="AJ229" s="90"/>
    </row>
    <row r="230" spans="1:36" ht="20.399999999999999">
      <c r="A230" s="109"/>
      <c r="B230" s="90"/>
      <c r="C230" s="90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13"/>
      <c r="AJ230" s="90"/>
    </row>
    <row r="231" spans="1:36" ht="20.399999999999999">
      <c r="A231" s="109"/>
      <c r="B231" s="90"/>
      <c r="C231" s="90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13"/>
      <c r="AJ231" s="90"/>
    </row>
    <row r="232" spans="1:36" ht="20.399999999999999">
      <c r="A232" s="109"/>
      <c r="B232" s="90"/>
      <c r="C232" s="90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13"/>
      <c r="AJ232" s="90"/>
    </row>
    <row r="233" spans="1:36" ht="20.399999999999999">
      <c r="A233" s="109"/>
      <c r="B233" s="90"/>
      <c r="C233" s="90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13"/>
      <c r="AJ233" s="90"/>
    </row>
    <row r="234" spans="1:36" ht="20.399999999999999">
      <c r="A234" s="109"/>
      <c r="B234" s="90"/>
      <c r="C234" s="90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13"/>
      <c r="AJ234" s="90"/>
    </row>
    <row r="235" spans="1:36" ht="20.399999999999999">
      <c r="A235" s="109"/>
      <c r="B235" s="90"/>
      <c r="C235" s="90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13"/>
      <c r="AJ235" s="90"/>
    </row>
    <row r="236" spans="1:36" ht="20.399999999999999">
      <c r="A236" s="109"/>
      <c r="B236" s="90"/>
      <c r="C236" s="90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13"/>
      <c r="AJ236" s="90"/>
    </row>
    <row r="237" spans="1:36" ht="20.399999999999999">
      <c r="A237" s="109"/>
      <c r="B237" s="90"/>
      <c r="C237" s="90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13"/>
      <c r="AJ237" s="90"/>
    </row>
    <row r="238" spans="1:36" ht="20.399999999999999">
      <c r="A238" s="109"/>
      <c r="B238" s="90"/>
      <c r="C238" s="90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13"/>
      <c r="AJ238" s="90"/>
    </row>
    <row r="239" spans="1:36" ht="20.399999999999999">
      <c r="A239" s="109"/>
      <c r="B239" s="90"/>
      <c r="C239" s="90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13"/>
      <c r="AJ239" s="90"/>
    </row>
    <row r="240" spans="1:36" ht="20.399999999999999">
      <c r="A240" s="109"/>
      <c r="B240" s="90"/>
      <c r="C240" s="90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13"/>
      <c r="AJ240" s="90"/>
    </row>
    <row r="241" spans="1:36" ht="20.399999999999999">
      <c r="A241" s="109"/>
      <c r="B241" s="90"/>
      <c r="C241" s="90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13"/>
      <c r="AJ241" s="90"/>
    </row>
    <row r="242" spans="1:36" ht="20.399999999999999">
      <c r="A242" s="109"/>
      <c r="B242" s="90"/>
      <c r="C242" s="90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13"/>
      <c r="AJ242" s="90"/>
    </row>
    <row r="243" spans="1:36" ht="20.399999999999999">
      <c r="A243" s="109"/>
      <c r="B243" s="90"/>
      <c r="C243" s="90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13"/>
      <c r="AJ243" s="90"/>
    </row>
    <row r="244" spans="1:36" ht="20.399999999999999">
      <c r="A244" s="109"/>
      <c r="B244" s="90"/>
      <c r="C244" s="90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13"/>
      <c r="AJ244" s="90"/>
    </row>
    <row r="245" spans="1:36" ht="20.399999999999999">
      <c r="A245" s="109"/>
      <c r="B245" s="90"/>
      <c r="C245" s="90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13"/>
      <c r="AJ245" s="90"/>
    </row>
    <row r="246" spans="1:36" ht="20.399999999999999">
      <c r="A246" s="109"/>
      <c r="B246" s="90"/>
      <c r="C246" s="90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13"/>
      <c r="AJ246" s="90"/>
    </row>
    <row r="247" spans="1:36" ht="20.399999999999999">
      <c r="A247" s="109"/>
      <c r="B247" s="90"/>
      <c r="C247" s="90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13"/>
      <c r="AJ247" s="90"/>
    </row>
    <row r="248" spans="1:36" ht="20.399999999999999">
      <c r="A248" s="109"/>
      <c r="B248" s="90"/>
      <c r="C248" s="90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13"/>
      <c r="AJ248" s="90"/>
    </row>
    <row r="249" spans="1:36" ht="20.399999999999999">
      <c r="A249" s="109"/>
      <c r="B249" s="90"/>
      <c r="C249" s="90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13"/>
      <c r="AJ249" s="90"/>
    </row>
    <row r="250" spans="1:36" ht="20.399999999999999">
      <c r="A250" s="109"/>
      <c r="B250" s="90"/>
      <c r="C250" s="90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13"/>
      <c r="AJ250" s="90"/>
    </row>
    <row r="251" spans="1:36" ht="20.399999999999999">
      <c r="A251" s="109"/>
      <c r="B251" s="90"/>
      <c r="C251" s="90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13"/>
      <c r="AJ251" s="90"/>
    </row>
    <row r="252" spans="1:36" ht="20.399999999999999">
      <c r="A252" s="109"/>
      <c r="B252" s="90"/>
      <c r="C252" s="90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13"/>
      <c r="AJ252" s="90"/>
    </row>
    <row r="253" spans="1:36" ht="20.399999999999999">
      <c r="A253" s="109"/>
      <c r="B253" s="90"/>
      <c r="C253" s="90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13"/>
      <c r="AJ253" s="90"/>
    </row>
    <row r="254" spans="1:36" ht="20.399999999999999">
      <c r="A254" s="109"/>
      <c r="B254" s="90"/>
      <c r="C254" s="90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13"/>
      <c r="AJ254" s="90"/>
    </row>
    <row r="255" spans="1:36" ht="20.399999999999999">
      <c r="A255" s="109"/>
      <c r="B255" s="90"/>
      <c r="C255" s="90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13"/>
      <c r="AJ255" s="90"/>
    </row>
    <row r="256" spans="1:36" ht="20.399999999999999">
      <c r="B256" s="90"/>
      <c r="C256" s="90"/>
      <c r="AJ256" s="90"/>
    </row>
    <row r="257" spans="2:36" ht="20.399999999999999">
      <c r="B257" s="90"/>
      <c r="C257" s="90"/>
      <c r="AJ257" s="90"/>
    </row>
    <row r="258" spans="2:36" ht="20.399999999999999">
      <c r="B258" s="90"/>
      <c r="C258" s="90"/>
      <c r="AJ258" s="90"/>
    </row>
    <row r="259" spans="2:36" ht="20.399999999999999">
      <c r="B259" s="90"/>
      <c r="C259" s="90"/>
      <c r="AJ259" s="90"/>
    </row>
    <row r="260" spans="2:36" ht="20.399999999999999">
      <c r="B260" s="90"/>
      <c r="C260" s="90"/>
      <c r="AJ260" s="90"/>
    </row>
    <row r="261" spans="2:36" ht="20.399999999999999">
      <c r="B261" s="90"/>
      <c r="C261" s="90"/>
      <c r="AJ261" s="90"/>
    </row>
    <row r="262" spans="2:36" ht="20.399999999999999">
      <c r="B262" s="90"/>
      <c r="C262" s="90"/>
      <c r="AJ262" s="90"/>
    </row>
    <row r="263" spans="2:36" ht="20.399999999999999">
      <c r="B263" s="90"/>
      <c r="C263" s="90"/>
      <c r="AJ263" s="90"/>
    </row>
    <row r="264" spans="2:36" ht="20.399999999999999">
      <c r="B264" s="90"/>
      <c r="C264" s="90"/>
      <c r="AJ264" s="90"/>
    </row>
    <row r="265" spans="2:36" ht="20.399999999999999">
      <c r="B265" s="90"/>
      <c r="C265" s="90"/>
      <c r="AJ265" s="90"/>
    </row>
    <row r="266" spans="2:36" ht="20.399999999999999">
      <c r="B266" s="90"/>
      <c r="C266" s="90"/>
      <c r="AJ266" s="90"/>
    </row>
    <row r="267" spans="2:36" ht="20.399999999999999">
      <c r="B267" s="90"/>
      <c r="C267" s="90"/>
      <c r="AJ267" s="90"/>
    </row>
    <row r="268" spans="2:36" ht="20.399999999999999">
      <c r="B268" s="90"/>
      <c r="C268" s="90"/>
      <c r="AJ268" s="90"/>
    </row>
    <row r="269" spans="2:36" ht="20.399999999999999">
      <c r="B269" s="90"/>
      <c r="C269" s="90"/>
      <c r="AJ269" s="90"/>
    </row>
    <row r="270" spans="2:36" ht="20.399999999999999">
      <c r="B270" s="90"/>
      <c r="C270" s="90"/>
      <c r="AJ270" s="90"/>
    </row>
    <row r="271" spans="2:36" ht="20.399999999999999">
      <c r="B271" s="90"/>
      <c r="C271" s="90"/>
      <c r="AJ271" s="90"/>
    </row>
    <row r="272" spans="2:36" ht="20.399999999999999">
      <c r="B272" s="90"/>
      <c r="C272" s="90"/>
      <c r="AJ272" s="90"/>
    </row>
    <row r="273" spans="2:36" ht="20.399999999999999">
      <c r="B273" s="90"/>
      <c r="C273" s="90"/>
      <c r="AJ273" s="90"/>
    </row>
    <row r="274" spans="2:36" ht="20.399999999999999">
      <c r="B274" s="90"/>
      <c r="C274" s="90"/>
      <c r="AJ274" s="90"/>
    </row>
    <row r="275" spans="2:36" ht="20.399999999999999">
      <c r="B275" s="90"/>
      <c r="C275" s="90"/>
      <c r="AJ275" s="90"/>
    </row>
    <row r="276" spans="2:36" ht="20.399999999999999">
      <c r="B276" s="90"/>
      <c r="C276" s="90"/>
      <c r="AJ276" s="90"/>
    </row>
    <row r="277" spans="2:36" ht="20.399999999999999">
      <c r="B277" s="90"/>
      <c r="C277" s="90"/>
      <c r="AJ277" s="90"/>
    </row>
    <row r="278" spans="2:36" ht="20.399999999999999">
      <c r="B278" s="90"/>
      <c r="C278" s="90"/>
      <c r="AJ278" s="90"/>
    </row>
    <row r="279" spans="2:36" ht="20.399999999999999">
      <c r="B279" s="90"/>
      <c r="C279" s="90"/>
      <c r="AJ279" s="90"/>
    </row>
    <row r="280" spans="2:36" ht="20.399999999999999">
      <c r="B280" s="90"/>
      <c r="C280" s="90"/>
      <c r="AJ280" s="90"/>
    </row>
    <row r="281" spans="2:36" ht="20.399999999999999">
      <c r="B281" s="90"/>
      <c r="C281" s="90"/>
      <c r="AJ281" s="90"/>
    </row>
    <row r="282" spans="2:36" ht="20.399999999999999">
      <c r="B282" s="90"/>
      <c r="C282" s="90"/>
      <c r="AJ282" s="90"/>
    </row>
    <row r="283" spans="2:36" ht="20.399999999999999">
      <c r="B283" s="90"/>
      <c r="C283" s="90"/>
      <c r="AJ283" s="90"/>
    </row>
    <row r="284" spans="2:36" ht="20.399999999999999">
      <c r="B284" s="90"/>
      <c r="C284" s="90"/>
      <c r="AJ284" s="90"/>
    </row>
    <row r="285" spans="2:36" ht="20.399999999999999">
      <c r="B285" s="90"/>
      <c r="C285" s="90"/>
      <c r="AJ285" s="90"/>
    </row>
    <row r="286" spans="2:36" ht="20.399999999999999">
      <c r="B286" s="90"/>
      <c r="C286" s="90"/>
      <c r="AJ286" s="90"/>
    </row>
    <row r="287" spans="2:36" ht="20.399999999999999">
      <c r="B287" s="90"/>
      <c r="C287" s="90"/>
      <c r="AJ287" s="90"/>
    </row>
    <row r="288" spans="2:36" ht="20.399999999999999">
      <c r="B288" s="90"/>
      <c r="C288" s="90"/>
      <c r="AJ288" s="90"/>
    </row>
    <row r="289" spans="2:36" ht="20.399999999999999">
      <c r="B289" s="90"/>
      <c r="C289" s="90"/>
      <c r="AJ289" s="90"/>
    </row>
    <row r="290" spans="2:36" ht="20.399999999999999">
      <c r="B290" s="90"/>
      <c r="C290" s="90"/>
      <c r="AJ290" s="90"/>
    </row>
    <row r="291" spans="2:36" ht="20.399999999999999">
      <c r="B291" s="90"/>
      <c r="C291" s="90"/>
      <c r="AJ291" s="90"/>
    </row>
    <row r="292" spans="2:36" ht="20.399999999999999">
      <c r="B292" s="90"/>
      <c r="C292" s="90"/>
      <c r="AJ292" s="90"/>
    </row>
    <row r="293" spans="2:36" ht="20.399999999999999">
      <c r="B293" s="90"/>
      <c r="C293" s="90"/>
      <c r="AJ293" s="90"/>
    </row>
    <row r="294" spans="2:36" ht="20.399999999999999">
      <c r="B294" s="90"/>
      <c r="C294" s="90"/>
      <c r="AJ294" s="90"/>
    </row>
    <row r="295" spans="2:36" ht="20.399999999999999">
      <c r="B295" s="90"/>
      <c r="C295" s="90"/>
      <c r="AJ295" s="90"/>
    </row>
    <row r="296" spans="2:36" ht="20.399999999999999">
      <c r="B296" s="90"/>
      <c r="C296" s="90"/>
      <c r="AJ296" s="90"/>
    </row>
    <row r="297" spans="2:36" ht="20.399999999999999">
      <c r="B297" s="90"/>
      <c r="C297" s="90"/>
      <c r="AJ297" s="90"/>
    </row>
    <row r="298" spans="2:36" ht="20.399999999999999">
      <c r="B298" s="90"/>
      <c r="C298" s="90"/>
      <c r="AJ298" s="90"/>
    </row>
    <row r="299" spans="2:36" ht="20.399999999999999">
      <c r="B299" s="90"/>
      <c r="C299" s="90"/>
      <c r="AJ299" s="90"/>
    </row>
    <row r="300" spans="2:36" ht="20.399999999999999">
      <c r="B300" s="90"/>
      <c r="C300" s="90"/>
      <c r="AJ300" s="90"/>
    </row>
    <row r="301" spans="2:36" ht="20.399999999999999">
      <c r="B301" s="90"/>
      <c r="C301" s="90"/>
      <c r="AJ301" s="90"/>
    </row>
    <row r="302" spans="2:36" ht="20.399999999999999">
      <c r="B302" s="90"/>
      <c r="C302" s="90"/>
      <c r="AJ302" s="90"/>
    </row>
    <row r="303" spans="2:36" ht="20.399999999999999">
      <c r="B303" s="90"/>
      <c r="C303" s="90"/>
      <c r="AJ303" s="90"/>
    </row>
    <row r="304" spans="2:36" ht="20.399999999999999">
      <c r="B304" s="90"/>
      <c r="C304" s="90"/>
      <c r="AJ304" s="90"/>
    </row>
    <row r="305" spans="2:36" ht="20.399999999999999">
      <c r="B305" s="90"/>
      <c r="C305" s="90"/>
      <c r="AJ305" s="90"/>
    </row>
    <row r="306" spans="2:36" ht="20.399999999999999">
      <c r="B306" s="90"/>
      <c r="C306" s="90"/>
      <c r="AJ306" s="90"/>
    </row>
    <row r="307" spans="2:36" ht="20.399999999999999">
      <c r="B307" s="90"/>
      <c r="C307" s="90"/>
      <c r="AJ307" s="90"/>
    </row>
    <row r="308" spans="2:36" ht="20.399999999999999">
      <c r="B308" s="90"/>
      <c r="C308" s="90"/>
      <c r="AJ308" s="90"/>
    </row>
    <row r="309" spans="2:36" ht="20.399999999999999">
      <c r="B309" s="90"/>
      <c r="C309" s="90"/>
      <c r="AJ309" s="90"/>
    </row>
    <row r="310" spans="2:36" ht="20.399999999999999">
      <c r="B310" s="90"/>
      <c r="C310" s="90"/>
      <c r="AJ310" s="90"/>
    </row>
    <row r="311" spans="2:36" ht="20.399999999999999">
      <c r="B311" s="90"/>
      <c r="C311" s="90"/>
      <c r="AJ311" s="90"/>
    </row>
    <row r="312" spans="2:36" ht="20.399999999999999">
      <c r="B312" s="90"/>
      <c r="C312" s="90"/>
      <c r="AJ312" s="90"/>
    </row>
    <row r="313" spans="2:36" ht="20.399999999999999">
      <c r="B313" s="90"/>
      <c r="C313" s="90"/>
      <c r="AJ313" s="90"/>
    </row>
    <row r="314" spans="2:36" ht="20.399999999999999">
      <c r="B314" s="90"/>
      <c r="C314" s="90"/>
      <c r="AJ314" s="90"/>
    </row>
    <row r="315" spans="2:36" ht="20.399999999999999">
      <c r="B315" s="90"/>
      <c r="C315" s="90"/>
      <c r="AJ315" s="90"/>
    </row>
    <row r="316" spans="2:36" ht="20.399999999999999">
      <c r="B316" s="90"/>
      <c r="C316" s="90"/>
      <c r="AJ316" s="90"/>
    </row>
    <row r="317" spans="2:36" ht="20.399999999999999">
      <c r="B317" s="90"/>
      <c r="C317" s="90"/>
      <c r="AJ317" s="90"/>
    </row>
    <row r="318" spans="2:36" ht="20.399999999999999">
      <c r="B318" s="90"/>
      <c r="C318" s="90"/>
      <c r="AJ318" s="90"/>
    </row>
    <row r="319" spans="2:36" ht="20.399999999999999">
      <c r="B319" s="90"/>
      <c r="C319" s="90"/>
      <c r="AJ319" s="90"/>
    </row>
    <row r="320" spans="2:36" ht="20.399999999999999">
      <c r="B320" s="90"/>
      <c r="C320" s="90"/>
      <c r="AJ320" s="90"/>
    </row>
    <row r="321" spans="2:36" ht="20.399999999999999">
      <c r="B321" s="90"/>
      <c r="C321" s="90"/>
      <c r="AJ321" s="90"/>
    </row>
    <row r="322" spans="2:36" ht="20.399999999999999">
      <c r="B322" s="90"/>
      <c r="C322" s="90"/>
      <c r="AJ322" s="90"/>
    </row>
    <row r="323" spans="2:36" ht="20.399999999999999">
      <c r="B323" s="90"/>
      <c r="C323" s="90"/>
      <c r="AJ323" s="90"/>
    </row>
    <row r="324" spans="2:36" ht="20.399999999999999">
      <c r="B324" s="90"/>
      <c r="C324" s="90"/>
      <c r="AJ324" s="90"/>
    </row>
    <row r="325" spans="2:36" ht="20.399999999999999">
      <c r="B325" s="90"/>
      <c r="C325" s="90"/>
      <c r="AJ325" s="90"/>
    </row>
    <row r="326" spans="2:36" ht="20.399999999999999">
      <c r="B326" s="90"/>
      <c r="C326" s="90"/>
      <c r="AJ326" s="90"/>
    </row>
    <row r="327" spans="2:36" ht="20.399999999999999">
      <c r="B327" s="90"/>
      <c r="C327" s="90"/>
      <c r="AJ327" s="90"/>
    </row>
    <row r="328" spans="2:36" ht="20.399999999999999">
      <c r="B328" s="90"/>
      <c r="C328" s="90"/>
      <c r="AJ328" s="90"/>
    </row>
    <row r="329" spans="2:36" ht="20.399999999999999">
      <c r="B329" s="90"/>
      <c r="C329" s="90"/>
      <c r="AJ329" s="90"/>
    </row>
    <row r="330" spans="2:36" ht="20.399999999999999">
      <c r="B330" s="90"/>
      <c r="C330" s="90"/>
      <c r="AJ330" s="90"/>
    </row>
    <row r="331" spans="2:36" ht="20.399999999999999">
      <c r="B331" s="90"/>
      <c r="C331" s="90"/>
      <c r="AJ331" s="90"/>
    </row>
    <row r="332" spans="2:36" ht="20.399999999999999">
      <c r="B332" s="90"/>
      <c r="C332" s="90"/>
      <c r="AJ332" s="90"/>
    </row>
    <row r="333" spans="2:36" ht="20.399999999999999">
      <c r="B333" s="90"/>
      <c r="C333" s="90"/>
      <c r="AJ333" s="90"/>
    </row>
    <row r="334" spans="2:36" ht="20.399999999999999">
      <c r="B334" s="90"/>
      <c r="C334" s="90"/>
      <c r="AJ334" s="90"/>
    </row>
    <row r="335" spans="2:36" ht="20.399999999999999">
      <c r="B335" s="90"/>
      <c r="C335" s="90"/>
      <c r="AJ335" s="90"/>
    </row>
    <row r="336" spans="2:36" ht="20.399999999999999">
      <c r="B336" s="90"/>
      <c r="C336" s="90"/>
      <c r="AJ336" s="90"/>
    </row>
    <row r="337" spans="2:36" ht="20.399999999999999">
      <c r="B337" s="90"/>
      <c r="C337" s="90"/>
      <c r="AJ337" s="90"/>
    </row>
    <row r="338" spans="2:36" ht="20.399999999999999">
      <c r="B338" s="90"/>
      <c r="C338" s="90"/>
      <c r="AJ338" s="90"/>
    </row>
    <row r="339" spans="2:36" ht="20.399999999999999">
      <c r="B339" s="90"/>
      <c r="C339" s="90"/>
      <c r="AJ339" s="90"/>
    </row>
    <row r="340" spans="2:36" ht="20.399999999999999">
      <c r="B340" s="90"/>
      <c r="C340" s="90"/>
      <c r="AJ340" s="90"/>
    </row>
    <row r="341" spans="2:36" ht="20.399999999999999">
      <c r="B341" s="90"/>
      <c r="C341" s="90"/>
      <c r="AJ341" s="90"/>
    </row>
    <row r="342" spans="2:36" ht="20.399999999999999">
      <c r="B342" s="90"/>
      <c r="C342" s="90"/>
      <c r="AJ342" s="90"/>
    </row>
    <row r="343" spans="2:36" ht="20.399999999999999">
      <c r="B343" s="90"/>
      <c r="C343" s="90"/>
      <c r="AJ343" s="90"/>
    </row>
    <row r="344" spans="2:36" ht="20.399999999999999">
      <c r="B344" s="90"/>
      <c r="C344" s="90"/>
      <c r="AJ344" s="90"/>
    </row>
    <row r="345" spans="2:36" ht="20.399999999999999">
      <c r="B345" s="90"/>
      <c r="C345" s="90"/>
      <c r="AJ345" s="90"/>
    </row>
    <row r="346" spans="2:36" ht="20.399999999999999">
      <c r="B346" s="90"/>
      <c r="C346" s="90"/>
      <c r="AJ346" s="90"/>
    </row>
    <row r="347" spans="2:36" ht="20.399999999999999">
      <c r="B347" s="90"/>
      <c r="C347" s="90"/>
      <c r="AJ347" s="90"/>
    </row>
    <row r="348" spans="2:36" ht="20.399999999999999">
      <c r="B348" s="90"/>
      <c r="C348" s="90"/>
      <c r="AJ348" s="90"/>
    </row>
    <row r="349" spans="2:36" ht="20.399999999999999">
      <c r="B349" s="90"/>
      <c r="C349" s="90"/>
      <c r="AJ349" s="90"/>
    </row>
    <row r="350" spans="2:36" ht="20.399999999999999">
      <c r="B350" s="90"/>
      <c r="C350" s="90"/>
      <c r="AJ350" s="90"/>
    </row>
    <row r="351" spans="2:36" ht="20.399999999999999">
      <c r="B351" s="90"/>
      <c r="C351" s="90"/>
      <c r="AJ351" s="90"/>
    </row>
    <row r="352" spans="2:36" ht="20.399999999999999">
      <c r="B352" s="90"/>
      <c r="C352" s="90"/>
      <c r="AJ352" s="90"/>
    </row>
    <row r="353" spans="2:36" ht="20.399999999999999">
      <c r="B353" s="90"/>
      <c r="C353" s="90"/>
      <c r="AJ353" s="90"/>
    </row>
    <row r="354" spans="2:36" ht="20.399999999999999">
      <c r="B354" s="90"/>
      <c r="C354" s="90"/>
      <c r="AJ354" s="90"/>
    </row>
    <row r="355" spans="2:36" ht="20.399999999999999">
      <c r="B355" s="90"/>
      <c r="C355" s="90"/>
      <c r="AJ355" s="90"/>
    </row>
    <row r="356" spans="2:36" ht="20.399999999999999">
      <c r="B356" s="90"/>
      <c r="C356" s="90"/>
      <c r="AJ356" s="90"/>
    </row>
    <row r="357" spans="2:36" ht="20.399999999999999">
      <c r="B357" s="90"/>
      <c r="C357" s="90"/>
      <c r="AJ357" s="90"/>
    </row>
    <row r="358" spans="2:36" ht="20.399999999999999">
      <c r="B358" s="90"/>
      <c r="C358" s="90"/>
      <c r="AJ358" s="90"/>
    </row>
    <row r="359" spans="2:36" ht="20.399999999999999">
      <c r="B359" s="90"/>
      <c r="C359" s="90"/>
      <c r="AJ359" s="90"/>
    </row>
    <row r="360" spans="2:36" ht="20.399999999999999">
      <c r="B360" s="90"/>
      <c r="C360" s="90"/>
      <c r="AJ360" s="90"/>
    </row>
    <row r="361" spans="2:36" ht="20.399999999999999">
      <c r="B361" s="90"/>
      <c r="C361" s="90"/>
      <c r="AJ361" s="90"/>
    </row>
    <row r="362" spans="2:36" ht="20.399999999999999">
      <c r="B362" s="90"/>
      <c r="C362" s="90"/>
      <c r="AJ362" s="90"/>
    </row>
    <row r="363" spans="2:36" ht="20.399999999999999">
      <c r="B363" s="90"/>
      <c r="C363" s="90"/>
      <c r="AJ363" s="90"/>
    </row>
    <row r="364" spans="2:36" ht="20.399999999999999">
      <c r="B364" s="90"/>
      <c r="C364" s="90"/>
      <c r="AJ364" s="90"/>
    </row>
    <row r="365" spans="2:36" ht="20.399999999999999">
      <c r="B365" s="90"/>
      <c r="C365" s="90"/>
      <c r="AJ365" s="90"/>
    </row>
    <row r="366" spans="2:36" ht="20.399999999999999">
      <c r="B366" s="90"/>
      <c r="C366" s="90"/>
      <c r="AJ366" s="90"/>
    </row>
    <row r="367" spans="2:36" ht="20.399999999999999">
      <c r="B367" s="90"/>
      <c r="C367" s="90"/>
      <c r="AJ367" s="90"/>
    </row>
    <row r="368" spans="2:36" ht="20.399999999999999">
      <c r="B368" s="90"/>
      <c r="C368" s="90"/>
      <c r="AJ368" s="90"/>
    </row>
    <row r="369" spans="2:36" ht="20.399999999999999">
      <c r="B369" s="90"/>
      <c r="C369" s="90"/>
      <c r="AJ369" s="90"/>
    </row>
    <row r="370" spans="2:36" ht="20.399999999999999">
      <c r="B370" s="90"/>
      <c r="C370" s="90"/>
      <c r="AJ370" s="90"/>
    </row>
    <row r="371" spans="2:36" ht="20.399999999999999">
      <c r="B371" s="90"/>
      <c r="C371" s="90"/>
      <c r="AJ371" s="90"/>
    </row>
    <row r="372" spans="2:36" ht="20.399999999999999">
      <c r="B372" s="90"/>
      <c r="C372" s="90"/>
      <c r="AJ372" s="90"/>
    </row>
    <row r="373" spans="2:36" ht="20.399999999999999">
      <c r="B373" s="90"/>
      <c r="C373" s="90"/>
      <c r="AJ373" s="90"/>
    </row>
    <row r="374" spans="2:36" ht="20.399999999999999">
      <c r="B374" s="90"/>
      <c r="C374" s="90"/>
      <c r="AJ374" s="90"/>
    </row>
    <row r="375" spans="2:36" ht="20.399999999999999">
      <c r="B375" s="90"/>
      <c r="C375" s="90"/>
      <c r="AJ375" s="90"/>
    </row>
    <row r="376" spans="2:36" ht="20.399999999999999">
      <c r="B376" s="90"/>
      <c r="C376" s="90"/>
      <c r="AJ376" s="90"/>
    </row>
    <row r="377" spans="2:36" ht="20.399999999999999">
      <c r="B377" s="90"/>
      <c r="C377" s="90"/>
      <c r="AJ377" s="90"/>
    </row>
    <row r="378" spans="2:36" ht="20.399999999999999">
      <c r="B378" s="90"/>
      <c r="C378" s="90"/>
      <c r="AJ378" s="90"/>
    </row>
    <row r="379" spans="2:36" ht="20.399999999999999">
      <c r="B379" s="90"/>
      <c r="C379" s="90"/>
      <c r="AJ379" s="90"/>
    </row>
    <row r="380" spans="2:36" ht="20.399999999999999">
      <c r="B380" s="90"/>
      <c r="C380" s="90"/>
      <c r="AJ380" s="90"/>
    </row>
    <row r="381" spans="2:36" ht="20.399999999999999">
      <c r="B381" s="90"/>
      <c r="C381" s="90"/>
      <c r="AJ381" s="90"/>
    </row>
    <row r="382" spans="2:36" ht="20.399999999999999">
      <c r="B382" s="90"/>
      <c r="C382" s="90"/>
      <c r="AJ382" s="90"/>
    </row>
    <row r="383" spans="2:36" ht="20.399999999999999">
      <c r="B383" s="90"/>
      <c r="C383" s="90"/>
      <c r="AJ383" s="90"/>
    </row>
    <row r="384" spans="2:36" ht="20.399999999999999">
      <c r="B384" s="90"/>
      <c r="C384" s="90"/>
      <c r="AJ384" s="90"/>
    </row>
    <row r="385" spans="2:36" ht="20.399999999999999">
      <c r="B385" s="90"/>
      <c r="C385" s="90"/>
      <c r="AJ385" s="90"/>
    </row>
    <row r="386" spans="2:36" ht="20.399999999999999">
      <c r="B386" s="90"/>
      <c r="C386" s="90"/>
      <c r="AJ386" s="90"/>
    </row>
    <row r="387" spans="2:36" ht="20.399999999999999">
      <c r="B387" s="90"/>
      <c r="C387" s="90"/>
      <c r="AJ387" s="90"/>
    </row>
    <row r="388" spans="2:36" ht="20.399999999999999">
      <c r="B388" s="90"/>
      <c r="C388" s="90"/>
      <c r="AJ388" s="90"/>
    </row>
    <row r="389" spans="2:36" ht="20.399999999999999">
      <c r="B389" s="90"/>
      <c r="C389" s="90"/>
      <c r="AJ389" s="90"/>
    </row>
    <row r="390" spans="2:36" ht="20.399999999999999">
      <c r="B390" s="90"/>
      <c r="C390" s="90"/>
      <c r="AJ390" s="90"/>
    </row>
    <row r="391" spans="2:36" ht="20.399999999999999">
      <c r="B391" s="90"/>
      <c r="C391" s="90"/>
      <c r="AJ391" s="90"/>
    </row>
    <row r="392" spans="2:36" ht="20.399999999999999">
      <c r="B392" s="90"/>
      <c r="C392" s="90"/>
      <c r="AJ392" s="90"/>
    </row>
    <row r="393" spans="2:36" ht="20.399999999999999">
      <c r="B393" s="90"/>
      <c r="C393" s="90"/>
      <c r="AJ393" s="90"/>
    </row>
    <row r="394" spans="2:36" ht="20.399999999999999">
      <c r="B394" s="90"/>
      <c r="C394" s="90"/>
      <c r="AJ394" s="90"/>
    </row>
    <row r="395" spans="2:36" ht="20.399999999999999">
      <c r="B395" s="90"/>
      <c r="C395" s="90"/>
      <c r="AJ395" s="90"/>
    </row>
    <row r="396" spans="2:36" ht="20.399999999999999">
      <c r="B396" s="90"/>
      <c r="C396" s="90"/>
      <c r="AJ396" s="90"/>
    </row>
    <row r="397" spans="2:36" ht="20.399999999999999">
      <c r="B397" s="90"/>
      <c r="C397" s="90"/>
      <c r="AJ397" s="90"/>
    </row>
    <row r="398" spans="2:36" ht="20.399999999999999">
      <c r="B398" s="90"/>
      <c r="C398" s="90"/>
      <c r="AJ398" s="90"/>
    </row>
    <row r="399" spans="2:36" ht="20.399999999999999">
      <c r="B399" s="90"/>
      <c r="C399" s="90"/>
      <c r="AJ399" s="90"/>
    </row>
    <row r="400" spans="2:36" ht="20.399999999999999">
      <c r="B400" s="90"/>
      <c r="C400" s="90"/>
      <c r="AJ400" s="90"/>
    </row>
    <row r="401" spans="2:36" ht="20.399999999999999">
      <c r="B401" s="90"/>
      <c r="C401" s="90"/>
      <c r="AJ401" s="90"/>
    </row>
    <row r="402" spans="2:36" ht="20.399999999999999">
      <c r="B402" s="90"/>
      <c r="C402" s="90"/>
      <c r="AJ402" s="90"/>
    </row>
    <row r="403" spans="2:36" ht="20.399999999999999">
      <c r="B403" s="90"/>
      <c r="C403" s="90"/>
      <c r="AJ403" s="90"/>
    </row>
    <row r="404" spans="2:36" ht="20.399999999999999">
      <c r="B404" s="90"/>
      <c r="C404" s="90"/>
      <c r="AJ404" s="90"/>
    </row>
    <row r="405" spans="2:36" ht="20.399999999999999">
      <c r="B405" s="90"/>
      <c r="C405" s="90"/>
      <c r="AJ405" s="90"/>
    </row>
    <row r="406" spans="2:36" ht="20.399999999999999">
      <c r="B406" s="90"/>
      <c r="C406" s="90"/>
      <c r="AJ406" s="90"/>
    </row>
    <row r="407" spans="2:36" ht="20.399999999999999">
      <c r="B407" s="90"/>
      <c r="C407" s="90"/>
      <c r="AJ407" s="90"/>
    </row>
    <row r="408" spans="2:36" ht="20.399999999999999">
      <c r="B408" s="90"/>
      <c r="C408" s="90"/>
      <c r="AJ408" s="90"/>
    </row>
    <row r="409" spans="2:36" ht="20.399999999999999">
      <c r="B409" s="90"/>
      <c r="C409" s="90"/>
      <c r="AJ409" s="90"/>
    </row>
    <row r="410" spans="2:36" ht="20.399999999999999">
      <c r="B410" s="90"/>
      <c r="C410" s="90"/>
      <c r="AJ410" s="90"/>
    </row>
    <row r="411" spans="2:36" ht="20.399999999999999">
      <c r="B411" s="90"/>
      <c r="C411" s="90"/>
      <c r="AJ411" s="90"/>
    </row>
    <row r="412" spans="2:36" ht="20.399999999999999">
      <c r="B412" s="90"/>
      <c r="C412" s="90"/>
      <c r="AJ412" s="90"/>
    </row>
    <row r="413" spans="2:36" ht="20.399999999999999">
      <c r="B413" s="90"/>
      <c r="C413" s="90"/>
      <c r="AJ413" s="90"/>
    </row>
    <row r="414" spans="2:36" ht="20.399999999999999">
      <c r="B414" s="90"/>
      <c r="C414" s="90"/>
      <c r="AJ414" s="90"/>
    </row>
    <row r="415" spans="2:36" ht="20.399999999999999">
      <c r="B415" s="90"/>
      <c r="C415" s="90"/>
      <c r="AJ415" s="90"/>
    </row>
    <row r="416" spans="2:36" ht="20.399999999999999">
      <c r="B416" s="90"/>
      <c r="C416" s="90"/>
      <c r="AJ416" s="90"/>
    </row>
    <row r="417" spans="2:36" ht="20.399999999999999">
      <c r="B417" s="90"/>
      <c r="C417" s="90"/>
      <c r="AJ417" s="90"/>
    </row>
    <row r="418" spans="2:36" ht="20.399999999999999">
      <c r="B418" s="90"/>
      <c r="C418" s="90"/>
      <c r="AJ418" s="90"/>
    </row>
    <row r="419" spans="2:36" ht="20.399999999999999">
      <c r="B419" s="90"/>
      <c r="C419" s="90"/>
      <c r="AJ419" s="90"/>
    </row>
    <row r="420" spans="2:36" ht="20.399999999999999">
      <c r="B420" s="90"/>
      <c r="C420" s="90"/>
      <c r="AJ420" s="90"/>
    </row>
    <row r="421" spans="2:36" ht="20.399999999999999">
      <c r="B421" s="90"/>
      <c r="C421" s="90"/>
      <c r="AJ421" s="90"/>
    </row>
    <row r="422" spans="2:36" ht="20.399999999999999">
      <c r="B422" s="90"/>
      <c r="C422" s="90"/>
      <c r="AJ422" s="90"/>
    </row>
    <row r="423" spans="2:36" ht="20.399999999999999">
      <c r="B423" s="90"/>
      <c r="C423" s="90"/>
      <c r="AJ423" s="90"/>
    </row>
    <row r="424" spans="2:36" ht="20.399999999999999">
      <c r="B424" s="90"/>
      <c r="C424" s="90"/>
      <c r="AJ424" s="90"/>
    </row>
    <row r="425" spans="2:36" ht="20.399999999999999">
      <c r="B425" s="90"/>
      <c r="C425" s="90"/>
      <c r="AJ425" s="90"/>
    </row>
    <row r="426" spans="2:36" ht="20.399999999999999">
      <c r="B426" s="90"/>
      <c r="C426" s="90"/>
      <c r="AJ426" s="90"/>
    </row>
    <row r="427" spans="2:36" ht="20.399999999999999">
      <c r="B427" s="90"/>
      <c r="C427" s="90"/>
      <c r="AJ427" s="90"/>
    </row>
    <row r="428" spans="2:36" ht="20.399999999999999">
      <c r="B428" s="90"/>
      <c r="C428" s="90"/>
      <c r="AJ428" s="90"/>
    </row>
    <row r="429" spans="2:36" ht="20.399999999999999">
      <c r="B429" s="90"/>
      <c r="C429" s="90"/>
      <c r="AJ429" s="90"/>
    </row>
    <row r="430" spans="2:36" ht="20.399999999999999">
      <c r="B430" s="90"/>
      <c r="C430" s="90"/>
      <c r="AJ430" s="90"/>
    </row>
    <row r="431" spans="2:36" ht="20.399999999999999">
      <c r="B431" s="90"/>
      <c r="C431" s="90"/>
      <c r="AJ431" s="90"/>
    </row>
    <row r="432" spans="2:36" ht="20.399999999999999">
      <c r="B432" s="90"/>
      <c r="C432" s="90"/>
      <c r="AJ432" s="90"/>
    </row>
    <row r="433" spans="2:36" ht="20.399999999999999">
      <c r="B433" s="90"/>
      <c r="C433" s="90"/>
      <c r="AJ433" s="90"/>
    </row>
    <row r="434" spans="2:36" ht="20.399999999999999">
      <c r="B434" s="90"/>
      <c r="C434" s="90"/>
      <c r="AJ434" s="90"/>
    </row>
    <row r="435" spans="2:36" ht="20.399999999999999">
      <c r="B435" s="90"/>
      <c r="C435" s="90"/>
      <c r="AJ435" s="90"/>
    </row>
    <row r="436" spans="2:36" ht="20.399999999999999">
      <c r="B436" s="90"/>
      <c r="C436" s="90"/>
      <c r="AJ436" s="90"/>
    </row>
    <row r="437" spans="2:36" ht="20.399999999999999">
      <c r="B437" s="90"/>
      <c r="C437" s="90"/>
      <c r="AJ437" s="90"/>
    </row>
    <row r="438" spans="2:36" ht="20.399999999999999">
      <c r="B438" s="90"/>
      <c r="C438" s="90"/>
      <c r="AJ438" s="90"/>
    </row>
    <row r="439" spans="2:36" ht="20.399999999999999">
      <c r="B439" s="90"/>
      <c r="C439" s="90"/>
      <c r="AJ439" s="90"/>
    </row>
    <row r="440" spans="2:36" ht="20.399999999999999">
      <c r="B440" s="90"/>
      <c r="C440" s="90"/>
      <c r="AJ440" s="90"/>
    </row>
    <row r="441" spans="2:36" ht="20.399999999999999">
      <c r="B441" s="90"/>
      <c r="C441" s="90"/>
      <c r="AJ441" s="90"/>
    </row>
    <row r="442" spans="2:36" ht="20.399999999999999">
      <c r="B442" s="90"/>
      <c r="C442" s="90"/>
      <c r="AJ442" s="90"/>
    </row>
    <row r="443" spans="2:36" ht="20.399999999999999">
      <c r="B443" s="90"/>
      <c r="C443" s="90"/>
      <c r="AJ443" s="90"/>
    </row>
    <row r="444" spans="2:36" ht="20.399999999999999">
      <c r="B444" s="90"/>
      <c r="C444" s="90"/>
      <c r="AJ444" s="90"/>
    </row>
    <row r="445" spans="2:36" ht="20.399999999999999">
      <c r="B445" s="90"/>
      <c r="C445" s="90"/>
      <c r="AJ445" s="90"/>
    </row>
    <row r="446" spans="2:36" ht="20.399999999999999">
      <c r="B446" s="90"/>
      <c r="C446" s="90"/>
      <c r="AJ446" s="90"/>
    </row>
    <row r="447" spans="2:36" ht="20.399999999999999">
      <c r="B447" s="90"/>
      <c r="C447" s="90"/>
      <c r="AJ447" s="90"/>
    </row>
    <row r="448" spans="2:36" ht="20.399999999999999">
      <c r="B448" s="90"/>
      <c r="C448" s="90"/>
      <c r="AJ448" s="90"/>
    </row>
    <row r="449" spans="2:36" ht="20.399999999999999">
      <c r="B449" s="90"/>
      <c r="C449" s="90"/>
      <c r="AJ449" s="90"/>
    </row>
    <row r="450" spans="2:36" ht="20.399999999999999">
      <c r="B450" s="90"/>
      <c r="C450" s="90"/>
      <c r="AJ450" s="90"/>
    </row>
    <row r="451" spans="2:36" ht="20.399999999999999">
      <c r="B451" s="90"/>
      <c r="C451" s="90"/>
      <c r="AJ451" s="90"/>
    </row>
    <row r="452" spans="2:36" ht="20.399999999999999">
      <c r="B452" s="90"/>
      <c r="C452" s="90"/>
      <c r="AJ452" s="90"/>
    </row>
    <row r="453" spans="2:36" ht="20.399999999999999">
      <c r="B453" s="90"/>
      <c r="C453" s="90"/>
      <c r="AJ453" s="90"/>
    </row>
    <row r="454" spans="2:36" ht="20.399999999999999">
      <c r="B454" s="90"/>
      <c r="C454" s="90"/>
      <c r="AJ454" s="90"/>
    </row>
    <row r="455" spans="2:36" ht="20.399999999999999">
      <c r="B455" s="90"/>
      <c r="C455" s="90"/>
      <c r="AJ455" s="90"/>
    </row>
    <row r="456" spans="2:36" ht="20.399999999999999">
      <c r="B456" s="90"/>
      <c r="C456" s="90"/>
      <c r="AJ456" s="90"/>
    </row>
    <row r="457" spans="2:36" ht="20.399999999999999">
      <c r="B457" s="90"/>
      <c r="C457" s="90"/>
      <c r="AJ457" s="90"/>
    </row>
    <row r="458" spans="2:36" ht="20.399999999999999">
      <c r="B458" s="90"/>
      <c r="C458" s="90"/>
      <c r="AJ458" s="90"/>
    </row>
    <row r="459" spans="2:36" ht="20.399999999999999">
      <c r="B459" s="90"/>
      <c r="C459" s="90"/>
      <c r="AJ459" s="90"/>
    </row>
    <row r="460" spans="2:36" ht="20.399999999999999">
      <c r="B460" s="90"/>
      <c r="C460" s="90"/>
      <c r="AJ460" s="90"/>
    </row>
    <row r="461" spans="2:36" ht="20.399999999999999">
      <c r="B461" s="90"/>
      <c r="C461" s="90"/>
      <c r="AJ461" s="90"/>
    </row>
    <row r="462" spans="2:36" ht="20.399999999999999">
      <c r="B462" s="90"/>
      <c r="C462" s="90"/>
      <c r="AJ462" s="90"/>
    </row>
    <row r="463" spans="2:36" ht="20.399999999999999">
      <c r="B463" s="90"/>
      <c r="C463" s="90"/>
      <c r="AJ463" s="90"/>
    </row>
    <row r="464" spans="2:36" ht="20.399999999999999">
      <c r="B464" s="90"/>
      <c r="C464" s="90"/>
      <c r="AJ464" s="90"/>
    </row>
    <row r="465" spans="2:36" ht="20.399999999999999">
      <c r="B465" s="90"/>
      <c r="C465" s="90"/>
      <c r="AJ465" s="90"/>
    </row>
    <row r="466" spans="2:36" ht="20.399999999999999">
      <c r="B466" s="90"/>
      <c r="C466" s="90"/>
      <c r="AJ466" s="90"/>
    </row>
    <row r="467" spans="2:36" ht="20.399999999999999">
      <c r="B467" s="90"/>
      <c r="C467" s="90"/>
      <c r="AJ467" s="90"/>
    </row>
    <row r="468" spans="2:36" ht="20.399999999999999">
      <c r="B468" s="90"/>
      <c r="C468" s="90"/>
      <c r="AJ468" s="90"/>
    </row>
    <row r="469" spans="2:36" ht="20.399999999999999">
      <c r="B469" s="90"/>
      <c r="C469" s="90"/>
      <c r="AJ469" s="90"/>
    </row>
    <row r="470" spans="2:36" ht="20.399999999999999">
      <c r="B470" s="90"/>
      <c r="C470" s="90"/>
      <c r="AJ470" s="90"/>
    </row>
    <row r="471" spans="2:36" ht="20.399999999999999">
      <c r="B471" s="90"/>
      <c r="C471" s="90"/>
      <c r="AJ471" s="90"/>
    </row>
    <row r="472" spans="2:36" ht="20.399999999999999">
      <c r="B472" s="90"/>
      <c r="C472" s="90"/>
      <c r="AJ472" s="90"/>
    </row>
    <row r="473" spans="2:36" ht="20.399999999999999">
      <c r="B473" s="90"/>
      <c r="C473" s="90"/>
      <c r="AJ473" s="90"/>
    </row>
    <row r="474" spans="2:36" ht="20.399999999999999">
      <c r="B474" s="90"/>
      <c r="C474" s="90"/>
      <c r="AJ474" s="90"/>
    </row>
    <row r="475" spans="2:36" ht="20.399999999999999">
      <c r="B475" s="90"/>
      <c r="C475" s="90"/>
      <c r="AJ475" s="90"/>
    </row>
    <row r="476" spans="2:36" ht="20.399999999999999">
      <c r="B476" s="90"/>
      <c r="C476" s="90"/>
      <c r="AJ476" s="90"/>
    </row>
    <row r="477" spans="2:36" ht="20.399999999999999">
      <c r="B477" s="90"/>
      <c r="C477" s="90"/>
      <c r="AJ477" s="90"/>
    </row>
    <row r="478" spans="2:36" ht="20.399999999999999">
      <c r="B478" s="90"/>
      <c r="C478" s="90"/>
      <c r="AJ478" s="90"/>
    </row>
    <row r="479" spans="2:36" ht="20.399999999999999">
      <c r="B479" s="90"/>
      <c r="C479" s="90"/>
      <c r="AJ479" s="90"/>
    </row>
    <row r="480" spans="2:36" ht="20.399999999999999">
      <c r="B480" s="90"/>
      <c r="C480" s="90"/>
      <c r="AJ480" s="90"/>
    </row>
    <row r="481" spans="2:36" ht="20.399999999999999">
      <c r="B481" s="90"/>
      <c r="C481" s="90"/>
      <c r="AJ481" s="90"/>
    </row>
    <row r="482" spans="2:36" ht="20.399999999999999">
      <c r="B482" s="90"/>
      <c r="C482" s="90"/>
      <c r="AJ482" s="90"/>
    </row>
    <row r="483" spans="2:36" ht="20.399999999999999">
      <c r="B483" s="90"/>
      <c r="C483" s="90"/>
      <c r="AJ483" s="90"/>
    </row>
    <row r="484" spans="2:36" ht="20.399999999999999">
      <c r="B484" s="90"/>
      <c r="C484" s="90"/>
      <c r="AJ484" s="90"/>
    </row>
    <row r="485" spans="2:36" ht="20.399999999999999">
      <c r="B485" s="90"/>
      <c r="C485" s="90"/>
      <c r="AJ485" s="90"/>
    </row>
    <row r="486" spans="2:36" ht="20.399999999999999">
      <c r="B486" s="90"/>
      <c r="C486" s="90"/>
      <c r="AJ486" s="90"/>
    </row>
    <row r="487" spans="2:36" ht="20.399999999999999">
      <c r="B487" s="90"/>
      <c r="C487" s="90"/>
      <c r="AJ487" s="90"/>
    </row>
    <row r="488" spans="2:36" ht="20.399999999999999">
      <c r="B488" s="90"/>
      <c r="C488" s="90"/>
      <c r="AJ488" s="90"/>
    </row>
    <row r="489" spans="2:36" ht="20.399999999999999">
      <c r="B489" s="90"/>
      <c r="C489" s="90"/>
      <c r="AJ489" s="90"/>
    </row>
    <row r="490" spans="2:36" ht="20.399999999999999">
      <c r="B490" s="90"/>
      <c r="C490" s="90"/>
      <c r="AJ490" s="90"/>
    </row>
    <row r="491" spans="2:36" ht="20.399999999999999">
      <c r="B491" s="90"/>
      <c r="C491" s="90"/>
      <c r="AJ491" s="90"/>
    </row>
    <row r="492" spans="2:36" ht="20.399999999999999">
      <c r="B492" s="90"/>
      <c r="C492" s="90"/>
      <c r="AJ492" s="90"/>
    </row>
    <row r="493" spans="2:36" ht="20.399999999999999">
      <c r="B493" s="90"/>
      <c r="C493" s="90"/>
      <c r="AJ493" s="90"/>
    </row>
    <row r="494" spans="2:36" ht="20.399999999999999">
      <c r="B494" s="90"/>
      <c r="C494" s="90"/>
      <c r="AJ494" s="90"/>
    </row>
    <row r="495" spans="2:36" ht="20.399999999999999">
      <c r="B495" s="90"/>
      <c r="C495" s="90"/>
      <c r="AJ495" s="90"/>
    </row>
    <row r="496" spans="2:36" ht="20.399999999999999">
      <c r="B496" s="90"/>
      <c r="C496" s="90"/>
      <c r="AJ496" s="90"/>
    </row>
    <row r="497" spans="2:36" ht="20.399999999999999">
      <c r="B497" s="90"/>
      <c r="C497" s="90"/>
      <c r="AJ497" s="90"/>
    </row>
    <row r="498" spans="2:36" ht="20.399999999999999">
      <c r="B498" s="90"/>
      <c r="C498" s="90"/>
      <c r="AJ498" s="90"/>
    </row>
    <row r="499" spans="2:36" ht="20.399999999999999">
      <c r="B499" s="90"/>
      <c r="C499" s="90"/>
      <c r="AJ499" s="90"/>
    </row>
    <row r="500" spans="2:36" ht="20.399999999999999">
      <c r="B500" s="90"/>
      <c r="C500" s="90"/>
      <c r="AJ500" s="90"/>
    </row>
    <row r="501" spans="2:36" ht="20.399999999999999">
      <c r="B501" s="90"/>
      <c r="C501" s="90"/>
      <c r="AJ501" s="90"/>
    </row>
    <row r="502" spans="2:36" ht="20.399999999999999">
      <c r="B502" s="90"/>
      <c r="C502" s="90"/>
      <c r="AJ502" s="90"/>
    </row>
    <row r="503" spans="2:36" ht="20.399999999999999">
      <c r="B503" s="90"/>
      <c r="C503" s="90"/>
      <c r="AJ503" s="90"/>
    </row>
    <row r="504" spans="2:36" ht="20.399999999999999">
      <c r="B504" s="90"/>
      <c r="C504" s="90"/>
      <c r="AJ504" s="90"/>
    </row>
    <row r="505" spans="2:36" ht="20.399999999999999">
      <c r="B505" s="90"/>
      <c r="C505" s="90"/>
      <c r="AJ505" s="90"/>
    </row>
    <row r="506" spans="2:36" ht="20.399999999999999">
      <c r="B506" s="90"/>
      <c r="C506" s="90"/>
      <c r="AJ506" s="90"/>
    </row>
    <row r="507" spans="2:36" ht="20.399999999999999">
      <c r="B507" s="90"/>
      <c r="C507" s="90"/>
      <c r="AJ507" s="90"/>
    </row>
    <row r="508" spans="2:36" ht="20.399999999999999">
      <c r="B508" s="90"/>
      <c r="C508" s="90"/>
      <c r="AJ508" s="90"/>
    </row>
    <row r="509" spans="2:36" ht="20.399999999999999">
      <c r="B509" s="90"/>
      <c r="C509" s="90"/>
      <c r="AJ509" s="90"/>
    </row>
    <row r="510" spans="2:36" ht="20.399999999999999">
      <c r="B510" s="90"/>
      <c r="C510" s="90"/>
      <c r="AJ510" s="90"/>
    </row>
    <row r="511" spans="2:36" ht="20.399999999999999">
      <c r="B511" s="90"/>
      <c r="C511" s="90"/>
      <c r="AJ511" s="90"/>
    </row>
    <row r="512" spans="2:36" ht="20.399999999999999">
      <c r="B512" s="90"/>
      <c r="C512" s="90"/>
      <c r="AJ512" s="90"/>
    </row>
    <row r="513" spans="2:36" ht="20.399999999999999">
      <c r="B513" s="90"/>
      <c r="C513" s="90"/>
      <c r="AJ513" s="90"/>
    </row>
    <row r="514" spans="2:36" ht="20.399999999999999">
      <c r="B514" s="90"/>
      <c r="C514" s="90"/>
      <c r="AJ514" s="90"/>
    </row>
    <row r="515" spans="2:36" ht="20.399999999999999">
      <c r="B515" s="90"/>
      <c r="C515" s="90"/>
      <c r="AJ515" s="90"/>
    </row>
    <row r="516" spans="2:36" ht="20.399999999999999">
      <c r="B516" s="90"/>
      <c r="C516" s="90"/>
      <c r="AJ516" s="90"/>
    </row>
    <row r="517" spans="2:36" ht="20.399999999999999">
      <c r="B517" s="90"/>
      <c r="C517" s="90"/>
      <c r="AJ517" s="90"/>
    </row>
    <row r="518" spans="2:36" ht="20.399999999999999">
      <c r="B518" s="90"/>
      <c r="C518" s="90"/>
      <c r="AJ518" s="90"/>
    </row>
    <row r="519" spans="2:36" ht="20.399999999999999">
      <c r="B519" s="90"/>
      <c r="C519" s="90"/>
      <c r="AJ519" s="90"/>
    </row>
    <row r="520" spans="2:36" ht="20.399999999999999">
      <c r="B520" s="90"/>
      <c r="C520" s="90"/>
      <c r="AJ520" s="90"/>
    </row>
    <row r="521" spans="2:36" ht="20.399999999999999">
      <c r="B521" s="90"/>
      <c r="C521" s="90"/>
      <c r="AJ521" s="90"/>
    </row>
    <row r="522" spans="2:36" ht="20.399999999999999">
      <c r="B522" s="90"/>
      <c r="C522" s="90"/>
      <c r="AJ522" s="90"/>
    </row>
    <row r="523" spans="2:36" ht="20.399999999999999">
      <c r="B523" s="90"/>
      <c r="C523" s="90"/>
      <c r="AJ523" s="90"/>
    </row>
    <row r="524" spans="2:36" ht="20.399999999999999">
      <c r="B524" s="90"/>
      <c r="C524" s="90"/>
      <c r="AJ524" s="90"/>
    </row>
    <row r="525" spans="2:36" ht="20.399999999999999">
      <c r="B525" s="90"/>
      <c r="C525" s="90"/>
      <c r="AJ525" s="90"/>
    </row>
    <row r="526" spans="2:36" ht="20.399999999999999">
      <c r="B526" s="90"/>
      <c r="C526" s="90"/>
      <c r="AJ526" s="90"/>
    </row>
    <row r="527" spans="2:36" ht="20.399999999999999">
      <c r="B527" s="90"/>
      <c r="C527" s="90"/>
      <c r="AJ527" s="90"/>
    </row>
    <row r="528" spans="2:36" ht="20.399999999999999">
      <c r="B528" s="90"/>
      <c r="C528" s="90"/>
      <c r="AJ528" s="90"/>
    </row>
    <row r="529" spans="2:36" ht="20.399999999999999">
      <c r="B529" s="90"/>
      <c r="C529" s="90"/>
      <c r="AJ529" s="90"/>
    </row>
    <row r="530" spans="2:36" ht="20.399999999999999">
      <c r="B530" s="90"/>
      <c r="C530" s="90"/>
      <c r="AJ530" s="90"/>
    </row>
    <row r="531" spans="2:36" ht="20.399999999999999">
      <c r="B531" s="90"/>
      <c r="C531" s="90"/>
      <c r="AJ531" s="90"/>
    </row>
    <row r="532" spans="2:36" ht="20.399999999999999">
      <c r="B532" s="90"/>
      <c r="C532" s="90"/>
      <c r="AJ532" s="90"/>
    </row>
    <row r="533" spans="2:36" ht="20.399999999999999">
      <c r="B533" s="90"/>
      <c r="C533" s="90"/>
      <c r="AJ533" s="90"/>
    </row>
    <row r="534" spans="2:36" ht="20.399999999999999">
      <c r="B534" s="90"/>
      <c r="C534" s="90"/>
      <c r="AJ534" s="90"/>
    </row>
    <row r="535" spans="2:36" ht="20.399999999999999">
      <c r="B535" s="90"/>
      <c r="C535" s="90"/>
      <c r="AJ535" s="90"/>
    </row>
    <row r="536" spans="2:36" ht="20.399999999999999">
      <c r="B536" s="90"/>
      <c r="C536" s="90"/>
      <c r="AJ536" s="90"/>
    </row>
    <row r="537" spans="2:36" ht="20.399999999999999">
      <c r="B537" s="90"/>
      <c r="C537" s="90"/>
      <c r="AJ537" s="90"/>
    </row>
    <row r="538" spans="2:36" ht="20.399999999999999">
      <c r="B538" s="90"/>
      <c r="C538" s="90"/>
      <c r="AJ538" s="90"/>
    </row>
    <row r="539" spans="2:36" ht="20.399999999999999">
      <c r="B539" s="90"/>
      <c r="C539" s="90"/>
      <c r="AJ539" s="90"/>
    </row>
    <row r="540" spans="2:36" ht="20.399999999999999">
      <c r="B540" s="90"/>
      <c r="C540" s="90"/>
      <c r="AJ540" s="90"/>
    </row>
    <row r="541" spans="2:36" ht="20.399999999999999">
      <c r="B541" s="90"/>
      <c r="C541" s="90"/>
      <c r="AJ541" s="90"/>
    </row>
    <row r="542" spans="2:36" ht="20.399999999999999">
      <c r="B542" s="90"/>
      <c r="C542" s="90"/>
      <c r="AJ542" s="90"/>
    </row>
    <row r="543" spans="2:36" ht="20.399999999999999">
      <c r="B543" s="90"/>
      <c r="C543" s="90"/>
      <c r="AJ543" s="90"/>
    </row>
    <row r="544" spans="2:36" ht="20.399999999999999">
      <c r="B544" s="90"/>
      <c r="C544" s="90"/>
      <c r="AJ544" s="90"/>
    </row>
    <row r="545" spans="2:36" ht="20.399999999999999">
      <c r="B545" s="90"/>
      <c r="C545" s="90"/>
      <c r="AJ545" s="90"/>
    </row>
    <row r="546" spans="2:36" ht="20.399999999999999">
      <c r="B546" s="90"/>
      <c r="C546" s="90"/>
      <c r="AJ546" s="90"/>
    </row>
    <row r="547" spans="2:36" ht="20.399999999999999">
      <c r="B547" s="90"/>
      <c r="C547" s="90"/>
      <c r="AJ547" s="90"/>
    </row>
    <row r="548" spans="2:36" ht="20.399999999999999">
      <c r="B548" s="90"/>
      <c r="C548" s="90"/>
      <c r="AJ548" s="90"/>
    </row>
    <row r="549" spans="2:36" ht="20.399999999999999">
      <c r="B549" s="90"/>
      <c r="C549" s="90"/>
      <c r="AJ549" s="90"/>
    </row>
    <row r="550" spans="2:36" ht="20.399999999999999">
      <c r="B550" s="90"/>
      <c r="C550" s="90"/>
      <c r="AJ550" s="90"/>
    </row>
    <row r="551" spans="2:36" ht="20.399999999999999">
      <c r="B551" s="90"/>
      <c r="C551" s="90"/>
      <c r="AJ551" s="90"/>
    </row>
    <row r="552" spans="2:36" ht="20.399999999999999">
      <c r="B552" s="90"/>
      <c r="C552" s="90"/>
      <c r="AJ552" s="90"/>
    </row>
    <row r="553" spans="2:36" ht="20.399999999999999">
      <c r="B553" s="90"/>
      <c r="C553" s="90"/>
      <c r="AJ553" s="90"/>
    </row>
    <row r="554" spans="2:36" ht="20.399999999999999">
      <c r="B554" s="90"/>
      <c r="C554" s="90"/>
      <c r="AJ554" s="90"/>
    </row>
    <row r="555" spans="2:36" ht="20.399999999999999">
      <c r="B555" s="90"/>
      <c r="C555" s="90"/>
      <c r="AJ555" s="90"/>
    </row>
    <row r="556" spans="2:36" ht="20.399999999999999">
      <c r="B556" s="90"/>
      <c r="C556" s="90"/>
      <c r="AJ556" s="90"/>
    </row>
    <row r="557" spans="2:36" ht="20.399999999999999">
      <c r="B557" s="90"/>
      <c r="C557" s="90"/>
      <c r="AJ557" s="90"/>
    </row>
    <row r="558" spans="2:36" ht="20.399999999999999">
      <c r="B558" s="90"/>
      <c r="C558" s="90"/>
      <c r="AJ558" s="90"/>
    </row>
    <row r="559" spans="2:36" ht="20.399999999999999">
      <c r="B559" s="90"/>
      <c r="C559" s="90"/>
      <c r="AJ559" s="90"/>
    </row>
    <row r="560" spans="2:36" ht="20.399999999999999">
      <c r="B560" s="90"/>
      <c r="C560" s="90"/>
      <c r="AJ560" s="90"/>
    </row>
    <row r="561" spans="2:36" ht="20.399999999999999">
      <c r="B561" s="90"/>
      <c r="C561" s="90"/>
      <c r="AJ561" s="90"/>
    </row>
    <row r="562" spans="2:36" ht="20.399999999999999">
      <c r="B562" s="90"/>
      <c r="C562" s="90"/>
      <c r="AJ562" s="90"/>
    </row>
    <row r="563" spans="2:36" ht="20.399999999999999">
      <c r="B563" s="90"/>
      <c r="C563" s="90"/>
      <c r="AJ563" s="90"/>
    </row>
    <row r="564" spans="2:36" ht="20.399999999999999">
      <c r="B564" s="90"/>
      <c r="C564" s="90"/>
      <c r="AJ564" s="90"/>
    </row>
    <row r="565" spans="2:36" ht="20.399999999999999">
      <c r="B565" s="90"/>
      <c r="C565" s="90"/>
      <c r="AJ565" s="90"/>
    </row>
    <row r="566" spans="2:36" ht="20.399999999999999">
      <c r="B566" s="90"/>
      <c r="C566" s="90"/>
      <c r="AJ566" s="90"/>
    </row>
    <row r="567" spans="2:36" ht="20.399999999999999">
      <c r="B567" s="90"/>
      <c r="C567" s="90"/>
      <c r="AJ567" s="90"/>
    </row>
    <row r="568" spans="2:36" ht="20.399999999999999">
      <c r="B568" s="90"/>
      <c r="C568" s="90"/>
      <c r="AJ568" s="90"/>
    </row>
    <row r="569" spans="2:36" ht="20.399999999999999">
      <c r="B569" s="90"/>
      <c r="C569" s="90"/>
      <c r="AJ569" s="90"/>
    </row>
    <row r="570" spans="2:36" ht="20.399999999999999">
      <c r="B570" s="90"/>
      <c r="C570" s="90"/>
      <c r="AJ570" s="90"/>
    </row>
    <row r="571" spans="2:36" ht="20.399999999999999">
      <c r="B571" s="90"/>
      <c r="C571" s="90"/>
      <c r="AJ571" s="90"/>
    </row>
    <row r="572" spans="2:36" ht="20.399999999999999">
      <c r="B572" s="90"/>
      <c r="C572" s="90"/>
      <c r="AJ572" s="90"/>
    </row>
    <row r="573" spans="2:36" ht="20.399999999999999">
      <c r="B573" s="90"/>
      <c r="C573" s="90"/>
      <c r="AJ573" s="90"/>
    </row>
    <row r="574" spans="2:36" ht="20.399999999999999">
      <c r="B574" s="90"/>
      <c r="C574" s="90"/>
      <c r="AJ574" s="90"/>
    </row>
    <row r="575" spans="2:36" ht="20.399999999999999">
      <c r="B575" s="90"/>
      <c r="C575" s="90"/>
      <c r="AJ575" s="90"/>
    </row>
    <row r="576" spans="2:36" ht="20.399999999999999">
      <c r="B576" s="90"/>
      <c r="C576" s="90"/>
      <c r="AJ576" s="90"/>
    </row>
    <row r="577" spans="2:36" ht="20.399999999999999">
      <c r="B577" s="90"/>
      <c r="C577" s="90"/>
      <c r="AJ577" s="90"/>
    </row>
    <row r="578" spans="2:36" ht="20.399999999999999">
      <c r="B578" s="90"/>
      <c r="C578" s="90"/>
      <c r="AJ578" s="90"/>
    </row>
    <row r="579" spans="2:36" ht="20.399999999999999">
      <c r="B579" s="90"/>
      <c r="C579" s="90"/>
      <c r="AJ579" s="90"/>
    </row>
    <row r="580" spans="2:36" ht="20.399999999999999">
      <c r="B580" s="90"/>
      <c r="C580" s="90"/>
      <c r="AJ580" s="90"/>
    </row>
    <row r="581" spans="2:36" ht="20.399999999999999">
      <c r="B581" s="90"/>
      <c r="C581" s="90"/>
      <c r="AJ581" s="90"/>
    </row>
    <row r="582" spans="2:36" ht="20.399999999999999">
      <c r="B582" s="90"/>
      <c r="C582" s="90"/>
      <c r="AJ582" s="90"/>
    </row>
    <row r="583" spans="2:36" ht="20.399999999999999">
      <c r="B583" s="90"/>
      <c r="C583" s="90"/>
      <c r="AJ583" s="90"/>
    </row>
    <row r="584" spans="2:36" ht="21" thickBot="1">
      <c r="AJ584" s="131"/>
    </row>
    <row r="585" spans="2:36" ht="20.399999999999999">
      <c r="G585" s="132"/>
      <c r="H585" s="133"/>
      <c r="I585" s="134" t="s">
        <v>95</v>
      </c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  <c r="AG585" s="135"/>
      <c r="AH585" s="135"/>
      <c r="AI585" s="136" t="s">
        <v>96</v>
      </c>
    </row>
    <row r="586" spans="2:36" ht="20.399999999999999">
      <c r="G586" s="132"/>
      <c r="H586" s="133"/>
      <c r="I586" s="137" t="s">
        <v>97</v>
      </c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133"/>
      <c r="AF586" s="133"/>
      <c r="AG586" s="133"/>
      <c r="AH586" s="133"/>
      <c r="AI586" s="138" t="s">
        <v>96</v>
      </c>
    </row>
    <row r="587" spans="2:36" ht="20.399999999999999">
      <c r="G587" s="132"/>
      <c r="H587" s="133"/>
      <c r="I587" s="137" t="s">
        <v>90</v>
      </c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133"/>
      <c r="AF587" s="133"/>
      <c r="AG587" s="133"/>
      <c r="AH587" s="133"/>
      <c r="AI587" s="138" t="s">
        <v>96</v>
      </c>
    </row>
    <row r="588" spans="2:36" ht="21" thickBot="1">
      <c r="G588" s="132"/>
      <c r="H588" s="133"/>
      <c r="I588" s="139" t="s">
        <v>98</v>
      </c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  <c r="Y588" s="140"/>
      <c r="Z588" s="140"/>
      <c r="AA588" s="140"/>
      <c r="AB588" s="140"/>
      <c r="AC588" s="140"/>
      <c r="AD588" s="140"/>
      <c r="AE588" s="140"/>
      <c r="AF588" s="140"/>
      <c r="AG588" s="140"/>
      <c r="AH588" s="140"/>
      <c r="AI588" s="141" t="s">
        <v>91</v>
      </c>
    </row>
  </sheetData>
  <mergeCells count="128">
    <mergeCell ref="A162:A165"/>
    <mergeCell ref="B162:B165"/>
    <mergeCell ref="AJ162:AJ165"/>
    <mergeCell ref="B146:B149"/>
    <mergeCell ref="AJ146:AJ149"/>
    <mergeCell ref="A150:A153"/>
    <mergeCell ref="B150:B153"/>
    <mergeCell ref="AJ150:AJ153"/>
    <mergeCell ref="A154:A157"/>
    <mergeCell ref="B154:B157"/>
    <mergeCell ref="AJ154:AJ157"/>
    <mergeCell ref="A158:A161"/>
    <mergeCell ref="B158:B161"/>
    <mergeCell ref="AJ158:AJ161"/>
    <mergeCell ref="A6:A9"/>
    <mergeCell ref="B6:B9"/>
    <mergeCell ref="AJ6:AJ9"/>
    <mergeCell ref="A10:A13"/>
    <mergeCell ref="B10:B13"/>
    <mergeCell ref="AJ10:AJ13"/>
    <mergeCell ref="A22:A25"/>
    <mergeCell ref="B22:B25"/>
    <mergeCell ref="AJ22:AJ25"/>
    <mergeCell ref="A26:A29"/>
    <mergeCell ref="B26:B29"/>
    <mergeCell ref="AJ26:AJ29"/>
    <mergeCell ref="A14:A17"/>
    <mergeCell ref="B14:B17"/>
    <mergeCell ref="AJ14:AJ17"/>
    <mergeCell ref="A18:A21"/>
    <mergeCell ref="B18:B21"/>
    <mergeCell ref="AJ18:AJ21"/>
    <mergeCell ref="A38:A41"/>
    <mergeCell ref="B38:B41"/>
    <mergeCell ref="AJ38:AJ41"/>
    <mergeCell ref="A42:A45"/>
    <mergeCell ref="B42:B45"/>
    <mergeCell ref="AJ42:AJ45"/>
    <mergeCell ref="A30:A33"/>
    <mergeCell ref="B30:B33"/>
    <mergeCell ref="AJ30:AJ33"/>
    <mergeCell ref="A34:A37"/>
    <mergeCell ref="B34:B37"/>
    <mergeCell ref="AJ34:AJ37"/>
    <mergeCell ref="A54:A57"/>
    <mergeCell ref="B54:B57"/>
    <mergeCell ref="AJ54:AJ57"/>
    <mergeCell ref="A58:A61"/>
    <mergeCell ref="B58:B61"/>
    <mergeCell ref="AJ58:AJ61"/>
    <mergeCell ref="A46:A49"/>
    <mergeCell ref="B46:B49"/>
    <mergeCell ref="AJ46:AJ49"/>
    <mergeCell ref="A50:A53"/>
    <mergeCell ref="B50:B53"/>
    <mergeCell ref="AJ50:AJ53"/>
    <mergeCell ref="A70:A73"/>
    <mergeCell ref="B70:B73"/>
    <mergeCell ref="AJ70:AJ73"/>
    <mergeCell ref="A74:A77"/>
    <mergeCell ref="B74:B77"/>
    <mergeCell ref="AJ74:AJ77"/>
    <mergeCell ref="A62:A65"/>
    <mergeCell ref="B62:B65"/>
    <mergeCell ref="AJ62:AJ65"/>
    <mergeCell ref="A66:A69"/>
    <mergeCell ref="B66:B69"/>
    <mergeCell ref="AJ66:AJ69"/>
    <mergeCell ref="A86:A89"/>
    <mergeCell ref="B86:B89"/>
    <mergeCell ref="AJ86:AJ89"/>
    <mergeCell ref="A90:A93"/>
    <mergeCell ref="B90:B93"/>
    <mergeCell ref="AJ90:AJ93"/>
    <mergeCell ref="A78:A81"/>
    <mergeCell ref="B78:B81"/>
    <mergeCell ref="AJ78:AJ81"/>
    <mergeCell ref="A82:A85"/>
    <mergeCell ref="B82:B85"/>
    <mergeCell ref="AJ82:AJ85"/>
    <mergeCell ref="A102:A105"/>
    <mergeCell ref="B102:B105"/>
    <mergeCell ref="AJ102:AJ105"/>
    <mergeCell ref="A106:A109"/>
    <mergeCell ref="B106:B109"/>
    <mergeCell ref="AJ106:AJ109"/>
    <mergeCell ref="A94:A97"/>
    <mergeCell ref="B94:B97"/>
    <mergeCell ref="AJ94:AJ97"/>
    <mergeCell ref="A98:A101"/>
    <mergeCell ref="B98:B101"/>
    <mergeCell ref="AJ98:AJ101"/>
    <mergeCell ref="A118:A121"/>
    <mergeCell ref="B118:B121"/>
    <mergeCell ref="AJ118:AJ121"/>
    <mergeCell ref="A122:A125"/>
    <mergeCell ref="B122:B125"/>
    <mergeCell ref="AJ122:AJ125"/>
    <mergeCell ref="A110:A113"/>
    <mergeCell ref="B110:B113"/>
    <mergeCell ref="AJ110:AJ113"/>
    <mergeCell ref="A114:A117"/>
    <mergeCell ref="B114:B117"/>
    <mergeCell ref="AJ114:AJ117"/>
    <mergeCell ref="A166:B170"/>
    <mergeCell ref="AJ166:AJ169"/>
    <mergeCell ref="B171:F171"/>
    <mergeCell ref="A172:B172"/>
    <mergeCell ref="AJ172:AJ176"/>
    <mergeCell ref="A173:B173"/>
    <mergeCell ref="A174:B174"/>
    <mergeCell ref="A175:B175"/>
    <mergeCell ref="A126:A129"/>
    <mergeCell ref="B126:B129"/>
    <mergeCell ref="AJ126:AJ129"/>
    <mergeCell ref="A130:A133"/>
    <mergeCell ref="B130:B133"/>
    <mergeCell ref="AJ130:AJ133"/>
    <mergeCell ref="A134:A137"/>
    <mergeCell ref="B134:B137"/>
    <mergeCell ref="AJ134:AJ137"/>
    <mergeCell ref="A138:A141"/>
    <mergeCell ref="B138:B141"/>
    <mergeCell ref="AJ138:AJ141"/>
    <mergeCell ref="A142:A145"/>
    <mergeCell ref="B142:B145"/>
    <mergeCell ref="AJ142:AJ145"/>
    <mergeCell ref="A146:A149"/>
  </mergeCells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88"/>
  <sheetViews>
    <sheetView workbookViewId="0">
      <pane xSplit="2" ySplit="5" topLeftCell="F130" activePane="bottomRight" state="frozen"/>
      <selection pane="topRight" activeCell="C1" sqref="C1"/>
      <selection pane="bottomLeft" activeCell="A6" sqref="A6"/>
      <selection pane="bottomRight" activeCell="H124" sqref="H124"/>
    </sheetView>
  </sheetViews>
  <sheetFormatPr defaultColWidth="9" defaultRowHeight="14.4"/>
  <cols>
    <col min="1" max="1" width="9" style="79"/>
    <col min="2" max="2" width="35.33203125" style="79" bestFit="1" customWidth="1"/>
    <col min="3" max="3" width="9" style="79"/>
    <col min="4" max="4" width="9.88671875" style="79" bestFit="1" customWidth="1"/>
    <col min="5" max="34" width="9" style="79"/>
    <col min="35" max="35" width="9.88671875" style="79" bestFit="1" customWidth="1"/>
    <col min="36" max="16384" width="9" style="79"/>
  </cols>
  <sheetData>
    <row r="1" spans="1:36" ht="23.4">
      <c r="A1" s="191" t="s">
        <v>45</v>
      </c>
      <c r="B1" s="189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</row>
    <row r="2" spans="1:36" ht="23.4">
      <c r="A2" s="191" t="s">
        <v>312</v>
      </c>
      <c r="B2" s="189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</row>
    <row r="3" spans="1:36" ht="23.4">
      <c r="A3" s="192" t="s">
        <v>320</v>
      </c>
      <c r="B3" s="190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</row>
    <row r="4" spans="1:36" ht="21" thickBot="1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</row>
    <row r="5" spans="1:36" ht="21.6" thickTop="1" thickBot="1">
      <c r="A5" s="84" t="s">
        <v>99</v>
      </c>
      <c r="B5" s="83" t="s">
        <v>0</v>
      </c>
      <c r="C5" s="83" t="s">
        <v>1</v>
      </c>
      <c r="D5" s="84">
        <v>1</v>
      </c>
      <c r="E5" s="84">
        <v>2</v>
      </c>
      <c r="F5" s="84">
        <v>3</v>
      </c>
      <c r="G5" s="84">
        <v>4</v>
      </c>
      <c r="H5" s="500">
        <v>5</v>
      </c>
      <c r="I5" s="84">
        <v>6</v>
      </c>
      <c r="J5" s="84">
        <v>7</v>
      </c>
      <c r="K5" s="84">
        <v>8</v>
      </c>
      <c r="L5" s="84">
        <v>9</v>
      </c>
      <c r="M5" s="84">
        <v>10</v>
      </c>
      <c r="N5" s="84">
        <v>11</v>
      </c>
      <c r="O5" s="500">
        <v>12</v>
      </c>
      <c r="P5" s="84">
        <v>13</v>
      </c>
      <c r="Q5" s="84">
        <v>14</v>
      </c>
      <c r="R5" s="84">
        <v>15</v>
      </c>
      <c r="S5" s="84">
        <v>16</v>
      </c>
      <c r="T5" s="84">
        <v>17</v>
      </c>
      <c r="U5" s="84">
        <v>18</v>
      </c>
      <c r="V5" s="500">
        <v>19</v>
      </c>
      <c r="W5" s="84">
        <v>20</v>
      </c>
      <c r="X5" s="84">
        <v>21</v>
      </c>
      <c r="Y5" s="84">
        <v>22</v>
      </c>
      <c r="Z5" s="84">
        <v>23</v>
      </c>
      <c r="AA5" s="84">
        <v>24</v>
      </c>
      <c r="AB5" s="84">
        <v>25</v>
      </c>
      <c r="AC5" s="500">
        <v>26</v>
      </c>
      <c r="AD5" s="84">
        <v>27</v>
      </c>
      <c r="AE5" s="84">
        <v>28</v>
      </c>
      <c r="AF5" s="84">
        <v>29</v>
      </c>
      <c r="AG5" s="84">
        <v>30</v>
      </c>
      <c r="AH5" s="84">
        <v>31</v>
      </c>
      <c r="AI5" s="85" t="s">
        <v>41</v>
      </c>
      <c r="AJ5" s="83" t="s">
        <v>88</v>
      </c>
    </row>
    <row r="6" spans="1:36" ht="21" thickTop="1">
      <c r="A6" s="544" t="s">
        <v>2</v>
      </c>
      <c r="B6" s="545" t="s">
        <v>53</v>
      </c>
      <c r="C6" s="86" t="s">
        <v>42</v>
      </c>
      <c r="D6" s="142">
        <v>35</v>
      </c>
      <c r="E6" s="142">
        <v>70</v>
      </c>
      <c r="F6" s="142">
        <v>80</v>
      </c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89">
        <f>SUM(D6:AH6)</f>
        <v>185</v>
      </c>
      <c r="AJ6" s="541">
        <f>AI9</f>
        <v>8.1081081081081086E-2</v>
      </c>
    </row>
    <row r="7" spans="1:36" ht="20.399999999999999">
      <c r="A7" s="529"/>
      <c r="B7" s="546"/>
      <c r="C7" s="91" t="s">
        <v>89</v>
      </c>
      <c r="D7" s="92">
        <v>4</v>
      </c>
      <c r="E7" s="92">
        <v>6</v>
      </c>
      <c r="F7" s="92">
        <v>5</v>
      </c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161">
        <f t="shared" ref="AI7:AI8" si="0">SUM(D7:AH7)</f>
        <v>15</v>
      </c>
      <c r="AJ7" s="541"/>
    </row>
    <row r="8" spans="1:36" ht="20.399999999999999">
      <c r="A8" s="529"/>
      <c r="B8" s="546"/>
      <c r="C8" s="94" t="s">
        <v>90</v>
      </c>
      <c r="D8" s="92">
        <v>0</v>
      </c>
      <c r="E8" s="92">
        <v>0</v>
      </c>
      <c r="F8" s="92">
        <v>0</v>
      </c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87">
        <f t="shared" si="0"/>
        <v>0</v>
      </c>
      <c r="AJ8" s="541"/>
    </row>
    <row r="9" spans="1:36" ht="21" thickBot="1">
      <c r="A9" s="530"/>
      <c r="B9" s="547"/>
      <c r="C9" s="96" t="s">
        <v>91</v>
      </c>
      <c r="D9" s="97">
        <f>(D7+D8)/D6</f>
        <v>0.11428571428571428</v>
      </c>
      <c r="E9" s="97">
        <f>(E7+E8)/E6</f>
        <v>8.5714285714285715E-2</v>
      </c>
      <c r="F9" s="97">
        <f t="shared" ref="F9:AI9" si="1">(F7+F8)/F6</f>
        <v>6.25E-2</v>
      </c>
      <c r="G9" s="97" t="e">
        <f t="shared" si="1"/>
        <v>#DIV/0!</v>
      </c>
      <c r="H9" s="97" t="e">
        <f t="shared" si="1"/>
        <v>#DIV/0!</v>
      </c>
      <c r="I9" s="97" t="e">
        <f t="shared" si="1"/>
        <v>#DIV/0!</v>
      </c>
      <c r="J9" s="97" t="e">
        <f t="shared" si="1"/>
        <v>#DIV/0!</v>
      </c>
      <c r="K9" s="97" t="e">
        <f t="shared" si="1"/>
        <v>#DIV/0!</v>
      </c>
      <c r="L9" s="97" t="e">
        <f t="shared" si="1"/>
        <v>#DIV/0!</v>
      </c>
      <c r="M9" s="97" t="e">
        <f t="shared" si="1"/>
        <v>#DIV/0!</v>
      </c>
      <c r="N9" s="97" t="e">
        <f t="shared" si="1"/>
        <v>#DIV/0!</v>
      </c>
      <c r="O9" s="97" t="e">
        <f t="shared" si="1"/>
        <v>#DIV/0!</v>
      </c>
      <c r="P9" s="97" t="e">
        <f t="shared" si="1"/>
        <v>#DIV/0!</v>
      </c>
      <c r="Q9" s="97" t="e">
        <f t="shared" si="1"/>
        <v>#DIV/0!</v>
      </c>
      <c r="R9" s="97" t="e">
        <f t="shared" si="1"/>
        <v>#DIV/0!</v>
      </c>
      <c r="S9" s="97" t="e">
        <f t="shared" si="1"/>
        <v>#DIV/0!</v>
      </c>
      <c r="T9" s="97" t="e">
        <f t="shared" si="1"/>
        <v>#DIV/0!</v>
      </c>
      <c r="U9" s="97" t="e">
        <f t="shared" si="1"/>
        <v>#DIV/0!</v>
      </c>
      <c r="V9" s="97" t="e">
        <f t="shared" si="1"/>
        <v>#DIV/0!</v>
      </c>
      <c r="W9" s="97" t="e">
        <f t="shared" si="1"/>
        <v>#DIV/0!</v>
      </c>
      <c r="X9" s="97" t="e">
        <f t="shared" si="1"/>
        <v>#DIV/0!</v>
      </c>
      <c r="Y9" s="97" t="e">
        <f t="shared" si="1"/>
        <v>#DIV/0!</v>
      </c>
      <c r="Z9" s="97" t="e">
        <f t="shared" si="1"/>
        <v>#DIV/0!</v>
      </c>
      <c r="AA9" s="97" t="e">
        <f t="shared" si="1"/>
        <v>#DIV/0!</v>
      </c>
      <c r="AB9" s="97" t="e">
        <f t="shared" si="1"/>
        <v>#DIV/0!</v>
      </c>
      <c r="AC9" s="97" t="e">
        <f t="shared" si="1"/>
        <v>#DIV/0!</v>
      </c>
      <c r="AD9" s="97" t="e">
        <f t="shared" si="1"/>
        <v>#DIV/0!</v>
      </c>
      <c r="AE9" s="97" t="e">
        <f t="shared" si="1"/>
        <v>#DIV/0!</v>
      </c>
      <c r="AF9" s="97" t="e">
        <f t="shared" si="1"/>
        <v>#DIV/0!</v>
      </c>
      <c r="AG9" s="97" t="e">
        <f t="shared" si="1"/>
        <v>#DIV/0!</v>
      </c>
      <c r="AH9" s="97" t="e">
        <f t="shared" si="1"/>
        <v>#DIV/0!</v>
      </c>
      <c r="AI9" s="97">
        <f t="shared" si="1"/>
        <v>8.1081081081081086E-2</v>
      </c>
      <c r="AJ9" s="542"/>
    </row>
    <row r="10" spans="1:36" ht="20.399999999999999">
      <c r="A10" s="528" t="s">
        <v>3</v>
      </c>
      <c r="B10" s="548" t="s">
        <v>54</v>
      </c>
      <c r="C10" s="86" t="s">
        <v>42</v>
      </c>
      <c r="D10" s="142">
        <v>50</v>
      </c>
      <c r="E10" s="142">
        <v>80</v>
      </c>
      <c r="F10" s="142">
        <v>80</v>
      </c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93">
        <f>SUM(D10:AH10)</f>
        <v>210</v>
      </c>
      <c r="AJ10" s="541">
        <f>AI13</f>
        <v>7.6190476190476197E-2</v>
      </c>
    </row>
    <row r="11" spans="1:36" ht="20.399999999999999">
      <c r="A11" s="529"/>
      <c r="B11" s="546"/>
      <c r="C11" s="91" t="s">
        <v>89</v>
      </c>
      <c r="D11" s="92">
        <v>5</v>
      </c>
      <c r="E11" s="92">
        <v>8</v>
      </c>
      <c r="F11" s="92">
        <v>3</v>
      </c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161">
        <f t="shared" ref="AI11:AI12" si="2">SUM(D11:AH11)</f>
        <v>16</v>
      </c>
      <c r="AJ11" s="541"/>
    </row>
    <row r="12" spans="1:36" ht="20.399999999999999">
      <c r="A12" s="529"/>
      <c r="B12" s="546"/>
      <c r="C12" s="94" t="s">
        <v>90</v>
      </c>
      <c r="D12" s="92">
        <v>0</v>
      </c>
      <c r="E12" s="92">
        <v>0</v>
      </c>
      <c r="F12" s="92">
        <v>0</v>
      </c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87">
        <f t="shared" si="2"/>
        <v>0</v>
      </c>
      <c r="AJ12" s="541"/>
    </row>
    <row r="13" spans="1:36" ht="21" thickBot="1">
      <c r="A13" s="530"/>
      <c r="B13" s="547"/>
      <c r="C13" s="96" t="s">
        <v>91</v>
      </c>
      <c r="D13" s="97">
        <f>(D11+D12)/D10</f>
        <v>0.1</v>
      </c>
      <c r="E13" s="97">
        <f>(E11+E12)/E10</f>
        <v>0.1</v>
      </c>
      <c r="F13" s="97">
        <f t="shared" ref="F13:AI13" si="3">(F11+F12)/F10</f>
        <v>3.7499999999999999E-2</v>
      </c>
      <c r="G13" s="97" t="e">
        <f t="shared" si="3"/>
        <v>#DIV/0!</v>
      </c>
      <c r="H13" s="97" t="e">
        <f t="shared" si="3"/>
        <v>#DIV/0!</v>
      </c>
      <c r="I13" s="97" t="e">
        <f t="shared" si="3"/>
        <v>#DIV/0!</v>
      </c>
      <c r="J13" s="97" t="e">
        <f t="shared" si="3"/>
        <v>#DIV/0!</v>
      </c>
      <c r="K13" s="97" t="e">
        <f t="shared" si="3"/>
        <v>#DIV/0!</v>
      </c>
      <c r="L13" s="97" t="e">
        <f t="shared" si="3"/>
        <v>#DIV/0!</v>
      </c>
      <c r="M13" s="97" t="e">
        <f t="shared" si="3"/>
        <v>#DIV/0!</v>
      </c>
      <c r="N13" s="97" t="e">
        <f t="shared" si="3"/>
        <v>#DIV/0!</v>
      </c>
      <c r="O13" s="97" t="e">
        <f t="shared" si="3"/>
        <v>#DIV/0!</v>
      </c>
      <c r="P13" s="97" t="e">
        <f t="shared" si="3"/>
        <v>#DIV/0!</v>
      </c>
      <c r="Q13" s="97" t="e">
        <f t="shared" si="3"/>
        <v>#DIV/0!</v>
      </c>
      <c r="R13" s="97" t="e">
        <f t="shared" si="3"/>
        <v>#DIV/0!</v>
      </c>
      <c r="S13" s="97" t="e">
        <f t="shared" si="3"/>
        <v>#DIV/0!</v>
      </c>
      <c r="T13" s="97" t="e">
        <f t="shared" si="3"/>
        <v>#DIV/0!</v>
      </c>
      <c r="U13" s="97" t="e">
        <f t="shared" si="3"/>
        <v>#DIV/0!</v>
      </c>
      <c r="V13" s="97" t="e">
        <f t="shared" si="3"/>
        <v>#DIV/0!</v>
      </c>
      <c r="W13" s="97" t="e">
        <f t="shared" si="3"/>
        <v>#DIV/0!</v>
      </c>
      <c r="X13" s="97" t="e">
        <f t="shared" si="3"/>
        <v>#DIV/0!</v>
      </c>
      <c r="Y13" s="97" t="e">
        <f t="shared" si="3"/>
        <v>#DIV/0!</v>
      </c>
      <c r="Z13" s="97" t="e">
        <f t="shared" si="3"/>
        <v>#DIV/0!</v>
      </c>
      <c r="AA13" s="97" t="e">
        <f t="shared" si="3"/>
        <v>#DIV/0!</v>
      </c>
      <c r="AB13" s="97" t="e">
        <f t="shared" si="3"/>
        <v>#DIV/0!</v>
      </c>
      <c r="AC13" s="97" t="e">
        <f t="shared" si="3"/>
        <v>#DIV/0!</v>
      </c>
      <c r="AD13" s="97" t="e">
        <f t="shared" si="3"/>
        <v>#DIV/0!</v>
      </c>
      <c r="AE13" s="97" t="e">
        <f t="shared" si="3"/>
        <v>#DIV/0!</v>
      </c>
      <c r="AF13" s="97" t="e">
        <f t="shared" si="3"/>
        <v>#DIV/0!</v>
      </c>
      <c r="AG13" s="97" t="e">
        <f t="shared" si="3"/>
        <v>#DIV/0!</v>
      </c>
      <c r="AH13" s="97" t="e">
        <f t="shared" si="3"/>
        <v>#DIV/0!</v>
      </c>
      <c r="AI13" s="97">
        <f t="shared" si="3"/>
        <v>7.6190476190476197E-2</v>
      </c>
      <c r="AJ13" s="542"/>
    </row>
    <row r="14" spans="1:36" ht="20.399999999999999">
      <c r="A14" s="528" t="s">
        <v>100</v>
      </c>
      <c r="B14" s="548" t="s">
        <v>55</v>
      </c>
      <c r="C14" s="86" t="s">
        <v>42</v>
      </c>
      <c r="D14" s="142">
        <v>45</v>
      </c>
      <c r="E14" s="142">
        <v>85</v>
      </c>
      <c r="F14" s="142">
        <v>80</v>
      </c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93">
        <f>SUM(D14:AH14)</f>
        <v>210</v>
      </c>
      <c r="AJ14" s="541">
        <f>AI17</f>
        <v>9.5238095238095233E-2</v>
      </c>
    </row>
    <row r="15" spans="1:36" ht="20.399999999999999">
      <c r="A15" s="529"/>
      <c r="B15" s="546"/>
      <c r="C15" s="91" t="s">
        <v>89</v>
      </c>
      <c r="D15" s="92">
        <v>7</v>
      </c>
      <c r="E15" s="92">
        <v>8</v>
      </c>
      <c r="F15" s="92">
        <v>5</v>
      </c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161">
        <f t="shared" ref="AI15:AI16" si="4">SUM(D15:AH15)</f>
        <v>20</v>
      </c>
      <c r="AJ15" s="541"/>
    </row>
    <row r="16" spans="1:36" ht="20.399999999999999">
      <c r="A16" s="529"/>
      <c r="B16" s="546"/>
      <c r="C16" s="94" t="s">
        <v>90</v>
      </c>
      <c r="D16" s="92">
        <v>0</v>
      </c>
      <c r="E16" s="92">
        <v>0</v>
      </c>
      <c r="F16" s="92">
        <v>0</v>
      </c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87">
        <f t="shared" si="4"/>
        <v>0</v>
      </c>
      <c r="AJ16" s="541"/>
    </row>
    <row r="17" spans="1:36" ht="21" thickBot="1">
      <c r="A17" s="530"/>
      <c r="B17" s="547"/>
      <c r="C17" s="96" t="s">
        <v>91</v>
      </c>
      <c r="D17" s="97">
        <f>(D15+D16)/D14</f>
        <v>0.15555555555555556</v>
      </c>
      <c r="E17" s="97">
        <f>(E15+E16)/E14</f>
        <v>9.4117647058823528E-2</v>
      </c>
      <c r="F17" s="97">
        <f t="shared" ref="F17:AI17" si="5">(F15+F16)/F14</f>
        <v>6.25E-2</v>
      </c>
      <c r="G17" s="97" t="e">
        <f t="shared" si="5"/>
        <v>#DIV/0!</v>
      </c>
      <c r="H17" s="97" t="e">
        <f t="shared" si="5"/>
        <v>#DIV/0!</v>
      </c>
      <c r="I17" s="97" t="e">
        <f t="shared" si="5"/>
        <v>#DIV/0!</v>
      </c>
      <c r="J17" s="97" t="e">
        <f t="shared" si="5"/>
        <v>#DIV/0!</v>
      </c>
      <c r="K17" s="97" t="e">
        <f t="shared" si="5"/>
        <v>#DIV/0!</v>
      </c>
      <c r="L17" s="97" t="e">
        <f t="shared" si="5"/>
        <v>#DIV/0!</v>
      </c>
      <c r="M17" s="97" t="e">
        <f t="shared" si="5"/>
        <v>#DIV/0!</v>
      </c>
      <c r="N17" s="97" t="e">
        <f t="shared" si="5"/>
        <v>#DIV/0!</v>
      </c>
      <c r="O17" s="97" t="e">
        <f t="shared" si="5"/>
        <v>#DIV/0!</v>
      </c>
      <c r="P17" s="97" t="e">
        <f t="shared" si="5"/>
        <v>#DIV/0!</v>
      </c>
      <c r="Q17" s="97" t="e">
        <f t="shared" si="5"/>
        <v>#DIV/0!</v>
      </c>
      <c r="R17" s="97" t="e">
        <f t="shared" si="5"/>
        <v>#DIV/0!</v>
      </c>
      <c r="S17" s="97" t="e">
        <f t="shared" si="5"/>
        <v>#DIV/0!</v>
      </c>
      <c r="T17" s="97" t="e">
        <f t="shared" si="5"/>
        <v>#DIV/0!</v>
      </c>
      <c r="U17" s="97" t="e">
        <f t="shared" si="5"/>
        <v>#DIV/0!</v>
      </c>
      <c r="V17" s="97" t="e">
        <f t="shared" si="5"/>
        <v>#DIV/0!</v>
      </c>
      <c r="W17" s="97" t="e">
        <f t="shared" si="5"/>
        <v>#DIV/0!</v>
      </c>
      <c r="X17" s="97" t="e">
        <f t="shared" si="5"/>
        <v>#DIV/0!</v>
      </c>
      <c r="Y17" s="97" t="e">
        <f t="shared" si="5"/>
        <v>#DIV/0!</v>
      </c>
      <c r="Z17" s="97" t="e">
        <f t="shared" si="5"/>
        <v>#DIV/0!</v>
      </c>
      <c r="AA17" s="97" t="e">
        <f t="shared" si="5"/>
        <v>#DIV/0!</v>
      </c>
      <c r="AB17" s="97" t="e">
        <f t="shared" si="5"/>
        <v>#DIV/0!</v>
      </c>
      <c r="AC17" s="97" t="e">
        <f t="shared" si="5"/>
        <v>#DIV/0!</v>
      </c>
      <c r="AD17" s="97" t="e">
        <f t="shared" si="5"/>
        <v>#DIV/0!</v>
      </c>
      <c r="AE17" s="97" t="e">
        <f t="shared" si="5"/>
        <v>#DIV/0!</v>
      </c>
      <c r="AF17" s="97" t="e">
        <f t="shared" si="5"/>
        <v>#DIV/0!</v>
      </c>
      <c r="AG17" s="97" t="e">
        <f t="shared" si="5"/>
        <v>#DIV/0!</v>
      </c>
      <c r="AH17" s="97" t="e">
        <f t="shared" si="5"/>
        <v>#DIV/0!</v>
      </c>
      <c r="AI17" s="97">
        <f t="shared" si="5"/>
        <v>9.5238095238095233E-2</v>
      </c>
      <c r="AJ17" s="542"/>
    </row>
    <row r="18" spans="1:36" ht="20.399999999999999">
      <c r="A18" s="528" t="s">
        <v>4</v>
      </c>
      <c r="B18" s="548" t="s">
        <v>56</v>
      </c>
      <c r="C18" s="86" t="s">
        <v>42</v>
      </c>
      <c r="D18" s="142">
        <v>20</v>
      </c>
      <c r="E18" s="142">
        <v>50</v>
      </c>
      <c r="F18" s="142">
        <v>100</v>
      </c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93">
        <f>SUM(D18:AH18)</f>
        <v>170</v>
      </c>
      <c r="AJ18" s="541">
        <f>AI21</f>
        <v>8.8235294117647065E-2</v>
      </c>
    </row>
    <row r="19" spans="1:36" ht="20.399999999999999">
      <c r="A19" s="529"/>
      <c r="B19" s="546"/>
      <c r="C19" s="91" t="s">
        <v>89</v>
      </c>
      <c r="D19" s="92">
        <v>5</v>
      </c>
      <c r="E19" s="92">
        <v>5</v>
      </c>
      <c r="F19" s="92">
        <v>5</v>
      </c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161">
        <f t="shared" ref="AI19:AI20" si="6">SUM(D19:AH19)</f>
        <v>15</v>
      </c>
      <c r="AJ19" s="541"/>
    </row>
    <row r="20" spans="1:36" ht="20.399999999999999">
      <c r="A20" s="529"/>
      <c r="B20" s="546"/>
      <c r="C20" s="94" t="s">
        <v>90</v>
      </c>
      <c r="D20" s="92">
        <v>0</v>
      </c>
      <c r="E20" s="92">
        <v>0</v>
      </c>
      <c r="F20" s="92">
        <v>0</v>
      </c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87">
        <f t="shared" si="6"/>
        <v>0</v>
      </c>
      <c r="AJ20" s="541"/>
    </row>
    <row r="21" spans="1:36" ht="21" thickBot="1">
      <c r="A21" s="530"/>
      <c r="B21" s="547"/>
      <c r="C21" s="96" t="s">
        <v>91</v>
      </c>
      <c r="D21" s="97">
        <f>(D19+D20)/D18</f>
        <v>0.25</v>
      </c>
      <c r="E21" s="97">
        <f>(E19+E20)/E18</f>
        <v>0.1</v>
      </c>
      <c r="F21" s="97">
        <f t="shared" ref="F21:AI21" si="7">(F19+F20)/F18</f>
        <v>0.05</v>
      </c>
      <c r="G21" s="97" t="e">
        <f t="shared" si="7"/>
        <v>#DIV/0!</v>
      </c>
      <c r="H21" s="97" t="e">
        <f t="shared" si="7"/>
        <v>#DIV/0!</v>
      </c>
      <c r="I21" s="97" t="e">
        <f t="shared" si="7"/>
        <v>#DIV/0!</v>
      </c>
      <c r="J21" s="97" t="e">
        <f t="shared" si="7"/>
        <v>#DIV/0!</v>
      </c>
      <c r="K21" s="97" t="e">
        <f t="shared" si="7"/>
        <v>#DIV/0!</v>
      </c>
      <c r="L21" s="97" t="e">
        <f t="shared" si="7"/>
        <v>#DIV/0!</v>
      </c>
      <c r="M21" s="97" t="e">
        <f t="shared" si="7"/>
        <v>#DIV/0!</v>
      </c>
      <c r="N21" s="97" t="e">
        <f t="shared" si="7"/>
        <v>#DIV/0!</v>
      </c>
      <c r="O21" s="97" t="e">
        <f t="shared" si="7"/>
        <v>#DIV/0!</v>
      </c>
      <c r="P21" s="97" t="e">
        <f t="shared" si="7"/>
        <v>#DIV/0!</v>
      </c>
      <c r="Q21" s="97" t="e">
        <f t="shared" si="7"/>
        <v>#DIV/0!</v>
      </c>
      <c r="R21" s="97" t="e">
        <f t="shared" si="7"/>
        <v>#DIV/0!</v>
      </c>
      <c r="S21" s="97" t="e">
        <f t="shared" si="7"/>
        <v>#DIV/0!</v>
      </c>
      <c r="T21" s="97" t="e">
        <f t="shared" si="7"/>
        <v>#DIV/0!</v>
      </c>
      <c r="U21" s="97" t="e">
        <f t="shared" si="7"/>
        <v>#DIV/0!</v>
      </c>
      <c r="V21" s="97" t="e">
        <f t="shared" si="7"/>
        <v>#DIV/0!</v>
      </c>
      <c r="W21" s="97" t="e">
        <f t="shared" si="7"/>
        <v>#DIV/0!</v>
      </c>
      <c r="X21" s="97" t="e">
        <f t="shared" si="7"/>
        <v>#DIV/0!</v>
      </c>
      <c r="Y21" s="97" t="e">
        <f t="shared" si="7"/>
        <v>#DIV/0!</v>
      </c>
      <c r="Z21" s="97" t="e">
        <f t="shared" si="7"/>
        <v>#DIV/0!</v>
      </c>
      <c r="AA21" s="97" t="e">
        <f t="shared" si="7"/>
        <v>#DIV/0!</v>
      </c>
      <c r="AB21" s="97" t="e">
        <f t="shared" si="7"/>
        <v>#DIV/0!</v>
      </c>
      <c r="AC21" s="97" t="e">
        <f t="shared" si="7"/>
        <v>#DIV/0!</v>
      </c>
      <c r="AD21" s="97" t="e">
        <f t="shared" si="7"/>
        <v>#DIV/0!</v>
      </c>
      <c r="AE21" s="97" t="e">
        <f t="shared" si="7"/>
        <v>#DIV/0!</v>
      </c>
      <c r="AF21" s="97" t="e">
        <f t="shared" si="7"/>
        <v>#DIV/0!</v>
      </c>
      <c r="AG21" s="97" t="e">
        <f t="shared" si="7"/>
        <v>#DIV/0!</v>
      </c>
      <c r="AH21" s="97" t="e">
        <f t="shared" si="7"/>
        <v>#DIV/0!</v>
      </c>
      <c r="AI21" s="97">
        <f t="shared" si="7"/>
        <v>8.8235294117647065E-2</v>
      </c>
      <c r="AJ21" s="542"/>
    </row>
    <row r="22" spans="1:36" ht="20.399999999999999">
      <c r="A22" s="528" t="s">
        <v>5</v>
      </c>
      <c r="B22" s="548" t="s">
        <v>57</v>
      </c>
      <c r="C22" s="86" t="s">
        <v>42</v>
      </c>
      <c r="D22" s="142">
        <v>25</v>
      </c>
      <c r="E22" s="142">
        <v>50</v>
      </c>
      <c r="F22" s="142">
        <v>50</v>
      </c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93">
        <f>SUM(D22:AH22)</f>
        <v>125</v>
      </c>
      <c r="AJ22" s="541">
        <f>AI25</f>
        <v>0.152</v>
      </c>
    </row>
    <row r="23" spans="1:36" ht="20.399999999999999">
      <c r="A23" s="529"/>
      <c r="B23" s="546"/>
      <c r="C23" s="91" t="s">
        <v>89</v>
      </c>
      <c r="D23" s="92">
        <v>8</v>
      </c>
      <c r="E23" s="92">
        <v>2</v>
      </c>
      <c r="F23" s="92">
        <v>9</v>
      </c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161">
        <f t="shared" ref="AI23:AI24" si="8">SUM(D23:AH23)</f>
        <v>19</v>
      </c>
      <c r="AJ23" s="541"/>
    </row>
    <row r="24" spans="1:36" ht="20.399999999999999">
      <c r="A24" s="529"/>
      <c r="B24" s="546"/>
      <c r="C24" s="94" t="s">
        <v>90</v>
      </c>
      <c r="D24" s="92">
        <v>0</v>
      </c>
      <c r="E24" s="92">
        <v>0</v>
      </c>
      <c r="F24" s="92">
        <v>0</v>
      </c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87">
        <f t="shared" si="8"/>
        <v>0</v>
      </c>
      <c r="AJ24" s="541"/>
    </row>
    <row r="25" spans="1:36" ht="21" thickBot="1">
      <c r="A25" s="530"/>
      <c r="B25" s="547"/>
      <c r="C25" s="96" t="s">
        <v>91</v>
      </c>
      <c r="D25" s="97">
        <f>(D23+D24)/D22</f>
        <v>0.32</v>
      </c>
      <c r="E25" s="97">
        <f>(E23+E24)/E22</f>
        <v>0.04</v>
      </c>
      <c r="F25" s="97">
        <f t="shared" ref="F25:AI25" si="9">(F23+F24)/F22</f>
        <v>0.18</v>
      </c>
      <c r="G25" s="97" t="e">
        <f t="shared" si="9"/>
        <v>#DIV/0!</v>
      </c>
      <c r="H25" s="97" t="e">
        <f t="shared" si="9"/>
        <v>#DIV/0!</v>
      </c>
      <c r="I25" s="97" t="e">
        <f t="shared" si="9"/>
        <v>#DIV/0!</v>
      </c>
      <c r="J25" s="97" t="e">
        <f t="shared" si="9"/>
        <v>#DIV/0!</v>
      </c>
      <c r="K25" s="97" t="e">
        <f t="shared" si="9"/>
        <v>#DIV/0!</v>
      </c>
      <c r="L25" s="97" t="e">
        <f t="shared" si="9"/>
        <v>#DIV/0!</v>
      </c>
      <c r="M25" s="97" t="e">
        <f t="shared" si="9"/>
        <v>#DIV/0!</v>
      </c>
      <c r="N25" s="97" t="e">
        <f t="shared" si="9"/>
        <v>#DIV/0!</v>
      </c>
      <c r="O25" s="97" t="e">
        <f t="shared" si="9"/>
        <v>#DIV/0!</v>
      </c>
      <c r="P25" s="97" t="e">
        <f t="shared" si="9"/>
        <v>#DIV/0!</v>
      </c>
      <c r="Q25" s="97" t="e">
        <f t="shared" si="9"/>
        <v>#DIV/0!</v>
      </c>
      <c r="R25" s="97" t="e">
        <f t="shared" si="9"/>
        <v>#DIV/0!</v>
      </c>
      <c r="S25" s="97" t="e">
        <f t="shared" si="9"/>
        <v>#DIV/0!</v>
      </c>
      <c r="T25" s="97" t="e">
        <f t="shared" si="9"/>
        <v>#DIV/0!</v>
      </c>
      <c r="U25" s="97" t="e">
        <f t="shared" si="9"/>
        <v>#DIV/0!</v>
      </c>
      <c r="V25" s="97" t="e">
        <f t="shared" si="9"/>
        <v>#DIV/0!</v>
      </c>
      <c r="W25" s="97" t="e">
        <f t="shared" si="9"/>
        <v>#DIV/0!</v>
      </c>
      <c r="X25" s="97" t="e">
        <f t="shared" si="9"/>
        <v>#DIV/0!</v>
      </c>
      <c r="Y25" s="97" t="e">
        <f t="shared" si="9"/>
        <v>#DIV/0!</v>
      </c>
      <c r="Z25" s="97" t="e">
        <f t="shared" si="9"/>
        <v>#DIV/0!</v>
      </c>
      <c r="AA25" s="97" t="e">
        <f t="shared" si="9"/>
        <v>#DIV/0!</v>
      </c>
      <c r="AB25" s="97" t="e">
        <f t="shared" si="9"/>
        <v>#DIV/0!</v>
      </c>
      <c r="AC25" s="97" t="e">
        <f t="shared" si="9"/>
        <v>#DIV/0!</v>
      </c>
      <c r="AD25" s="97" t="e">
        <f t="shared" si="9"/>
        <v>#DIV/0!</v>
      </c>
      <c r="AE25" s="97" t="e">
        <f t="shared" si="9"/>
        <v>#DIV/0!</v>
      </c>
      <c r="AF25" s="97" t="e">
        <f t="shared" si="9"/>
        <v>#DIV/0!</v>
      </c>
      <c r="AG25" s="97" t="e">
        <f t="shared" si="9"/>
        <v>#DIV/0!</v>
      </c>
      <c r="AH25" s="97" t="e">
        <f t="shared" si="9"/>
        <v>#DIV/0!</v>
      </c>
      <c r="AI25" s="97">
        <f t="shared" si="9"/>
        <v>0.152</v>
      </c>
      <c r="AJ25" s="542"/>
    </row>
    <row r="26" spans="1:36" ht="20.399999999999999">
      <c r="A26" s="528" t="s">
        <v>6</v>
      </c>
      <c r="B26" s="548" t="s">
        <v>58</v>
      </c>
      <c r="C26" s="86" t="s">
        <v>42</v>
      </c>
      <c r="D26" s="142">
        <v>50</v>
      </c>
      <c r="E26" s="142">
        <v>65</v>
      </c>
      <c r="F26" s="142">
        <v>80</v>
      </c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93">
        <f>SUM(D26:AH26)</f>
        <v>195</v>
      </c>
      <c r="AJ26" s="541">
        <f>AI29</f>
        <v>7.6923076923076927E-2</v>
      </c>
    </row>
    <row r="27" spans="1:36" ht="20.399999999999999">
      <c r="A27" s="529"/>
      <c r="B27" s="546"/>
      <c r="C27" s="91" t="s">
        <v>89</v>
      </c>
      <c r="D27" s="92">
        <v>5</v>
      </c>
      <c r="E27" s="92">
        <v>5</v>
      </c>
      <c r="F27" s="92">
        <v>5</v>
      </c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161">
        <f t="shared" ref="AI27:AI28" si="10">SUM(D27:AH27)</f>
        <v>15</v>
      </c>
      <c r="AJ27" s="541"/>
    </row>
    <row r="28" spans="1:36" ht="20.399999999999999">
      <c r="A28" s="529"/>
      <c r="B28" s="546"/>
      <c r="C28" s="94" t="s">
        <v>90</v>
      </c>
      <c r="D28" s="92">
        <v>0</v>
      </c>
      <c r="E28" s="92">
        <v>0</v>
      </c>
      <c r="F28" s="92">
        <v>0</v>
      </c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87">
        <f t="shared" si="10"/>
        <v>0</v>
      </c>
      <c r="AJ28" s="541"/>
    </row>
    <row r="29" spans="1:36" ht="21" thickBot="1">
      <c r="A29" s="530"/>
      <c r="B29" s="547"/>
      <c r="C29" s="96" t="s">
        <v>91</v>
      </c>
      <c r="D29" s="97">
        <f>(D27+D28)/D26</f>
        <v>0.1</v>
      </c>
      <c r="E29" s="97">
        <f>(E27+E28)/E26</f>
        <v>7.6923076923076927E-2</v>
      </c>
      <c r="F29" s="97">
        <f t="shared" ref="F29:AI29" si="11">(F27+F28)/F26</f>
        <v>6.25E-2</v>
      </c>
      <c r="G29" s="97" t="e">
        <f t="shared" si="11"/>
        <v>#DIV/0!</v>
      </c>
      <c r="H29" s="97" t="e">
        <f t="shared" si="11"/>
        <v>#DIV/0!</v>
      </c>
      <c r="I29" s="97" t="e">
        <f t="shared" si="11"/>
        <v>#DIV/0!</v>
      </c>
      <c r="J29" s="97" t="e">
        <f t="shared" si="11"/>
        <v>#DIV/0!</v>
      </c>
      <c r="K29" s="97" t="e">
        <f t="shared" si="11"/>
        <v>#DIV/0!</v>
      </c>
      <c r="L29" s="97" t="e">
        <f t="shared" si="11"/>
        <v>#DIV/0!</v>
      </c>
      <c r="M29" s="97" t="e">
        <f t="shared" si="11"/>
        <v>#DIV/0!</v>
      </c>
      <c r="N29" s="97" t="e">
        <f t="shared" si="11"/>
        <v>#DIV/0!</v>
      </c>
      <c r="O29" s="97" t="e">
        <f t="shared" si="11"/>
        <v>#DIV/0!</v>
      </c>
      <c r="P29" s="97" t="e">
        <f t="shared" si="11"/>
        <v>#DIV/0!</v>
      </c>
      <c r="Q29" s="97" t="e">
        <f t="shared" si="11"/>
        <v>#DIV/0!</v>
      </c>
      <c r="R29" s="97" t="e">
        <f t="shared" si="11"/>
        <v>#DIV/0!</v>
      </c>
      <c r="S29" s="97" t="e">
        <f t="shared" si="11"/>
        <v>#DIV/0!</v>
      </c>
      <c r="T29" s="97" t="e">
        <f t="shared" si="11"/>
        <v>#DIV/0!</v>
      </c>
      <c r="U29" s="97" t="e">
        <f t="shared" si="11"/>
        <v>#DIV/0!</v>
      </c>
      <c r="V29" s="97" t="e">
        <f t="shared" si="11"/>
        <v>#DIV/0!</v>
      </c>
      <c r="W29" s="97" t="e">
        <f t="shared" si="11"/>
        <v>#DIV/0!</v>
      </c>
      <c r="X29" s="97" t="e">
        <f t="shared" si="11"/>
        <v>#DIV/0!</v>
      </c>
      <c r="Y29" s="97" t="e">
        <f t="shared" si="11"/>
        <v>#DIV/0!</v>
      </c>
      <c r="Z29" s="97" t="e">
        <f t="shared" si="11"/>
        <v>#DIV/0!</v>
      </c>
      <c r="AA29" s="97" t="e">
        <f t="shared" si="11"/>
        <v>#DIV/0!</v>
      </c>
      <c r="AB29" s="97" t="e">
        <f t="shared" si="11"/>
        <v>#DIV/0!</v>
      </c>
      <c r="AC29" s="97" t="e">
        <f t="shared" si="11"/>
        <v>#DIV/0!</v>
      </c>
      <c r="AD29" s="97" t="e">
        <f t="shared" si="11"/>
        <v>#DIV/0!</v>
      </c>
      <c r="AE29" s="97" t="e">
        <f t="shared" si="11"/>
        <v>#DIV/0!</v>
      </c>
      <c r="AF29" s="97" t="e">
        <f t="shared" si="11"/>
        <v>#DIV/0!</v>
      </c>
      <c r="AG29" s="97" t="e">
        <f t="shared" si="11"/>
        <v>#DIV/0!</v>
      </c>
      <c r="AH29" s="97" t="e">
        <f t="shared" si="11"/>
        <v>#DIV/0!</v>
      </c>
      <c r="AI29" s="97">
        <f t="shared" si="11"/>
        <v>7.6923076923076927E-2</v>
      </c>
      <c r="AJ29" s="542"/>
    </row>
    <row r="30" spans="1:36" ht="20.399999999999999">
      <c r="A30" s="528" t="s">
        <v>7</v>
      </c>
      <c r="B30" s="548" t="s">
        <v>59</v>
      </c>
      <c r="C30" s="86" t="s">
        <v>42</v>
      </c>
      <c r="D30" s="142">
        <v>50</v>
      </c>
      <c r="E30" s="142">
        <v>70</v>
      </c>
      <c r="F30" s="142">
        <v>50</v>
      </c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93">
        <f>SUM(D30:AH30)</f>
        <v>170</v>
      </c>
      <c r="AJ30" s="541">
        <f>AI33</f>
        <v>0.11176470588235295</v>
      </c>
    </row>
    <row r="31" spans="1:36" ht="20.399999999999999">
      <c r="A31" s="529"/>
      <c r="B31" s="546"/>
      <c r="C31" s="91" t="s">
        <v>89</v>
      </c>
      <c r="D31" s="92">
        <v>4</v>
      </c>
      <c r="E31" s="92">
        <v>11</v>
      </c>
      <c r="F31" s="92">
        <v>4</v>
      </c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161">
        <f t="shared" ref="AI31:AI32" si="12">SUM(D31:AH31)</f>
        <v>19</v>
      </c>
      <c r="AJ31" s="541"/>
    </row>
    <row r="32" spans="1:36" ht="20.399999999999999">
      <c r="A32" s="529"/>
      <c r="B32" s="546"/>
      <c r="C32" s="94" t="s">
        <v>90</v>
      </c>
      <c r="D32" s="92">
        <v>0</v>
      </c>
      <c r="E32" s="92">
        <v>0</v>
      </c>
      <c r="F32" s="92">
        <v>0</v>
      </c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87">
        <f t="shared" si="12"/>
        <v>0</v>
      </c>
      <c r="AJ32" s="541"/>
    </row>
    <row r="33" spans="1:36" ht="21" thickBot="1">
      <c r="A33" s="530"/>
      <c r="B33" s="547"/>
      <c r="C33" s="96" t="s">
        <v>91</v>
      </c>
      <c r="D33" s="97">
        <f>(D31+D32)/D30</f>
        <v>0.08</v>
      </c>
      <c r="E33" s="97">
        <f>(E31+E32)/E30</f>
        <v>0.15714285714285714</v>
      </c>
      <c r="F33" s="97">
        <f t="shared" ref="F33:AI33" si="13">(F31+F32)/F30</f>
        <v>0.08</v>
      </c>
      <c r="G33" s="97" t="e">
        <f t="shared" si="13"/>
        <v>#DIV/0!</v>
      </c>
      <c r="H33" s="97" t="e">
        <f t="shared" si="13"/>
        <v>#DIV/0!</v>
      </c>
      <c r="I33" s="97" t="e">
        <f t="shared" si="13"/>
        <v>#DIV/0!</v>
      </c>
      <c r="J33" s="97" t="e">
        <f t="shared" si="13"/>
        <v>#DIV/0!</v>
      </c>
      <c r="K33" s="97" t="e">
        <f t="shared" si="13"/>
        <v>#DIV/0!</v>
      </c>
      <c r="L33" s="97" t="e">
        <f t="shared" si="13"/>
        <v>#DIV/0!</v>
      </c>
      <c r="M33" s="97" t="e">
        <f t="shared" si="13"/>
        <v>#DIV/0!</v>
      </c>
      <c r="N33" s="97" t="e">
        <f t="shared" si="13"/>
        <v>#DIV/0!</v>
      </c>
      <c r="O33" s="97" t="e">
        <f t="shared" si="13"/>
        <v>#DIV/0!</v>
      </c>
      <c r="P33" s="97" t="e">
        <f t="shared" si="13"/>
        <v>#DIV/0!</v>
      </c>
      <c r="Q33" s="97" t="e">
        <f t="shared" si="13"/>
        <v>#DIV/0!</v>
      </c>
      <c r="R33" s="97" t="e">
        <f t="shared" si="13"/>
        <v>#DIV/0!</v>
      </c>
      <c r="S33" s="97" t="e">
        <f t="shared" si="13"/>
        <v>#DIV/0!</v>
      </c>
      <c r="T33" s="97" t="e">
        <f t="shared" si="13"/>
        <v>#DIV/0!</v>
      </c>
      <c r="U33" s="97" t="e">
        <f t="shared" si="13"/>
        <v>#DIV/0!</v>
      </c>
      <c r="V33" s="97" t="e">
        <f t="shared" si="13"/>
        <v>#DIV/0!</v>
      </c>
      <c r="W33" s="97" t="e">
        <f t="shared" si="13"/>
        <v>#DIV/0!</v>
      </c>
      <c r="X33" s="97" t="e">
        <f t="shared" si="13"/>
        <v>#DIV/0!</v>
      </c>
      <c r="Y33" s="97" t="e">
        <f t="shared" si="13"/>
        <v>#DIV/0!</v>
      </c>
      <c r="Z33" s="97" t="e">
        <f t="shared" si="13"/>
        <v>#DIV/0!</v>
      </c>
      <c r="AA33" s="97" t="e">
        <f t="shared" si="13"/>
        <v>#DIV/0!</v>
      </c>
      <c r="AB33" s="97" t="e">
        <f t="shared" si="13"/>
        <v>#DIV/0!</v>
      </c>
      <c r="AC33" s="97" t="e">
        <f t="shared" si="13"/>
        <v>#DIV/0!</v>
      </c>
      <c r="AD33" s="97" t="e">
        <f t="shared" si="13"/>
        <v>#DIV/0!</v>
      </c>
      <c r="AE33" s="97" t="e">
        <f t="shared" si="13"/>
        <v>#DIV/0!</v>
      </c>
      <c r="AF33" s="97" t="e">
        <f t="shared" si="13"/>
        <v>#DIV/0!</v>
      </c>
      <c r="AG33" s="97" t="e">
        <f t="shared" si="13"/>
        <v>#DIV/0!</v>
      </c>
      <c r="AH33" s="97" t="e">
        <f t="shared" si="13"/>
        <v>#DIV/0!</v>
      </c>
      <c r="AI33" s="97">
        <f t="shared" si="13"/>
        <v>0.11176470588235295</v>
      </c>
      <c r="AJ33" s="542"/>
    </row>
    <row r="34" spans="1:36" ht="20.399999999999999">
      <c r="A34" s="528" t="s">
        <v>8</v>
      </c>
      <c r="B34" s="548" t="s">
        <v>32</v>
      </c>
      <c r="C34" s="86" t="s">
        <v>42</v>
      </c>
      <c r="D34" s="142">
        <v>100</v>
      </c>
      <c r="E34" s="142">
        <v>110</v>
      </c>
      <c r="F34" s="142">
        <v>135</v>
      </c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93">
        <f>SUM(D34:AH34)</f>
        <v>345</v>
      </c>
      <c r="AJ34" s="541">
        <f>AI37</f>
        <v>0.1072463768115942</v>
      </c>
    </row>
    <row r="35" spans="1:36" ht="20.399999999999999">
      <c r="A35" s="529"/>
      <c r="B35" s="546"/>
      <c r="C35" s="91" t="s">
        <v>89</v>
      </c>
      <c r="D35" s="92">
        <v>11</v>
      </c>
      <c r="E35" s="92">
        <v>14</v>
      </c>
      <c r="F35" s="92">
        <v>12</v>
      </c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161">
        <f t="shared" ref="AI35:AI36" si="14">SUM(D35:AH35)</f>
        <v>37</v>
      </c>
      <c r="AJ35" s="541"/>
    </row>
    <row r="36" spans="1:36" ht="20.399999999999999">
      <c r="A36" s="529"/>
      <c r="B36" s="546"/>
      <c r="C36" s="94" t="s">
        <v>90</v>
      </c>
      <c r="D36" s="92">
        <v>0</v>
      </c>
      <c r="E36" s="92">
        <v>0</v>
      </c>
      <c r="F36" s="92">
        <v>0</v>
      </c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87">
        <f t="shared" si="14"/>
        <v>0</v>
      </c>
      <c r="AJ36" s="541"/>
    </row>
    <row r="37" spans="1:36" ht="21" thickBot="1">
      <c r="A37" s="530"/>
      <c r="B37" s="547"/>
      <c r="C37" s="96" t="s">
        <v>91</v>
      </c>
      <c r="D37" s="97">
        <f>(D35+D36)/D34</f>
        <v>0.11</v>
      </c>
      <c r="E37" s="97">
        <f>(E35+E36)/E34</f>
        <v>0.12727272727272726</v>
      </c>
      <c r="F37" s="97">
        <f t="shared" ref="F37:AI37" si="15">(F35+F36)/F34</f>
        <v>8.8888888888888892E-2</v>
      </c>
      <c r="G37" s="97" t="e">
        <f t="shared" si="15"/>
        <v>#DIV/0!</v>
      </c>
      <c r="H37" s="97" t="e">
        <f t="shared" si="15"/>
        <v>#DIV/0!</v>
      </c>
      <c r="I37" s="97" t="e">
        <f t="shared" si="15"/>
        <v>#DIV/0!</v>
      </c>
      <c r="J37" s="97" t="e">
        <f t="shared" si="15"/>
        <v>#DIV/0!</v>
      </c>
      <c r="K37" s="97" t="e">
        <f t="shared" si="15"/>
        <v>#DIV/0!</v>
      </c>
      <c r="L37" s="97" t="e">
        <f t="shared" si="15"/>
        <v>#DIV/0!</v>
      </c>
      <c r="M37" s="97" t="e">
        <f t="shared" si="15"/>
        <v>#DIV/0!</v>
      </c>
      <c r="N37" s="97" t="e">
        <f t="shared" si="15"/>
        <v>#DIV/0!</v>
      </c>
      <c r="O37" s="97" t="e">
        <f t="shared" si="15"/>
        <v>#DIV/0!</v>
      </c>
      <c r="P37" s="97" t="e">
        <f t="shared" si="15"/>
        <v>#DIV/0!</v>
      </c>
      <c r="Q37" s="97" t="e">
        <f t="shared" si="15"/>
        <v>#DIV/0!</v>
      </c>
      <c r="R37" s="97" t="e">
        <f t="shared" si="15"/>
        <v>#DIV/0!</v>
      </c>
      <c r="S37" s="97" t="e">
        <f t="shared" si="15"/>
        <v>#DIV/0!</v>
      </c>
      <c r="T37" s="97" t="e">
        <f t="shared" si="15"/>
        <v>#DIV/0!</v>
      </c>
      <c r="U37" s="97" t="e">
        <f t="shared" si="15"/>
        <v>#DIV/0!</v>
      </c>
      <c r="V37" s="97" t="e">
        <f t="shared" si="15"/>
        <v>#DIV/0!</v>
      </c>
      <c r="W37" s="97" t="e">
        <f t="shared" si="15"/>
        <v>#DIV/0!</v>
      </c>
      <c r="X37" s="97" t="e">
        <f t="shared" si="15"/>
        <v>#DIV/0!</v>
      </c>
      <c r="Y37" s="97" t="e">
        <f t="shared" si="15"/>
        <v>#DIV/0!</v>
      </c>
      <c r="Z37" s="97" t="e">
        <f t="shared" si="15"/>
        <v>#DIV/0!</v>
      </c>
      <c r="AA37" s="97" t="e">
        <f t="shared" si="15"/>
        <v>#DIV/0!</v>
      </c>
      <c r="AB37" s="97" t="e">
        <f t="shared" si="15"/>
        <v>#DIV/0!</v>
      </c>
      <c r="AC37" s="97" t="e">
        <f t="shared" si="15"/>
        <v>#DIV/0!</v>
      </c>
      <c r="AD37" s="97" t="e">
        <f t="shared" si="15"/>
        <v>#DIV/0!</v>
      </c>
      <c r="AE37" s="97" t="e">
        <f t="shared" si="15"/>
        <v>#DIV/0!</v>
      </c>
      <c r="AF37" s="97" t="e">
        <f t="shared" si="15"/>
        <v>#DIV/0!</v>
      </c>
      <c r="AG37" s="97" t="e">
        <f t="shared" si="15"/>
        <v>#DIV/0!</v>
      </c>
      <c r="AH37" s="97" t="e">
        <f t="shared" si="15"/>
        <v>#DIV/0!</v>
      </c>
      <c r="AI37" s="97">
        <f t="shared" si="15"/>
        <v>0.1072463768115942</v>
      </c>
      <c r="AJ37" s="542"/>
    </row>
    <row r="38" spans="1:36" ht="20.399999999999999">
      <c r="A38" s="528" t="s">
        <v>9</v>
      </c>
      <c r="B38" s="548" t="s">
        <v>33</v>
      </c>
      <c r="C38" s="86" t="s">
        <v>42</v>
      </c>
      <c r="D38" s="142">
        <v>50</v>
      </c>
      <c r="E38" s="142">
        <v>65</v>
      </c>
      <c r="F38" s="142">
        <v>50</v>
      </c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93">
        <f>SUM(D38:AH38)</f>
        <v>165</v>
      </c>
      <c r="AJ38" s="541">
        <f>AI41</f>
        <v>0.15151515151515152</v>
      </c>
    </row>
    <row r="39" spans="1:36" ht="20.399999999999999">
      <c r="A39" s="529"/>
      <c r="B39" s="546"/>
      <c r="C39" s="91" t="s">
        <v>89</v>
      </c>
      <c r="D39" s="92">
        <v>10</v>
      </c>
      <c r="E39" s="92">
        <v>10</v>
      </c>
      <c r="F39" s="92">
        <v>5</v>
      </c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161">
        <f t="shared" ref="AI39:AI40" si="16">SUM(D39:AH39)</f>
        <v>25</v>
      </c>
      <c r="AJ39" s="541"/>
    </row>
    <row r="40" spans="1:36" ht="20.399999999999999">
      <c r="A40" s="529"/>
      <c r="B40" s="546"/>
      <c r="C40" s="94" t="s">
        <v>90</v>
      </c>
      <c r="D40" s="92">
        <v>0</v>
      </c>
      <c r="E40" s="92">
        <v>0</v>
      </c>
      <c r="F40" s="92">
        <v>0</v>
      </c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87">
        <f t="shared" si="16"/>
        <v>0</v>
      </c>
      <c r="AJ40" s="541"/>
    </row>
    <row r="41" spans="1:36" ht="21" thickBot="1">
      <c r="A41" s="530"/>
      <c r="B41" s="547"/>
      <c r="C41" s="96" t="s">
        <v>91</v>
      </c>
      <c r="D41" s="97">
        <f>(D39+D40)/D38</f>
        <v>0.2</v>
      </c>
      <c r="E41" s="97">
        <f>(E39+E40)/E38</f>
        <v>0.15384615384615385</v>
      </c>
      <c r="F41" s="97">
        <f t="shared" ref="F41:AI41" si="17">(F39+F40)/F38</f>
        <v>0.1</v>
      </c>
      <c r="G41" s="97" t="e">
        <f t="shared" si="17"/>
        <v>#DIV/0!</v>
      </c>
      <c r="H41" s="97" t="e">
        <f t="shared" si="17"/>
        <v>#DIV/0!</v>
      </c>
      <c r="I41" s="97" t="e">
        <f t="shared" si="17"/>
        <v>#DIV/0!</v>
      </c>
      <c r="J41" s="97" t="e">
        <f t="shared" si="17"/>
        <v>#DIV/0!</v>
      </c>
      <c r="K41" s="97" t="e">
        <f t="shared" si="17"/>
        <v>#DIV/0!</v>
      </c>
      <c r="L41" s="97" t="e">
        <f t="shared" si="17"/>
        <v>#DIV/0!</v>
      </c>
      <c r="M41" s="97" t="e">
        <f t="shared" si="17"/>
        <v>#DIV/0!</v>
      </c>
      <c r="N41" s="97" t="e">
        <f t="shared" si="17"/>
        <v>#DIV/0!</v>
      </c>
      <c r="O41" s="97" t="e">
        <f t="shared" si="17"/>
        <v>#DIV/0!</v>
      </c>
      <c r="P41" s="97" t="e">
        <f t="shared" si="17"/>
        <v>#DIV/0!</v>
      </c>
      <c r="Q41" s="97" t="e">
        <f t="shared" si="17"/>
        <v>#DIV/0!</v>
      </c>
      <c r="R41" s="97" t="e">
        <f t="shared" si="17"/>
        <v>#DIV/0!</v>
      </c>
      <c r="S41" s="97" t="e">
        <f t="shared" si="17"/>
        <v>#DIV/0!</v>
      </c>
      <c r="T41" s="97" t="e">
        <f t="shared" si="17"/>
        <v>#DIV/0!</v>
      </c>
      <c r="U41" s="97" t="e">
        <f t="shared" si="17"/>
        <v>#DIV/0!</v>
      </c>
      <c r="V41" s="97" t="e">
        <f t="shared" si="17"/>
        <v>#DIV/0!</v>
      </c>
      <c r="W41" s="97" t="e">
        <f t="shared" si="17"/>
        <v>#DIV/0!</v>
      </c>
      <c r="X41" s="97" t="e">
        <f t="shared" si="17"/>
        <v>#DIV/0!</v>
      </c>
      <c r="Y41" s="97" t="e">
        <f t="shared" si="17"/>
        <v>#DIV/0!</v>
      </c>
      <c r="Z41" s="97" t="e">
        <f t="shared" si="17"/>
        <v>#DIV/0!</v>
      </c>
      <c r="AA41" s="97" t="e">
        <f t="shared" si="17"/>
        <v>#DIV/0!</v>
      </c>
      <c r="AB41" s="97" t="e">
        <f t="shared" si="17"/>
        <v>#DIV/0!</v>
      </c>
      <c r="AC41" s="97" t="e">
        <f t="shared" si="17"/>
        <v>#DIV/0!</v>
      </c>
      <c r="AD41" s="97" t="e">
        <f t="shared" si="17"/>
        <v>#DIV/0!</v>
      </c>
      <c r="AE41" s="97" t="e">
        <f t="shared" si="17"/>
        <v>#DIV/0!</v>
      </c>
      <c r="AF41" s="97" t="e">
        <f t="shared" si="17"/>
        <v>#DIV/0!</v>
      </c>
      <c r="AG41" s="97" t="e">
        <f t="shared" si="17"/>
        <v>#DIV/0!</v>
      </c>
      <c r="AH41" s="97" t="e">
        <f t="shared" si="17"/>
        <v>#DIV/0!</v>
      </c>
      <c r="AI41" s="97">
        <f t="shared" si="17"/>
        <v>0.15151515151515152</v>
      </c>
      <c r="AJ41" s="542"/>
    </row>
    <row r="42" spans="1:36" ht="20.399999999999999">
      <c r="A42" s="528" t="s">
        <v>10</v>
      </c>
      <c r="B42" s="548" t="s">
        <v>34</v>
      </c>
      <c r="C42" s="86" t="s">
        <v>42</v>
      </c>
      <c r="D42" s="142">
        <v>50</v>
      </c>
      <c r="E42" s="142">
        <v>55</v>
      </c>
      <c r="F42" s="142">
        <v>60</v>
      </c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93">
        <f>SUM(D42:AH42)</f>
        <v>165</v>
      </c>
      <c r="AJ42" s="541">
        <f>AI45</f>
        <v>6.0606060606060608E-2</v>
      </c>
    </row>
    <row r="43" spans="1:36" ht="20.399999999999999">
      <c r="A43" s="529"/>
      <c r="B43" s="546"/>
      <c r="C43" s="91" t="s">
        <v>89</v>
      </c>
      <c r="D43" s="92">
        <v>6</v>
      </c>
      <c r="E43" s="92">
        <v>3</v>
      </c>
      <c r="F43" s="92">
        <v>1</v>
      </c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161">
        <f t="shared" ref="AI43:AI44" si="18">SUM(D43:AH43)</f>
        <v>10</v>
      </c>
      <c r="AJ43" s="541"/>
    </row>
    <row r="44" spans="1:36" ht="20.399999999999999">
      <c r="A44" s="529"/>
      <c r="B44" s="546"/>
      <c r="C44" s="94" t="s">
        <v>90</v>
      </c>
      <c r="D44" s="92">
        <v>0</v>
      </c>
      <c r="E44" s="92">
        <v>0</v>
      </c>
      <c r="F44" s="92">
        <v>0</v>
      </c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87">
        <f t="shared" si="18"/>
        <v>0</v>
      </c>
      <c r="AJ44" s="541"/>
    </row>
    <row r="45" spans="1:36" ht="21" thickBot="1">
      <c r="A45" s="530"/>
      <c r="B45" s="547"/>
      <c r="C45" s="96" t="s">
        <v>91</v>
      </c>
      <c r="D45" s="97">
        <f>(D43+D44)/D42</f>
        <v>0.12</v>
      </c>
      <c r="E45" s="97">
        <f>(E43+E44)/E42</f>
        <v>5.4545454545454543E-2</v>
      </c>
      <c r="F45" s="97">
        <f t="shared" ref="F45:AI45" si="19">(F43+F44)/F42</f>
        <v>1.6666666666666666E-2</v>
      </c>
      <c r="G45" s="97" t="e">
        <f t="shared" si="19"/>
        <v>#DIV/0!</v>
      </c>
      <c r="H45" s="97" t="e">
        <f t="shared" si="19"/>
        <v>#DIV/0!</v>
      </c>
      <c r="I45" s="97" t="e">
        <f t="shared" si="19"/>
        <v>#DIV/0!</v>
      </c>
      <c r="J45" s="97" t="e">
        <f t="shared" si="19"/>
        <v>#DIV/0!</v>
      </c>
      <c r="K45" s="97" t="e">
        <f t="shared" si="19"/>
        <v>#DIV/0!</v>
      </c>
      <c r="L45" s="97" t="e">
        <f t="shared" si="19"/>
        <v>#DIV/0!</v>
      </c>
      <c r="M45" s="97" t="e">
        <f t="shared" si="19"/>
        <v>#DIV/0!</v>
      </c>
      <c r="N45" s="97" t="e">
        <f t="shared" si="19"/>
        <v>#DIV/0!</v>
      </c>
      <c r="O45" s="97" t="e">
        <f t="shared" si="19"/>
        <v>#DIV/0!</v>
      </c>
      <c r="P45" s="97" t="e">
        <f t="shared" si="19"/>
        <v>#DIV/0!</v>
      </c>
      <c r="Q45" s="97" t="e">
        <f t="shared" si="19"/>
        <v>#DIV/0!</v>
      </c>
      <c r="R45" s="97" t="e">
        <f t="shared" si="19"/>
        <v>#DIV/0!</v>
      </c>
      <c r="S45" s="97" t="e">
        <f t="shared" si="19"/>
        <v>#DIV/0!</v>
      </c>
      <c r="T45" s="97" t="e">
        <f t="shared" si="19"/>
        <v>#DIV/0!</v>
      </c>
      <c r="U45" s="97" t="e">
        <f t="shared" si="19"/>
        <v>#DIV/0!</v>
      </c>
      <c r="V45" s="97" t="e">
        <f t="shared" si="19"/>
        <v>#DIV/0!</v>
      </c>
      <c r="W45" s="97" t="e">
        <f t="shared" si="19"/>
        <v>#DIV/0!</v>
      </c>
      <c r="X45" s="97" t="e">
        <f t="shared" si="19"/>
        <v>#DIV/0!</v>
      </c>
      <c r="Y45" s="97" t="e">
        <f t="shared" si="19"/>
        <v>#DIV/0!</v>
      </c>
      <c r="Z45" s="97" t="e">
        <f t="shared" si="19"/>
        <v>#DIV/0!</v>
      </c>
      <c r="AA45" s="97" t="e">
        <f t="shared" si="19"/>
        <v>#DIV/0!</v>
      </c>
      <c r="AB45" s="97" t="e">
        <f t="shared" si="19"/>
        <v>#DIV/0!</v>
      </c>
      <c r="AC45" s="97" t="e">
        <f t="shared" si="19"/>
        <v>#DIV/0!</v>
      </c>
      <c r="AD45" s="97" t="e">
        <f t="shared" si="19"/>
        <v>#DIV/0!</v>
      </c>
      <c r="AE45" s="97" t="e">
        <f t="shared" si="19"/>
        <v>#DIV/0!</v>
      </c>
      <c r="AF45" s="97" t="e">
        <f t="shared" si="19"/>
        <v>#DIV/0!</v>
      </c>
      <c r="AG45" s="97" t="e">
        <f t="shared" si="19"/>
        <v>#DIV/0!</v>
      </c>
      <c r="AH45" s="97" t="e">
        <f t="shared" si="19"/>
        <v>#DIV/0!</v>
      </c>
      <c r="AI45" s="97">
        <f t="shared" si="19"/>
        <v>6.0606060606060608E-2</v>
      </c>
      <c r="AJ45" s="542"/>
    </row>
    <row r="46" spans="1:36" ht="20.399999999999999">
      <c r="A46" s="528" t="s">
        <v>11</v>
      </c>
      <c r="B46" s="548" t="s">
        <v>35</v>
      </c>
      <c r="C46" s="86" t="s">
        <v>42</v>
      </c>
      <c r="D46" s="142">
        <v>90</v>
      </c>
      <c r="E46" s="142">
        <v>100</v>
      </c>
      <c r="F46" s="142">
        <v>140</v>
      </c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2"/>
      <c r="AF46" s="142"/>
      <c r="AG46" s="142"/>
      <c r="AH46" s="142"/>
      <c r="AI46" s="93">
        <f>SUM(D46:AH46)</f>
        <v>330</v>
      </c>
      <c r="AJ46" s="541">
        <f>AI49</f>
        <v>6.6666666666666666E-2</v>
      </c>
    </row>
    <row r="47" spans="1:36" ht="20.399999999999999">
      <c r="A47" s="529"/>
      <c r="B47" s="546"/>
      <c r="C47" s="91" t="s">
        <v>89</v>
      </c>
      <c r="D47" s="92">
        <v>6</v>
      </c>
      <c r="E47" s="92">
        <v>12</v>
      </c>
      <c r="F47" s="92">
        <v>4</v>
      </c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161">
        <f t="shared" ref="AI47:AI48" si="20">SUM(D47:AH47)</f>
        <v>22</v>
      </c>
      <c r="AJ47" s="541"/>
    </row>
    <row r="48" spans="1:36" ht="20.399999999999999">
      <c r="A48" s="529"/>
      <c r="B48" s="546"/>
      <c r="C48" s="94" t="s">
        <v>90</v>
      </c>
      <c r="D48" s="92">
        <v>0</v>
      </c>
      <c r="E48" s="92">
        <v>0</v>
      </c>
      <c r="F48" s="92">
        <v>0</v>
      </c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87">
        <f t="shared" si="20"/>
        <v>0</v>
      </c>
      <c r="AJ48" s="541"/>
    </row>
    <row r="49" spans="1:36" ht="21" thickBot="1">
      <c r="A49" s="530"/>
      <c r="B49" s="547"/>
      <c r="C49" s="96" t="s">
        <v>91</v>
      </c>
      <c r="D49" s="97">
        <f>(D47+D48)/D46</f>
        <v>6.6666666666666666E-2</v>
      </c>
      <c r="E49" s="97">
        <f>(E47+E48)/E46</f>
        <v>0.12</v>
      </c>
      <c r="F49" s="97">
        <f t="shared" ref="F49:AI49" si="21">(F47+F48)/F46</f>
        <v>2.8571428571428571E-2</v>
      </c>
      <c r="G49" s="97" t="e">
        <f t="shared" si="21"/>
        <v>#DIV/0!</v>
      </c>
      <c r="H49" s="97" t="e">
        <f t="shared" si="21"/>
        <v>#DIV/0!</v>
      </c>
      <c r="I49" s="97" t="e">
        <f t="shared" si="21"/>
        <v>#DIV/0!</v>
      </c>
      <c r="J49" s="97" t="e">
        <f t="shared" si="21"/>
        <v>#DIV/0!</v>
      </c>
      <c r="K49" s="97" t="e">
        <f t="shared" si="21"/>
        <v>#DIV/0!</v>
      </c>
      <c r="L49" s="97" t="e">
        <f t="shared" si="21"/>
        <v>#DIV/0!</v>
      </c>
      <c r="M49" s="97" t="e">
        <f t="shared" si="21"/>
        <v>#DIV/0!</v>
      </c>
      <c r="N49" s="97" t="e">
        <f t="shared" si="21"/>
        <v>#DIV/0!</v>
      </c>
      <c r="O49" s="97" t="e">
        <f t="shared" si="21"/>
        <v>#DIV/0!</v>
      </c>
      <c r="P49" s="97" t="e">
        <f t="shared" si="21"/>
        <v>#DIV/0!</v>
      </c>
      <c r="Q49" s="97" t="e">
        <f t="shared" si="21"/>
        <v>#DIV/0!</v>
      </c>
      <c r="R49" s="97" t="e">
        <f t="shared" si="21"/>
        <v>#DIV/0!</v>
      </c>
      <c r="S49" s="97" t="e">
        <f t="shared" si="21"/>
        <v>#DIV/0!</v>
      </c>
      <c r="T49" s="97" t="e">
        <f t="shared" si="21"/>
        <v>#DIV/0!</v>
      </c>
      <c r="U49" s="97" t="e">
        <f t="shared" si="21"/>
        <v>#DIV/0!</v>
      </c>
      <c r="V49" s="97" t="e">
        <f t="shared" si="21"/>
        <v>#DIV/0!</v>
      </c>
      <c r="W49" s="97" t="e">
        <f t="shared" si="21"/>
        <v>#DIV/0!</v>
      </c>
      <c r="X49" s="97" t="e">
        <f t="shared" si="21"/>
        <v>#DIV/0!</v>
      </c>
      <c r="Y49" s="97" t="e">
        <f t="shared" si="21"/>
        <v>#DIV/0!</v>
      </c>
      <c r="Z49" s="97" t="e">
        <f t="shared" si="21"/>
        <v>#DIV/0!</v>
      </c>
      <c r="AA49" s="97" t="e">
        <f t="shared" si="21"/>
        <v>#DIV/0!</v>
      </c>
      <c r="AB49" s="97" t="e">
        <f t="shared" si="21"/>
        <v>#DIV/0!</v>
      </c>
      <c r="AC49" s="97" t="e">
        <f t="shared" si="21"/>
        <v>#DIV/0!</v>
      </c>
      <c r="AD49" s="97" t="e">
        <f t="shared" si="21"/>
        <v>#DIV/0!</v>
      </c>
      <c r="AE49" s="97" t="e">
        <f t="shared" si="21"/>
        <v>#DIV/0!</v>
      </c>
      <c r="AF49" s="97" t="e">
        <f t="shared" si="21"/>
        <v>#DIV/0!</v>
      </c>
      <c r="AG49" s="97" t="e">
        <f t="shared" si="21"/>
        <v>#DIV/0!</v>
      </c>
      <c r="AH49" s="97" t="e">
        <f t="shared" si="21"/>
        <v>#DIV/0!</v>
      </c>
      <c r="AI49" s="97">
        <f t="shared" si="21"/>
        <v>6.6666666666666666E-2</v>
      </c>
      <c r="AJ49" s="542"/>
    </row>
    <row r="50" spans="1:36" ht="20.399999999999999">
      <c r="A50" s="528" t="s">
        <v>12</v>
      </c>
      <c r="B50" s="548" t="s">
        <v>60</v>
      </c>
      <c r="C50" s="86" t="s">
        <v>42</v>
      </c>
      <c r="D50" s="142">
        <v>50</v>
      </c>
      <c r="E50" s="142">
        <v>50</v>
      </c>
      <c r="F50" s="142">
        <v>50</v>
      </c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93">
        <f>SUM(D50:AH50)</f>
        <v>150</v>
      </c>
      <c r="AJ50" s="541">
        <f>AI53</f>
        <v>0.12</v>
      </c>
    </row>
    <row r="51" spans="1:36" ht="20.399999999999999">
      <c r="A51" s="529"/>
      <c r="B51" s="546"/>
      <c r="C51" s="91" t="s">
        <v>89</v>
      </c>
      <c r="D51" s="92">
        <v>6</v>
      </c>
      <c r="E51" s="92">
        <v>9</v>
      </c>
      <c r="F51" s="92">
        <v>3</v>
      </c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161">
        <f t="shared" ref="AI51:AI52" si="22">SUM(D51:AH51)</f>
        <v>18</v>
      </c>
      <c r="AJ51" s="541"/>
    </row>
    <row r="52" spans="1:36" ht="20.399999999999999">
      <c r="A52" s="529"/>
      <c r="B52" s="546"/>
      <c r="C52" s="94" t="s">
        <v>90</v>
      </c>
      <c r="D52" s="92">
        <v>0</v>
      </c>
      <c r="E52" s="92">
        <v>0</v>
      </c>
      <c r="F52" s="92">
        <v>0</v>
      </c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87">
        <f t="shared" si="22"/>
        <v>0</v>
      </c>
      <c r="AJ52" s="541"/>
    </row>
    <row r="53" spans="1:36" ht="21" thickBot="1">
      <c r="A53" s="530"/>
      <c r="B53" s="547"/>
      <c r="C53" s="96" t="s">
        <v>91</v>
      </c>
      <c r="D53" s="97">
        <f>(D51+D52)/D50</f>
        <v>0.12</v>
      </c>
      <c r="E53" s="97">
        <f>(E51+E52)/E50</f>
        <v>0.18</v>
      </c>
      <c r="F53" s="97">
        <f t="shared" ref="F53:AI53" si="23">(F51+F52)/F50</f>
        <v>0.06</v>
      </c>
      <c r="G53" s="97" t="e">
        <f t="shared" si="23"/>
        <v>#DIV/0!</v>
      </c>
      <c r="H53" s="97" t="e">
        <f t="shared" si="23"/>
        <v>#DIV/0!</v>
      </c>
      <c r="I53" s="97" t="e">
        <f t="shared" si="23"/>
        <v>#DIV/0!</v>
      </c>
      <c r="J53" s="97" t="e">
        <f t="shared" si="23"/>
        <v>#DIV/0!</v>
      </c>
      <c r="K53" s="97" t="e">
        <f t="shared" si="23"/>
        <v>#DIV/0!</v>
      </c>
      <c r="L53" s="97" t="e">
        <f t="shared" si="23"/>
        <v>#DIV/0!</v>
      </c>
      <c r="M53" s="97" t="e">
        <f t="shared" si="23"/>
        <v>#DIV/0!</v>
      </c>
      <c r="N53" s="97" t="e">
        <f t="shared" si="23"/>
        <v>#DIV/0!</v>
      </c>
      <c r="O53" s="97" t="e">
        <f t="shared" si="23"/>
        <v>#DIV/0!</v>
      </c>
      <c r="P53" s="97" t="e">
        <f t="shared" si="23"/>
        <v>#DIV/0!</v>
      </c>
      <c r="Q53" s="97" t="e">
        <f t="shared" si="23"/>
        <v>#DIV/0!</v>
      </c>
      <c r="R53" s="97" t="e">
        <f t="shared" si="23"/>
        <v>#DIV/0!</v>
      </c>
      <c r="S53" s="97" t="e">
        <f t="shared" si="23"/>
        <v>#DIV/0!</v>
      </c>
      <c r="T53" s="97" t="e">
        <f t="shared" si="23"/>
        <v>#DIV/0!</v>
      </c>
      <c r="U53" s="97" t="e">
        <f t="shared" si="23"/>
        <v>#DIV/0!</v>
      </c>
      <c r="V53" s="97" t="e">
        <f t="shared" si="23"/>
        <v>#DIV/0!</v>
      </c>
      <c r="W53" s="97" t="e">
        <f t="shared" si="23"/>
        <v>#DIV/0!</v>
      </c>
      <c r="X53" s="97" t="e">
        <f t="shared" si="23"/>
        <v>#DIV/0!</v>
      </c>
      <c r="Y53" s="97" t="e">
        <f t="shared" si="23"/>
        <v>#DIV/0!</v>
      </c>
      <c r="Z53" s="97" t="e">
        <f t="shared" si="23"/>
        <v>#DIV/0!</v>
      </c>
      <c r="AA53" s="97" t="e">
        <f t="shared" si="23"/>
        <v>#DIV/0!</v>
      </c>
      <c r="AB53" s="97" t="e">
        <f t="shared" si="23"/>
        <v>#DIV/0!</v>
      </c>
      <c r="AC53" s="97" t="e">
        <f t="shared" si="23"/>
        <v>#DIV/0!</v>
      </c>
      <c r="AD53" s="97" t="e">
        <f t="shared" si="23"/>
        <v>#DIV/0!</v>
      </c>
      <c r="AE53" s="97" t="e">
        <f t="shared" si="23"/>
        <v>#DIV/0!</v>
      </c>
      <c r="AF53" s="97" t="e">
        <f t="shared" si="23"/>
        <v>#DIV/0!</v>
      </c>
      <c r="AG53" s="97" t="e">
        <f t="shared" si="23"/>
        <v>#DIV/0!</v>
      </c>
      <c r="AH53" s="97" t="e">
        <f t="shared" si="23"/>
        <v>#DIV/0!</v>
      </c>
      <c r="AI53" s="97">
        <f t="shared" si="23"/>
        <v>0.12</v>
      </c>
      <c r="AJ53" s="542"/>
    </row>
    <row r="54" spans="1:36" ht="20.399999999999999">
      <c r="A54" s="528" t="s">
        <v>13</v>
      </c>
      <c r="B54" s="548" t="s">
        <v>61</v>
      </c>
      <c r="C54" s="86" t="s">
        <v>42</v>
      </c>
      <c r="D54" s="142">
        <v>25</v>
      </c>
      <c r="E54" s="142">
        <v>60</v>
      </c>
      <c r="F54" s="142">
        <v>60</v>
      </c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93">
        <f>SUM(D54:AH54)</f>
        <v>145</v>
      </c>
      <c r="AJ54" s="541">
        <f>AI57</f>
        <v>0.13793103448275862</v>
      </c>
    </row>
    <row r="55" spans="1:36" ht="20.399999999999999">
      <c r="A55" s="529"/>
      <c r="B55" s="546"/>
      <c r="C55" s="91" t="s">
        <v>89</v>
      </c>
      <c r="D55" s="92">
        <v>2</v>
      </c>
      <c r="E55" s="92">
        <v>7</v>
      </c>
      <c r="F55" s="92">
        <v>11</v>
      </c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161">
        <f t="shared" ref="AI55:AI56" si="24">SUM(D55:AH55)</f>
        <v>20</v>
      </c>
      <c r="AJ55" s="541"/>
    </row>
    <row r="56" spans="1:36" ht="20.399999999999999">
      <c r="A56" s="529"/>
      <c r="B56" s="546"/>
      <c r="C56" s="94" t="s">
        <v>90</v>
      </c>
      <c r="D56" s="92">
        <v>0</v>
      </c>
      <c r="E56" s="92">
        <v>0</v>
      </c>
      <c r="F56" s="92">
        <v>0</v>
      </c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87">
        <f t="shared" si="24"/>
        <v>0</v>
      </c>
      <c r="AJ56" s="541"/>
    </row>
    <row r="57" spans="1:36" ht="21" thickBot="1">
      <c r="A57" s="530"/>
      <c r="B57" s="547"/>
      <c r="C57" s="96" t="s">
        <v>91</v>
      </c>
      <c r="D57" s="97">
        <f>(D55+D56)/D54</f>
        <v>0.08</v>
      </c>
      <c r="E57" s="97">
        <f>(E55+E56)/E54</f>
        <v>0.11666666666666667</v>
      </c>
      <c r="F57" s="97">
        <f t="shared" ref="F57:AI57" si="25">(F55+F56)/F54</f>
        <v>0.18333333333333332</v>
      </c>
      <c r="G57" s="97" t="e">
        <f t="shared" si="25"/>
        <v>#DIV/0!</v>
      </c>
      <c r="H57" s="97" t="e">
        <f t="shared" si="25"/>
        <v>#DIV/0!</v>
      </c>
      <c r="I57" s="97" t="e">
        <f t="shared" si="25"/>
        <v>#DIV/0!</v>
      </c>
      <c r="J57" s="97" t="e">
        <f t="shared" si="25"/>
        <v>#DIV/0!</v>
      </c>
      <c r="K57" s="97" t="e">
        <f t="shared" si="25"/>
        <v>#DIV/0!</v>
      </c>
      <c r="L57" s="97" t="e">
        <f t="shared" si="25"/>
        <v>#DIV/0!</v>
      </c>
      <c r="M57" s="97" t="e">
        <f t="shared" si="25"/>
        <v>#DIV/0!</v>
      </c>
      <c r="N57" s="97" t="e">
        <f t="shared" si="25"/>
        <v>#DIV/0!</v>
      </c>
      <c r="O57" s="97" t="e">
        <f t="shared" si="25"/>
        <v>#DIV/0!</v>
      </c>
      <c r="P57" s="97" t="e">
        <f t="shared" si="25"/>
        <v>#DIV/0!</v>
      </c>
      <c r="Q57" s="97" t="e">
        <f t="shared" si="25"/>
        <v>#DIV/0!</v>
      </c>
      <c r="R57" s="97" t="e">
        <f t="shared" si="25"/>
        <v>#DIV/0!</v>
      </c>
      <c r="S57" s="97" t="e">
        <f t="shared" si="25"/>
        <v>#DIV/0!</v>
      </c>
      <c r="T57" s="97" t="e">
        <f t="shared" si="25"/>
        <v>#DIV/0!</v>
      </c>
      <c r="U57" s="97" t="e">
        <f t="shared" si="25"/>
        <v>#DIV/0!</v>
      </c>
      <c r="V57" s="97" t="e">
        <f t="shared" si="25"/>
        <v>#DIV/0!</v>
      </c>
      <c r="W57" s="97" t="e">
        <f t="shared" si="25"/>
        <v>#DIV/0!</v>
      </c>
      <c r="X57" s="97" t="e">
        <f t="shared" si="25"/>
        <v>#DIV/0!</v>
      </c>
      <c r="Y57" s="97" t="e">
        <f t="shared" si="25"/>
        <v>#DIV/0!</v>
      </c>
      <c r="Z57" s="97" t="e">
        <f t="shared" si="25"/>
        <v>#DIV/0!</v>
      </c>
      <c r="AA57" s="97" t="e">
        <f t="shared" si="25"/>
        <v>#DIV/0!</v>
      </c>
      <c r="AB57" s="97" t="e">
        <f t="shared" si="25"/>
        <v>#DIV/0!</v>
      </c>
      <c r="AC57" s="97" t="e">
        <f t="shared" si="25"/>
        <v>#DIV/0!</v>
      </c>
      <c r="AD57" s="97" t="e">
        <f t="shared" si="25"/>
        <v>#DIV/0!</v>
      </c>
      <c r="AE57" s="97" t="e">
        <f t="shared" si="25"/>
        <v>#DIV/0!</v>
      </c>
      <c r="AF57" s="97" t="e">
        <f t="shared" si="25"/>
        <v>#DIV/0!</v>
      </c>
      <c r="AG57" s="97" t="e">
        <f t="shared" si="25"/>
        <v>#DIV/0!</v>
      </c>
      <c r="AH57" s="97" t="e">
        <f t="shared" si="25"/>
        <v>#DIV/0!</v>
      </c>
      <c r="AI57" s="97">
        <f t="shared" si="25"/>
        <v>0.13793103448275862</v>
      </c>
      <c r="AJ57" s="542"/>
    </row>
    <row r="58" spans="1:36" ht="20.399999999999999">
      <c r="A58" s="528" t="s">
        <v>14</v>
      </c>
      <c r="B58" s="548" t="s">
        <v>62</v>
      </c>
      <c r="C58" s="86" t="s">
        <v>42</v>
      </c>
      <c r="D58" s="142">
        <v>200</v>
      </c>
      <c r="E58" s="142">
        <v>220</v>
      </c>
      <c r="F58" s="142">
        <v>240</v>
      </c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93">
        <f>SUM(D58:AH58)</f>
        <v>660</v>
      </c>
      <c r="AJ58" s="541">
        <f>AI61</f>
        <v>6.0606060606060608E-2</v>
      </c>
    </row>
    <row r="59" spans="1:36" ht="20.399999999999999">
      <c r="A59" s="529"/>
      <c r="B59" s="546"/>
      <c r="C59" s="91" t="s">
        <v>89</v>
      </c>
      <c r="D59" s="92">
        <v>13</v>
      </c>
      <c r="E59" s="92">
        <v>12</v>
      </c>
      <c r="F59" s="92">
        <v>15</v>
      </c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161">
        <f t="shared" ref="AI59:AI60" si="26">SUM(D59:AH59)</f>
        <v>40</v>
      </c>
      <c r="AJ59" s="541"/>
    </row>
    <row r="60" spans="1:36" ht="20.399999999999999">
      <c r="A60" s="529"/>
      <c r="B60" s="546"/>
      <c r="C60" s="94" t="s">
        <v>90</v>
      </c>
      <c r="D60" s="92">
        <v>0</v>
      </c>
      <c r="E60" s="92">
        <v>0</v>
      </c>
      <c r="F60" s="92">
        <v>0</v>
      </c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87">
        <f t="shared" si="26"/>
        <v>0</v>
      </c>
      <c r="AJ60" s="541"/>
    </row>
    <row r="61" spans="1:36" ht="21" thickBot="1">
      <c r="A61" s="530"/>
      <c r="B61" s="547"/>
      <c r="C61" s="96" t="s">
        <v>91</v>
      </c>
      <c r="D61" s="97">
        <f>(D59+D60)/D58</f>
        <v>6.5000000000000002E-2</v>
      </c>
      <c r="E61" s="97">
        <f>(E59+E60)/E58</f>
        <v>5.4545454545454543E-2</v>
      </c>
      <c r="F61" s="97">
        <f t="shared" ref="F61:AI61" si="27">(F59+F60)/F58</f>
        <v>6.25E-2</v>
      </c>
      <c r="G61" s="97" t="e">
        <f t="shared" si="27"/>
        <v>#DIV/0!</v>
      </c>
      <c r="H61" s="97" t="e">
        <f t="shared" si="27"/>
        <v>#DIV/0!</v>
      </c>
      <c r="I61" s="97" t="e">
        <f t="shared" si="27"/>
        <v>#DIV/0!</v>
      </c>
      <c r="J61" s="97" t="e">
        <f t="shared" si="27"/>
        <v>#DIV/0!</v>
      </c>
      <c r="K61" s="97" t="e">
        <f t="shared" si="27"/>
        <v>#DIV/0!</v>
      </c>
      <c r="L61" s="97" t="e">
        <f t="shared" si="27"/>
        <v>#DIV/0!</v>
      </c>
      <c r="M61" s="97" t="e">
        <f t="shared" si="27"/>
        <v>#DIV/0!</v>
      </c>
      <c r="N61" s="97" t="e">
        <f t="shared" si="27"/>
        <v>#DIV/0!</v>
      </c>
      <c r="O61" s="97" t="e">
        <f t="shared" si="27"/>
        <v>#DIV/0!</v>
      </c>
      <c r="P61" s="97" t="e">
        <f t="shared" si="27"/>
        <v>#DIV/0!</v>
      </c>
      <c r="Q61" s="97" t="e">
        <f t="shared" si="27"/>
        <v>#DIV/0!</v>
      </c>
      <c r="R61" s="97" t="e">
        <f t="shared" si="27"/>
        <v>#DIV/0!</v>
      </c>
      <c r="S61" s="97" t="e">
        <f t="shared" si="27"/>
        <v>#DIV/0!</v>
      </c>
      <c r="T61" s="97" t="e">
        <f t="shared" si="27"/>
        <v>#DIV/0!</v>
      </c>
      <c r="U61" s="97" t="e">
        <f t="shared" si="27"/>
        <v>#DIV/0!</v>
      </c>
      <c r="V61" s="97" t="e">
        <f t="shared" si="27"/>
        <v>#DIV/0!</v>
      </c>
      <c r="W61" s="97" t="e">
        <f t="shared" si="27"/>
        <v>#DIV/0!</v>
      </c>
      <c r="X61" s="97" t="e">
        <f t="shared" si="27"/>
        <v>#DIV/0!</v>
      </c>
      <c r="Y61" s="97" t="e">
        <f t="shared" si="27"/>
        <v>#DIV/0!</v>
      </c>
      <c r="Z61" s="97" t="e">
        <f t="shared" si="27"/>
        <v>#DIV/0!</v>
      </c>
      <c r="AA61" s="97" t="e">
        <f t="shared" si="27"/>
        <v>#DIV/0!</v>
      </c>
      <c r="AB61" s="97" t="e">
        <f t="shared" si="27"/>
        <v>#DIV/0!</v>
      </c>
      <c r="AC61" s="97" t="e">
        <f t="shared" si="27"/>
        <v>#DIV/0!</v>
      </c>
      <c r="AD61" s="97" t="e">
        <f t="shared" si="27"/>
        <v>#DIV/0!</v>
      </c>
      <c r="AE61" s="97" t="e">
        <f t="shared" si="27"/>
        <v>#DIV/0!</v>
      </c>
      <c r="AF61" s="97" t="e">
        <f t="shared" si="27"/>
        <v>#DIV/0!</v>
      </c>
      <c r="AG61" s="97" t="e">
        <f t="shared" si="27"/>
        <v>#DIV/0!</v>
      </c>
      <c r="AH61" s="97" t="e">
        <f t="shared" si="27"/>
        <v>#DIV/0!</v>
      </c>
      <c r="AI61" s="97">
        <f t="shared" si="27"/>
        <v>6.0606060606060608E-2</v>
      </c>
      <c r="AJ61" s="542"/>
    </row>
    <row r="62" spans="1:36" ht="20.399999999999999">
      <c r="A62" s="528" t="s">
        <v>15</v>
      </c>
      <c r="B62" s="548" t="s">
        <v>63</v>
      </c>
      <c r="C62" s="99" t="s">
        <v>42</v>
      </c>
      <c r="D62" s="142">
        <v>110</v>
      </c>
      <c r="E62" s="142">
        <v>200</v>
      </c>
      <c r="F62" s="142">
        <v>230</v>
      </c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93">
        <f>SUM(D62:AH62)</f>
        <v>540</v>
      </c>
      <c r="AJ62" s="541">
        <f>AI65</f>
        <v>6.2962962962962957E-2</v>
      </c>
    </row>
    <row r="63" spans="1:36" ht="20.399999999999999">
      <c r="A63" s="529"/>
      <c r="B63" s="546"/>
      <c r="C63" s="100" t="s">
        <v>89</v>
      </c>
      <c r="D63" s="92">
        <v>14</v>
      </c>
      <c r="E63" s="92">
        <v>10</v>
      </c>
      <c r="F63" s="92">
        <v>10</v>
      </c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161">
        <f t="shared" ref="AI63:AI64" si="28">SUM(D63:AH63)</f>
        <v>34</v>
      </c>
      <c r="AJ63" s="541"/>
    </row>
    <row r="64" spans="1:36" ht="20.399999999999999">
      <c r="A64" s="529"/>
      <c r="B64" s="546"/>
      <c r="C64" s="94" t="s">
        <v>90</v>
      </c>
      <c r="D64" s="92">
        <v>0</v>
      </c>
      <c r="E64" s="92">
        <v>0</v>
      </c>
      <c r="F64" s="92">
        <v>0</v>
      </c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87">
        <f t="shared" si="28"/>
        <v>0</v>
      </c>
      <c r="AJ64" s="541"/>
    </row>
    <row r="65" spans="1:36" ht="21" thickBot="1">
      <c r="A65" s="530"/>
      <c r="B65" s="547"/>
      <c r="C65" s="154" t="s">
        <v>91</v>
      </c>
      <c r="D65" s="97">
        <f>(D63+D64)/D62</f>
        <v>0.12727272727272726</v>
      </c>
      <c r="E65" s="97">
        <f>(E63+E64)/E62</f>
        <v>0.05</v>
      </c>
      <c r="F65" s="97">
        <f t="shared" ref="F65:AI65" si="29">(F63+F64)/F62</f>
        <v>4.3478260869565216E-2</v>
      </c>
      <c r="G65" s="97" t="e">
        <f t="shared" si="29"/>
        <v>#DIV/0!</v>
      </c>
      <c r="H65" s="97" t="e">
        <f t="shared" si="29"/>
        <v>#DIV/0!</v>
      </c>
      <c r="I65" s="97" t="e">
        <f t="shared" si="29"/>
        <v>#DIV/0!</v>
      </c>
      <c r="J65" s="97" t="e">
        <f t="shared" si="29"/>
        <v>#DIV/0!</v>
      </c>
      <c r="K65" s="97" t="e">
        <f t="shared" si="29"/>
        <v>#DIV/0!</v>
      </c>
      <c r="L65" s="97" t="e">
        <f t="shared" si="29"/>
        <v>#DIV/0!</v>
      </c>
      <c r="M65" s="97" t="e">
        <f t="shared" si="29"/>
        <v>#DIV/0!</v>
      </c>
      <c r="N65" s="97" t="e">
        <f t="shared" si="29"/>
        <v>#DIV/0!</v>
      </c>
      <c r="O65" s="97" t="e">
        <f t="shared" si="29"/>
        <v>#DIV/0!</v>
      </c>
      <c r="P65" s="97" t="e">
        <f t="shared" si="29"/>
        <v>#DIV/0!</v>
      </c>
      <c r="Q65" s="97" t="e">
        <f t="shared" si="29"/>
        <v>#DIV/0!</v>
      </c>
      <c r="R65" s="97" t="e">
        <f t="shared" si="29"/>
        <v>#DIV/0!</v>
      </c>
      <c r="S65" s="97" t="e">
        <f t="shared" si="29"/>
        <v>#DIV/0!</v>
      </c>
      <c r="T65" s="97" t="e">
        <f t="shared" si="29"/>
        <v>#DIV/0!</v>
      </c>
      <c r="U65" s="97" t="e">
        <f t="shared" si="29"/>
        <v>#DIV/0!</v>
      </c>
      <c r="V65" s="97" t="e">
        <f t="shared" si="29"/>
        <v>#DIV/0!</v>
      </c>
      <c r="W65" s="97" t="e">
        <f t="shared" si="29"/>
        <v>#DIV/0!</v>
      </c>
      <c r="X65" s="97" t="e">
        <f t="shared" si="29"/>
        <v>#DIV/0!</v>
      </c>
      <c r="Y65" s="97" t="e">
        <f t="shared" si="29"/>
        <v>#DIV/0!</v>
      </c>
      <c r="Z65" s="97" t="e">
        <f t="shared" si="29"/>
        <v>#DIV/0!</v>
      </c>
      <c r="AA65" s="97" t="e">
        <f t="shared" si="29"/>
        <v>#DIV/0!</v>
      </c>
      <c r="AB65" s="97" t="e">
        <f t="shared" si="29"/>
        <v>#DIV/0!</v>
      </c>
      <c r="AC65" s="97" t="e">
        <f t="shared" si="29"/>
        <v>#DIV/0!</v>
      </c>
      <c r="AD65" s="97" t="e">
        <f t="shared" si="29"/>
        <v>#DIV/0!</v>
      </c>
      <c r="AE65" s="97" t="e">
        <f t="shared" si="29"/>
        <v>#DIV/0!</v>
      </c>
      <c r="AF65" s="97" t="e">
        <f t="shared" si="29"/>
        <v>#DIV/0!</v>
      </c>
      <c r="AG65" s="97" t="e">
        <f t="shared" si="29"/>
        <v>#DIV/0!</v>
      </c>
      <c r="AH65" s="97" t="e">
        <f t="shared" si="29"/>
        <v>#DIV/0!</v>
      </c>
      <c r="AI65" s="97">
        <f t="shared" si="29"/>
        <v>6.2962962962962957E-2</v>
      </c>
      <c r="AJ65" s="542"/>
    </row>
    <row r="66" spans="1:36" ht="20.399999999999999">
      <c r="A66" s="517" t="s">
        <v>16</v>
      </c>
      <c r="B66" s="552" t="s">
        <v>36</v>
      </c>
      <c r="C66" s="143" t="s">
        <v>42</v>
      </c>
      <c r="D66" s="144">
        <v>0</v>
      </c>
      <c r="E66" s="144">
        <v>0</v>
      </c>
      <c r="F66" s="144">
        <v>0</v>
      </c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5">
        <f>SUM(D66:AH66)</f>
        <v>0</v>
      </c>
      <c r="AJ66" s="539" t="e">
        <f>AI69</f>
        <v>#DIV/0!</v>
      </c>
    </row>
    <row r="67" spans="1:36" ht="20.399999999999999">
      <c r="A67" s="518"/>
      <c r="B67" s="553"/>
      <c r="C67" s="146" t="s">
        <v>89</v>
      </c>
      <c r="D67" s="147">
        <v>0</v>
      </c>
      <c r="E67" s="147">
        <v>0</v>
      </c>
      <c r="F67" s="147">
        <v>0</v>
      </c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62">
        <f t="shared" ref="AI67:AI68" si="30">SUM(D67:AH67)</f>
        <v>0</v>
      </c>
      <c r="AJ67" s="539"/>
    </row>
    <row r="68" spans="1:36" ht="20.399999999999999">
      <c r="A68" s="518"/>
      <c r="B68" s="553"/>
      <c r="C68" s="148" t="s">
        <v>90</v>
      </c>
      <c r="D68" s="147">
        <v>0</v>
      </c>
      <c r="E68" s="147">
        <v>0</v>
      </c>
      <c r="F68" s="147">
        <v>0</v>
      </c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4">
        <f t="shared" si="30"/>
        <v>0</v>
      </c>
      <c r="AJ68" s="539"/>
    </row>
    <row r="69" spans="1:36" ht="21" thickBot="1">
      <c r="A69" s="519"/>
      <c r="B69" s="554"/>
      <c r="C69" s="149" t="s">
        <v>91</v>
      </c>
      <c r="D69" s="150" t="e">
        <f>(D67+D68)/D66</f>
        <v>#DIV/0!</v>
      </c>
      <c r="E69" s="150" t="e">
        <f>(E67+E68)/E66</f>
        <v>#DIV/0!</v>
      </c>
      <c r="F69" s="150" t="e">
        <f t="shared" ref="F69:AI69" si="31">(F67+F68)/F66</f>
        <v>#DIV/0!</v>
      </c>
      <c r="G69" s="150" t="e">
        <f t="shared" si="31"/>
        <v>#DIV/0!</v>
      </c>
      <c r="H69" s="150" t="e">
        <f t="shared" si="31"/>
        <v>#DIV/0!</v>
      </c>
      <c r="I69" s="150" t="e">
        <f t="shared" si="31"/>
        <v>#DIV/0!</v>
      </c>
      <c r="J69" s="150" t="e">
        <f t="shared" si="31"/>
        <v>#DIV/0!</v>
      </c>
      <c r="K69" s="150" t="e">
        <f t="shared" si="31"/>
        <v>#DIV/0!</v>
      </c>
      <c r="L69" s="150" t="e">
        <f t="shared" si="31"/>
        <v>#DIV/0!</v>
      </c>
      <c r="M69" s="150" t="e">
        <f t="shared" si="31"/>
        <v>#DIV/0!</v>
      </c>
      <c r="N69" s="150" t="e">
        <f t="shared" si="31"/>
        <v>#DIV/0!</v>
      </c>
      <c r="O69" s="150" t="e">
        <f t="shared" si="31"/>
        <v>#DIV/0!</v>
      </c>
      <c r="P69" s="150" t="e">
        <f t="shared" si="31"/>
        <v>#DIV/0!</v>
      </c>
      <c r="Q69" s="150" t="e">
        <f t="shared" si="31"/>
        <v>#DIV/0!</v>
      </c>
      <c r="R69" s="150" t="e">
        <f t="shared" si="31"/>
        <v>#DIV/0!</v>
      </c>
      <c r="S69" s="150" t="e">
        <f t="shared" si="31"/>
        <v>#DIV/0!</v>
      </c>
      <c r="T69" s="150" t="e">
        <f t="shared" si="31"/>
        <v>#DIV/0!</v>
      </c>
      <c r="U69" s="150" t="e">
        <f t="shared" si="31"/>
        <v>#DIV/0!</v>
      </c>
      <c r="V69" s="150" t="e">
        <f t="shared" si="31"/>
        <v>#DIV/0!</v>
      </c>
      <c r="W69" s="150" t="e">
        <f t="shared" si="31"/>
        <v>#DIV/0!</v>
      </c>
      <c r="X69" s="150" t="e">
        <f t="shared" si="31"/>
        <v>#DIV/0!</v>
      </c>
      <c r="Y69" s="150" t="e">
        <f t="shared" si="31"/>
        <v>#DIV/0!</v>
      </c>
      <c r="Z69" s="150" t="e">
        <f t="shared" si="31"/>
        <v>#DIV/0!</v>
      </c>
      <c r="AA69" s="150" t="e">
        <f t="shared" si="31"/>
        <v>#DIV/0!</v>
      </c>
      <c r="AB69" s="150" t="e">
        <f t="shared" si="31"/>
        <v>#DIV/0!</v>
      </c>
      <c r="AC69" s="150" t="e">
        <f t="shared" si="31"/>
        <v>#DIV/0!</v>
      </c>
      <c r="AD69" s="150" t="e">
        <f t="shared" si="31"/>
        <v>#DIV/0!</v>
      </c>
      <c r="AE69" s="150" t="e">
        <f t="shared" si="31"/>
        <v>#DIV/0!</v>
      </c>
      <c r="AF69" s="150" t="e">
        <f t="shared" si="31"/>
        <v>#DIV/0!</v>
      </c>
      <c r="AG69" s="150" t="e">
        <f t="shared" si="31"/>
        <v>#DIV/0!</v>
      </c>
      <c r="AH69" s="150" t="e">
        <f t="shared" si="31"/>
        <v>#DIV/0!</v>
      </c>
      <c r="AI69" s="150" t="e">
        <f t="shared" si="31"/>
        <v>#DIV/0!</v>
      </c>
      <c r="AJ69" s="540"/>
    </row>
    <row r="70" spans="1:36" ht="20.399999999999999">
      <c r="A70" s="528" t="s">
        <v>17</v>
      </c>
      <c r="B70" s="549" t="s">
        <v>37</v>
      </c>
      <c r="C70" s="157" t="s">
        <v>42</v>
      </c>
      <c r="D70" s="142">
        <v>0</v>
      </c>
      <c r="E70" s="142">
        <v>0</v>
      </c>
      <c r="F70" s="142">
        <v>30</v>
      </c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93">
        <f>SUM(D70:AH70)</f>
        <v>30</v>
      </c>
      <c r="AJ70" s="541">
        <f>AI73</f>
        <v>0.33333333333333331</v>
      </c>
    </row>
    <row r="71" spans="1:36" ht="20.399999999999999">
      <c r="A71" s="529"/>
      <c r="B71" s="550"/>
      <c r="C71" s="159" t="s">
        <v>89</v>
      </c>
      <c r="D71" s="92">
        <v>3</v>
      </c>
      <c r="E71" s="92">
        <v>4</v>
      </c>
      <c r="F71" s="92">
        <v>3</v>
      </c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161">
        <f t="shared" ref="AI71:AI72" si="32">SUM(D71:AH71)</f>
        <v>10</v>
      </c>
      <c r="AJ71" s="541"/>
    </row>
    <row r="72" spans="1:36" ht="20.399999999999999">
      <c r="A72" s="529"/>
      <c r="B72" s="550"/>
      <c r="C72" s="160" t="s">
        <v>90</v>
      </c>
      <c r="D72" s="92">
        <v>0</v>
      </c>
      <c r="E72" s="92">
        <v>0</v>
      </c>
      <c r="F72" s="92">
        <v>0</v>
      </c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87">
        <f t="shared" si="32"/>
        <v>0</v>
      </c>
      <c r="AJ72" s="541"/>
    </row>
    <row r="73" spans="1:36" ht="21" thickBot="1">
      <c r="A73" s="530"/>
      <c r="B73" s="551"/>
      <c r="C73" s="154" t="s">
        <v>91</v>
      </c>
      <c r="D73" s="97" t="e">
        <f>(D71+D72)/D70</f>
        <v>#DIV/0!</v>
      </c>
      <c r="E73" s="97" t="e">
        <f>(E71+E72)/E70</f>
        <v>#DIV/0!</v>
      </c>
      <c r="F73" s="97">
        <f t="shared" ref="F73:AI73" si="33">(F71+F72)/F70</f>
        <v>0.1</v>
      </c>
      <c r="G73" s="97" t="e">
        <f t="shared" si="33"/>
        <v>#DIV/0!</v>
      </c>
      <c r="H73" s="97" t="e">
        <f t="shared" si="33"/>
        <v>#DIV/0!</v>
      </c>
      <c r="I73" s="97" t="e">
        <f t="shared" si="33"/>
        <v>#DIV/0!</v>
      </c>
      <c r="J73" s="97" t="e">
        <f t="shared" si="33"/>
        <v>#DIV/0!</v>
      </c>
      <c r="K73" s="97" t="e">
        <f t="shared" si="33"/>
        <v>#DIV/0!</v>
      </c>
      <c r="L73" s="97" t="e">
        <f t="shared" si="33"/>
        <v>#DIV/0!</v>
      </c>
      <c r="M73" s="97" t="e">
        <f t="shared" si="33"/>
        <v>#DIV/0!</v>
      </c>
      <c r="N73" s="97" t="e">
        <f t="shared" si="33"/>
        <v>#DIV/0!</v>
      </c>
      <c r="O73" s="97" t="e">
        <f t="shared" si="33"/>
        <v>#DIV/0!</v>
      </c>
      <c r="P73" s="97" t="e">
        <f t="shared" si="33"/>
        <v>#DIV/0!</v>
      </c>
      <c r="Q73" s="97" t="e">
        <f t="shared" si="33"/>
        <v>#DIV/0!</v>
      </c>
      <c r="R73" s="97" t="e">
        <f t="shared" si="33"/>
        <v>#DIV/0!</v>
      </c>
      <c r="S73" s="97" t="e">
        <f t="shared" si="33"/>
        <v>#DIV/0!</v>
      </c>
      <c r="T73" s="97" t="e">
        <f t="shared" si="33"/>
        <v>#DIV/0!</v>
      </c>
      <c r="U73" s="97" t="e">
        <f t="shared" si="33"/>
        <v>#DIV/0!</v>
      </c>
      <c r="V73" s="97" t="e">
        <f t="shared" si="33"/>
        <v>#DIV/0!</v>
      </c>
      <c r="W73" s="97" t="e">
        <f t="shared" si="33"/>
        <v>#DIV/0!</v>
      </c>
      <c r="X73" s="97" t="e">
        <f t="shared" si="33"/>
        <v>#DIV/0!</v>
      </c>
      <c r="Y73" s="97" t="e">
        <f t="shared" si="33"/>
        <v>#DIV/0!</v>
      </c>
      <c r="Z73" s="97" t="e">
        <f t="shared" si="33"/>
        <v>#DIV/0!</v>
      </c>
      <c r="AA73" s="97" t="e">
        <f t="shared" si="33"/>
        <v>#DIV/0!</v>
      </c>
      <c r="AB73" s="97" t="e">
        <f t="shared" si="33"/>
        <v>#DIV/0!</v>
      </c>
      <c r="AC73" s="97" t="e">
        <f t="shared" si="33"/>
        <v>#DIV/0!</v>
      </c>
      <c r="AD73" s="97" t="e">
        <f t="shared" si="33"/>
        <v>#DIV/0!</v>
      </c>
      <c r="AE73" s="97" t="e">
        <f t="shared" si="33"/>
        <v>#DIV/0!</v>
      </c>
      <c r="AF73" s="97" t="e">
        <f t="shared" si="33"/>
        <v>#DIV/0!</v>
      </c>
      <c r="AG73" s="97" t="e">
        <f t="shared" si="33"/>
        <v>#DIV/0!</v>
      </c>
      <c r="AH73" s="97" t="e">
        <f t="shared" si="33"/>
        <v>#DIV/0!</v>
      </c>
      <c r="AI73" s="97">
        <f t="shared" si="33"/>
        <v>0.33333333333333331</v>
      </c>
      <c r="AJ73" s="542"/>
    </row>
    <row r="74" spans="1:36" ht="20.399999999999999">
      <c r="A74" s="528" t="s">
        <v>18</v>
      </c>
      <c r="B74" s="548" t="s">
        <v>48</v>
      </c>
      <c r="C74" s="101" t="s">
        <v>42</v>
      </c>
      <c r="D74" s="142">
        <v>0</v>
      </c>
      <c r="E74" s="142">
        <v>15</v>
      </c>
      <c r="F74" s="142">
        <v>25</v>
      </c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93">
        <f>SUM(D74:AH74)</f>
        <v>40</v>
      </c>
      <c r="AJ74" s="541">
        <f>AI77</f>
        <v>0.4</v>
      </c>
    </row>
    <row r="75" spans="1:36" ht="20.399999999999999">
      <c r="A75" s="529"/>
      <c r="B75" s="546"/>
      <c r="C75" s="91" t="s">
        <v>89</v>
      </c>
      <c r="D75" s="92">
        <v>5</v>
      </c>
      <c r="E75" s="92">
        <v>8</v>
      </c>
      <c r="F75" s="92">
        <v>3</v>
      </c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161">
        <f t="shared" ref="AI75:AI76" si="34">SUM(D75:AH75)</f>
        <v>16</v>
      </c>
      <c r="AJ75" s="541"/>
    </row>
    <row r="76" spans="1:36" ht="20.399999999999999">
      <c r="A76" s="529"/>
      <c r="B76" s="546"/>
      <c r="C76" s="94" t="s">
        <v>90</v>
      </c>
      <c r="D76" s="92">
        <v>0</v>
      </c>
      <c r="E76" s="92">
        <v>0</v>
      </c>
      <c r="F76" s="92">
        <v>0</v>
      </c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87">
        <f t="shared" si="34"/>
        <v>0</v>
      </c>
      <c r="AJ76" s="541"/>
    </row>
    <row r="77" spans="1:36" ht="21" thickBot="1">
      <c r="A77" s="530"/>
      <c r="B77" s="547"/>
      <c r="C77" s="96" t="s">
        <v>91</v>
      </c>
      <c r="D77" s="97" t="e">
        <f>(D75+D76)/D74</f>
        <v>#DIV/0!</v>
      </c>
      <c r="E77" s="97">
        <f>(E75+E76)/E74</f>
        <v>0.53333333333333333</v>
      </c>
      <c r="F77" s="97">
        <f t="shared" ref="F77:AI77" si="35">(F75+F76)/F74</f>
        <v>0.12</v>
      </c>
      <c r="G77" s="97" t="e">
        <f t="shared" si="35"/>
        <v>#DIV/0!</v>
      </c>
      <c r="H77" s="97" t="e">
        <f t="shared" si="35"/>
        <v>#DIV/0!</v>
      </c>
      <c r="I77" s="97" t="e">
        <f t="shared" si="35"/>
        <v>#DIV/0!</v>
      </c>
      <c r="J77" s="97" t="e">
        <f t="shared" si="35"/>
        <v>#DIV/0!</v>
      </c>
      <c r="K77" s="97" t="e">
        <f t="shared" si="35"/>
        <v>#DIV/0!</v>
      </c>
      <c r="L77" s="97" t="e">
        <f t="shared" si="35"/>
        <v>#DIV/0!</v>
      </c>
      <c r="M77" s="97" t="e">
        <f t="shared" si="35"/>
        <v>#DIV/0!</v>
      </c>
      <c r="N77" s="97" t="e">
        <f t="shared" si="35"/>
        <v>#DIV/0!</v>
      </c>
      <c r="O77" s="97" t="e">
        <f t="shared" si="35"/>
        <v>#DIV/0!</v>
      </c>
      <c r="P77" s="97" t="e">
        <f t="shared" si="35"/>
        <v>#DIV/0!</v>
      </c>
      <c r="Q77" s="97" t="e">
        <f t="shared" si="35"/>
        <v>#DIV/0!</v>
      </c>
      <c r="R77" s="97" t="e">
        <f t="shared" si="35"/>
        <v>#DIV/0!</v>
      </c>
      <c r="S77" s="97" t="e">
        <f t="shared" si="35"/>
        <v>#DIV/0!</v>
      </c>
      <c r="T77" s="97" t="e">
        <f t="shared" si="35"/>
        <v>#DIV/0!</v>
      </c>
      <c r="U77" s="97" t="e">
        <f t="shared" si="35"/>
        <v>#DIV/0!</v>
      </c>
      <c r="V77" s="97" t="e">
        <f t="shared" si="35"/>
        <v>#DIV/0!</v>
      </c>
      <c r="W77" s="97" t="e">
        <f t="shared" si="35"/>
        <v>#DIV/0!</v>
      </c>
      <c r="X77" s="97" t="e">
        <f t="shared" si="35"/>
        <v>#DIV/0!</v>
      </c>
      <c r="Y77" s="97" t="e">
        <f t="shared" si="35"/>
        <v>#DIV/0!</v>
      </c>
      <c r="Z77" s="97" t="e">
        <f t="shared" si="35"/>
        <v>#DIV/0!</v>
      </c>
      <c r="AA77" s="97" t="e">
        <f t="shared" si="35"/>
        <v>#DIV/0!</v>
      </c>
      <c r="AB77" s="97" t="e">
        <f t="shared" si="35"/>
        <v>#DIV/0!</v>
      </c>
      <c r="AC77" s="97" t="e">
        <f t="shared" si="35"/>
        <v>#DIV/0!</v>
      </c>
      <c r="AD77" s="97" t="e">
        <f t="shared" si="35"/>
        <v>#DIV/0!</v>
      </c>
      <c r="AE77" s="97" t="e">
        <f t="shared" si="35"/>
        <v>#DIV/0!</v>
      </c>
      <c r="AF77" s="97" t="e">
        <f t="shared" si="35"/>
        <v>#DIV/0!</v>
      </c>
      <c r="AG77" s="97" t="e">
        <f t="shared" si="35"/>
        <v>#DIV/0!</v>
      </c>
      <c r="AH77" s="97" t="e">
        <f t="shared" si="35"/>
        <v>#DIV/0!</v>
      </c>
      <c r="AI77" s="97">
        <f t="shared" si="35"/>
        <v>0.4</v>
      </c>
      <c r="AJ77" s="542"/>
    </row>
    <row r="78" spans="1:36" ht="20.399999999999999">
      <c r="A78" s="528" t="s">
        <v>19</v>
      </c>
      <c r="B78" s="548" t="s">
        <v>64</v>
      </c>
      <c r="C78" s="101" t="s">
        <v>42</v>
      </c>
      <c r="D78" s="142">
        <v>30</v>
      </c>
      <c r="E78" s="142">
        <v>20</v>
      </c>
      <c r="F78" s="142">
        <v>70</v>
      </c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93">
        <f>SUM(D78:AH78)</f>
        <v>120</v>
      </c>
      <c r="AJ78" s="541">
        <f>AI81</f>
        <v>5.8333333333333334E-2</v>
      </c>
    </row>
    <row r="79" spans="1:36" ht="20.399999999999999">
      <c r="A79" s="529"/>
      <c r="B79" s="546"/>
      <c r="C79" s="91" t="s">
        <v>89</v>
      </c>
      <c r="D79" s="92">
        <v>4</v>
      </c>
      <c r="E79" s="92">
        <v>3</v>
      </c>
      <c r="F79" s="92">
        <v>0</v>
      </c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161">
        <f t="shared" ref="AI79:AI80" si="36">SUM(D79:AH79)</f>
        <v>7</v>
      </c>
      <c r="AJ79" s="541"/>
    </row>
    <row r="80" spans="1:36" ht="20.399999999999999">
      <c r="A80" s="529"/>
      <c r="B80" s="546"/>
      <c r="C80" s="94" t="s">
        <v>90</v>
      </c>
      <c r="D80" s="92">
        <v>0</v>
      </c>
      <c r="E80" s="92">
        <v>0</v>
      </c>
      <c r="F80" s="92">
        <v>0</v>
      </c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87">
        <f t="shared" si="36"/>
        <v>0</v>
      </c>
      <c r="AJ80" s="541"/>
    </row>
    <row r="81" spans="1:36" ht="21" thickBot="1">
      <c r="A81" s="530"/>
      <c r="B81" s="547"/>
      <c r="C81" s="96" t="s">
        <v>91</v>
      </c>
      <c r="D81" s="97">
        <f>(D79+D80)/D78</f>
        <v>0.13333333333333333</v>
      </c>
      <c r="E81" s="97">
        <f>(E79+E80)/E78</f>
        <v>0.15</v>
      </c>
      <c r="F81" s="97">
        <f t="shared" ref="F81:AI81" si="37">(F79+F80)/F78</f>
        <v>0</v>
      </c>
      <c r="G81" s="97" t="e">
        <f t="shared" si="37"/>
        <v>#DIV/0!</v>
      </c>
      <c r="H81" s="97" t="e">
        <f t="shared" si="37"/>
        <v>#DIV/0!</v>
      </c>
      <c r="I81" s="97" t="e">
        <f t="shared" si="37"/>
        <v>#DIV/0!</v>
      </c>
      <c r="J81" s="97" t="e">
        <f t="shared" si="37"/>
        <v>#DIV/0!</v>
      </c>
      <c r="K81" s="97" t="e">
        <f t="shared" si="37"/>
        <v>#DIV/0!</v>
      </c>
      <c r="L81" s="97" t="e">
        <f t="shared" si="37"/>
        <v>#DIV/0!</v>
      </c>
      <c r="M81" s="97" t="e">
        <f t="shared" si="37"/>
        <v>#DIV/0!</v>
      </c>
      <c r="N81" s="97" t="e">
        <f t="shared" si="37"/>
        <v>#DIV/0!</v>
      </c>
      <c r="O81" s="97" t="e">
        <f t="shared" si="37"/>
        <v>#DIV/0!</v>
      </c>
      <c r="P81" s="97" t="e">
        <f t="shared" si="37"/>
        <v>#DIV/0!</v>
      </c>
      <c r="Q81" s="97" t="e">
        <f t="shared" si="37"/>
        <v>#DIV/0!</v>
      </c>
      <c r="R81" s="97" t="e">
        <f t="shared" si="37"/>
        <v>#DIV/0!</v>
      </c>
      <c r="S81" s="97" t="e">
        <f t="shared" si="37"/>
        <v>#DIV/0!</v>
      </c>
      <c r="T81" s="97" t="e">
        <f t="shared" si="37"/>
        <v>#DIV/0!</v>
      </c>
      <c r="U81" s="97" t="e">
        <f t="shared" si="37"/>
        <v>#DIV/0!</v>
      </c>
      <c r="V81" s="97" t="e">
        <f t="shared" si="37"/>
        <v>#DIV/0!</v>
      </c>
      <c r="W81" s="97" t="e">
        <f t="shared" si="37"/>
        <v>#DIV/0!</v>
      </c>
      <c r="X81" s="97" t="e">
        <f t="shared" si="37"/>
        <v>#DIV/0!</v>
      </c>
      <c r="Y81" s="97" t="e">
        <f t="shared" si="37"/>
        <v>#DIV/0!</v>
      </c>
      <c r="Z81" s="97" t="e">
        <f t="shared" si="37"/>
        <v>#DIV/0!</v>
      </c>
      <c r="AA81" s="97" t="e">
        <f t="shared" si="37"/>
        <v>#DIV/0!</v>
      </c>
      <c r="AB81" s="97" t="e">
        <f t="shared" si="37"/>
        <v>#DIV/0!</v>
      </c>
      <c r="AC81" s="97" t="e">
        <f t="shared" si="37"/>
        <v>#DIV/0!</v>
      </c>
      <c r="AD81" s="97" t="e">
        <f t="shared" si="37"/>
        <v>#DIV/0!</v>
      </c>
      <c r="AE81" s="97" t="e">
        <f t="shared" si="37"/>
        <v>#DIV/0!</v>
      </c>
      <c r="AF81" s="97" t="e">
        <f t="shared" si="37"/>
        <v>#DIV/0!</v>
      </c>
      <c r="AG81" s="97" t="e">
        <f t="shared" si="37"/>
        <v>#DIV/0!</v>
      </c>
      <c r="AH81" s="97" t="e">
        <f t="shared" si="37"/>
        <v>#DIV/0!</v>
      </c>
      <c r="AI81" s="97">
        <f t="shared" si="37"/>
        <v>5.8333333333333334E-2</v>
      </c>
      <c r="AJ81" s="542"/>
    </row>
    <row r="82" spans="1:36" ht="20.399999999999999">
      <c r="A82" s="528" t="s">
        <v>20</v>
      </c>
      <c r="B82" s="548" t="s">
        <v>65</v>
      </c>
      <c r="C82" s="101" t="s">
        <v>42</v>
      </c>
      <c r="D82" s="142">
        <v>65</v>
      </c>
      <c r="E82" s="142">
        <v>65</v>
      </c>
      <c r="F82" s="142">
        <v>70</v>
      </c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93">
        <f>SUM(D82:AH82)</f>
        <v>200</v>
      </c>
      <c r="AJ82" s="541">
        <f>AI85</f>
        <v>0.115</v>
      </c>
    </row>
    <row r="83" spans="1:36" ht="20.399999999999999">
      <c r="A83" s="529"/>
      <c r="B83" s="546"/>
      <c r="C83" s="91" t="s">
        <v>89</v>
      </c>
      <c r="D83" s="92">
        <v>2</v>
      </c>
      <c r="E83" s="92">
        <v>17</v>
      </c>
      <c r="F83" s="92">
        <v>4</v>
      </c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161">
        <f t="shared" ref="AI83:AI84" si="38">SUM(D83:AH83)</f>
        <v>23</v>
      </c>
      <c r="AJ83" s="541"/>
    </row>
    <row r="84" spans="1:36" ht="20.399999999999999">
      <c r="A84" s="529"/>
      <c r="B84" s="546"/>
      <c r="C84" s="94" t="s">
        <v>90</v>
      </c>
      <c r="D84" s="92">
        <v>0</v>
      </c>
      <c r="E84" s="92">
        <v>0</v>
      </c>
      <c r="F84" s="92">
        <v>0</v>
      </c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87">
        <f t="shared" si="38"/>
        <v>0</v>
      </c>
      <c r="AJ84" s="541"/>
    </row>
    <row r="85" spans="1:36" ht="21" thickBot="1">
      <c r="A85" s="530"/>
      <c r="B85" s="547"/>
      <c r="C85" s="96" t="s">
        <v>91</v>
      </c>
      <c r="D85" s="97">
        <f>(D83+D84)/D82</f>
        <v>3.0769230769230771E-2</v>
      </c>
      <c r="E85" s="97">
        <f>(E83+E84)/E82</f>
        <v>0.26153846153846155</v>
      </c>
      <c r="F85" s="97">
        <f t="shared" ref="F85:AI85" si="39">(F83+F84)/F82</f>
        <v>5.7142857142857141E-2</v>
      </c>
      <c r="G85" s="97" t="e">
        <f t="shared" si="39"/>
        <v>#DIV/0!</v>
      </c>
      <c r="H85" s="97" t="e">
        <f t="shared" si="39"/>
        <v>#DIV/0!</v>
      </c>
      <c r="I85" s="97" t="e">
        <f t="shared" si="39"/>
        <v>#DIV/0!</v>
      </c>
      <c r="J85" s="97" t="e">
        <f t="shared" si="39"/>
        <v>#DIV/0!</v>
      </c>
      <c r="K85" s="97" t="e">
        <f t="shared" si="39"/>
        <v>#DIV/0!</v>
      </c>
      <c r="L85" s="97" t="e">
        <f t="shared" si="39"/>
        <v>#DIV/0!</v>
      </c>
      <c r="M85" s="97" t="e">
        <f t="shared" si="39"/>
        <v>#DIV/0!</v>
      </c>
      <c r="N85" s="97" t="e">
        <f t="shared" si="39"/>
        <v>#DIV/0!</v>
      </c>
      <c r="O85" s="97" t="e">
        <f t="shared" si="39"/>
        <v>#DIV/0!</v>
      </c>
      <c r="P85" s="97" t="e">
        <f t="shared" si="39"/>
        <v>#DIV/0!</v>
      </c>
      <c r="Q85" s="97" t="e">
        <f t="shared" si="39"/>
        <v>#DIV/0!</v>
      </c>
      <c r="R85" s="97" t="e">
        <f t="shared" si="39"/>
        <v>#DIV/0!</v>
      </c>
      <c r="S85" s="97" t="e">
        <f t="shared" si="39"/>
        <v>#DIV/0!</v>
      </c>
      <c r="T85" s="97" t="e">
        <f t="shared" si="39"/>
        <v>#DIV/0!</v>
      </c>
      <c r="U85" s="97" t="e">
        <f t="shared" si="39"/>
        <v>#DIV/0!</v>
      </c>
      <c r="V85" s="97" t="e">
        <f t="shared" si="39"/>
        <v>#DIV/0!</v>
      </c>
      <c r="W85" s="97" t="e">
        <f t="shared" si="39"/>
        <v>#DIV/0!</v>
      </c>
      <c r="X85" s="97" t="e">
        <f t="shared" si="39"/>
        <v>#DIV/0!</v>
      </c>
      <c r="Y85" s="97" t="e">
        <f t="shared" si="39"/>
        <v>#DIV/0!</v>
      </c>
      <c r="Z85" s="97" t="e">
        <f t="shared" si="39"/>
        <v>#DIV/0!</v>
      </c>
      <c r="AA85" s="97" t="e">
        <f t="shared" si="39"/>
        <v>#DIV/0!</v>
      </c>
      <c r="AB85" s="97" t="e">
        <f t="shared" si="39"/>
        <v>#DIV/0!</v>
      </c>
      <c r="AC85" s="97" t="e">
        <f t="shared" si="39"/>
        <v>#DIV/0!</v>
      </c>
      <c r="AD85" s="97" t="e">
        <f t="shared" si="39"/>
        <v>#DIV/0!</v>
      </c>
      <c r="AE85" s="97" t="e">
        <f t="shared" si="39"/>
        <v>#DIV/0!</v>
      </c>
      <c r="AF85" s="97" t="e">
        <f t="shared" si="39"/>
        <v>#DIV/0!</v>
      </c>
      <c r="AG85" s="97" t="e">
        <f t="shared" si="39"/>
        <v>#DIV/0!</v>
      </c>
      <c r="AH85" s="97" t="e">
        <f t="shared" si="39"/>
        <v>#DIV/0!</v>
      </c>
      <c r="AI85" s="97">
        <f t="shared" si="39"/>
        <v>0.115</v>
      </c>
      <c r="AJ85" s="542"/>
    </row>
    <row r="86" spans="1:36" ht="20.399999999999999" hidden="1">
      <c r="A86" s="528" t="s">
        <v>21</v>
      </c>
      <c r="B86" s="548" t="s">
        <v>66</v>
      </c>
      <c r="C86" s="101" t="s">
        <v>42</v>
      </c>
      <c r="D86" s="142">
        <v>0</v>
      </c>
      <c r="E86" s="142">
        <v>0</v>
      </c>
      <c r="F86" s="142">
        <v>0</v>
      </c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93">
        <f>SUM(D86:AH86)</f>
        <v>0</v>
      </c>
      <c r="AJ86" s="541" t="e">
        <f>AI89</f>
        <v>#DIV/0!</v>
      </c>
    </row>
    <row r="87" spans="1:36" ht="20.399999999999999" hidden="1">
      <c r="A87" s="529"/>
      <c r="B87" s="546"/>
      <c r="C87" s="91" t="s">
        <v>89</v>
      </c>
      <c r="D87" s="92">
        <v>0</v>
      </c>
      <c r="E87" s="92">
        <v>0</v>
      </c>
      <c r="F87" s="92">
        <v>0</v>
      </c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161">
        <f t="shared" ref="AI87:AI88" si="40">SUM(D87:AH87)</f>
        <v>0</v>
      </c>
      <c r="AJ87" s="541"/>
    </row>
    <row r="88" spans="1:36" ht="20.399999999999999" hidden="1">
      <c r="A88" s="529"/>
      <c r="B88" s="546"/>
      <c r="C88" s="94" t="s">
        <v>90</v>
      </c>
      <c r="D88" s="92">
        <v>0</v>
      </c>
      <c r="E88" s="92">
        <v>0</v>
      </c>
      <c r="F88" s="92">
        <v>0</v>
      </c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87">
        <f t="shared" si="40"/>
        <v>0</v>
      </c>
      <c r="AJ88" s="541"/>
    </row>
    <row r="89" spans="1:36" ht="21" hidden="1" thickBot="1">
      <c r="A89" s="530"/>
      <c r="B89" s="547"/>
      <c r="C89" s="96" t="s">
        <v>91</v>
      </c>
      <c r="D89" s="97" t="e">
        <f>(D87+D88)/D86</f>
        <v>#DIV/0!</v>
      </c>
      <c r="E89" s="97" t="e">
        <f>(E87+E88)/E86</f>
        <v>#DIV/0!</v>
      </c>
      <c r="F89" s="97" t="e">
        <f t="shared" ref="F89:AI89" si="41">(F87+F88)/F86</f>
        <v>#DIV/0!</v>
      </c>
      <c r="G89" s="97" t="e">
        <f t="shared" si="41"/>
        <v>#DIV/0!</v>
      </c>
      <c r="H89" s="97" t="e">
        <f t="shared" si="41"/>
        <v>#DIV/0!</v>
      </c>
      <c r="I89" s="97" t="e">
        <f t="shared" si="41"/>
        <v>#DIV/0!</v>
      </c>
      <c r="J89" s="97" t="e">
        <f t="shared" si="41"/>
        <v>#DIV/0!</v>
      </c>
      <c r="K89" s="97" t="e">
        <f t="shared" si="41"/>
        <v>#DIV/0!</v>
      </c>
      <c r="L89" s="97" t="e">
        <f t="shared" si="41"/>
        <v>#DIV/0!</v>
      </c>
      <c r="M89" s="97" t="e">
        <f t="shared" si="41"/>
        <v>#DIV/0!</v>
      </c>
      <c r="N89" s="97" t="e">
        <f t="shared" si="41"/>
        <v>#DIV/0!</v>
      </c>
      <c r="O89" s="97" t="e">
        <f t="shared" si="41"/>
        <v>#DIV/0!</v>
      </c>
      <c r="P89" s="97" t="e">
        <f t="shared" si="41"/>
        <v>#DIV/0!</v>
      </c>
      <c r="Q89" s="97" t="e">
        <f t="shared" si="41"/>
        <v>#DIV/0!</v>
      </c>
      <c r="R89" s="97" t="e">
        <f t="shared" si="41"/>
        <v>#DIV/0!</v>
      </c>
      <c r="S89" s="97" t="e">
        <f t="shared" si="41"/>
        <v>#DIV/0!</v>
      </c>
      <c r="T89" s="97" t="e">
        <f t="shared" si="41"/>
        <v>#DIV/0!</v>
      </c>
      <c r="U89" s="97" t="e">
        <f t="shared" si="41"/>
        <v>#DIV/0!</v>
      </c>
      <c r="V89" s="97" t="e">
        <f t="shared" si="41"/>
        <v>#DIV/0!</v>
      </c>
      <c r="W89" s="97" t="e">
        <f t="shared" si="41"/>
        <v>#DIV/0!</v>
      </c>
      <c r="X89" s="97" t="e">
        <f t="shared" si="41"/>
        <v>#DIV/0!</v>
      </c>
      <c r="Y89" s="97" t="e">
        <f t="shared" si="41"/>
        <v>#DIV/0!</v>
      </c>
      <c r="Z89" s="97" t="e">
        <f t="shared" si="41"/>
        <v>#DIV/0!</v>
      </c>
      <c r="AA89" s="97" t="e">
        <f t="shared" si="41"/>
        <v>#DIV/0!</v>
      </c>
      <c r="AB89" s="97" t="e">
        <f t="shared" si="41"/>
        <v>#DIV/0!</v>
      </c>
      <c r="AC89" s="97" t="e">
        <f t="shared" si="41"/>
        <v>#DIV/0!</v>
      </c>
      <c r="AD89" s="97" t="e">
        <f t="shared" si="41"/>
        <v>#DIV/0!</v>
      </c>
      <c r="AE89" s="97" t="e">
        <f t="shared" si="41"/>
        <v>#DIV/0!</v>
      </c>
      <c r="AF89" s="97" t="e">
        <f t="shared" si="41"/>
        <v>#DIV/0!</v>
      </c>
      <c r="AG89" s="97" t="e">
        <f t="shared" si="41"/>
        <v>#DIV/0!</v>
      </c>
      <c r="AH89" s="97" t="e">
        <f t="shared" si="41"/>
        <v>#DIV/0!</v>
      </c>
      <c r="AI89" s="97" t="e">
        <f t="shared" si="41"/>
        <v>#DIV/0!</v>
      </c>
      <c r="AJ89" s="542"/>
    </row>
    <row r="90" spans="1:36" ht="21" hidden="1" thickTop="1">
      <c r="A90" s="528" t="s">
        <v>101</v>
      </c>
      <c r="B90" s="548" t="s">
        <v>67</v>
      </c>
      <c r="C90" s="101" t="s">
        <v>42</v>
      </c>
      <c r="D90" s="142">
        <v>0</v>
      </c>
      <c r="E90" s="142">
        <v>0</v>
      </c>
      <c r="F90" s="142">
        <v>0</v>
      </c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89">
        <f>SUM(D90:AH90)</f>
        <v>0</v>
      </c>
      <c r="AJ90" s="541" t="e">
        <f>AI93</f>
        <v>#DIV/0!</v>
      </c>
    </row>
    <row r="91" spans="1:36" ht="20.399999999999999" hidden="1">
      <c r="A91" s="529"/>
      <c r="B91" s="546"/>
      <c r="C91" s="91" t="s">
        <v>89</v>
      </c>
      <c r="D91" s="92">
        <v>0</v>
      </c>
      <c r="E91" s="92">
        <v>0</v>
      </c>
      <c r="F91" s="92">
        <v>0</v>
      </c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161">
        <f t="shared" ref="AI91:AI92" si="42">SUM(D91:AH91)</f>
        <v>0</v>
      </c>
      <c r="AJ91" s="541"/>
    </row>
    <row r="92" spans="1:36" ht="20.399999999999999" hidden="1">
      <c r="A92" s="529"/>
      <c r="B92" s="546"/>
      <c r="C92" s="94" t="s">
        <v>90</v>
      </c>
      <c r="D92" s="92">
        <v>0</v>
      </c>
      <c r="E92" s="92">
        <v>0</v>
      </c>
      <c r="F92" s="92">
        <v>0</v>
      </c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87">
        <f t="shared" si="42"/>
        <v>0</v>
      </c>
      <c r="AJ92" s="541"/>
    </row>
    <row r="93" spans="1:36" ht="21" hidden="1" thickBot="1">
      <c r="A93" s="530"/>
      <c r="B93" s="547"/>
      <c r="C93" s="96" t="s">
        <v>91</v>
      </c>
      <c r="D93" s="97" t="e">
        <f>(D91+D92)/D90</f>
        <v>#DIV/0!</v>
      </c>
      <c r="E93" s="97" t="e">
        <f>(E91+E92)/E90</f>
        <v>#DIV/0!</v>
      </c>
      <c r="F93" s="97" t="e">
        <f t="shared" ref="F93:AI93" si="43">(F91+F92)/F90</f>
        <v>#DIV/0!</v>
      </c>
      <c r="G93" s="97" t="e">
        <f t="shared" si="43"/>
        <v>#DIV/0!</v>
      </c>
      <c r="H93" s="97" t="e">
        <f t="shared" si="43"/>
        <v>#DIV/0!</v>
      </c>
      <c r="I93" s="97" t="e">
        <f t="shared" si="43"/>
        <v>#DIV/0!</v>
      </c>
      <c r="J93" s="97" t="e">
        <f t="shared" si="43"/>
        <v>#DIV/0!</v>
      </c>
      <c r="K93" s="97" t="e">
        <f t="shared" si="43"/>
        <v>#DIV/0!</v>
      </c>
      <c r="L93" s="97" t="e">
        <f t="shared" si="43"/>
        <v>#DIV/0!</v>
      </c>
      <c r="M93" s="97" t="e">
        <f t="shared" si="43"/>
        <v>#DIV/0!</v>
      </c>
      <c r="N93" s="97" t="e">
        <f t="shared" si="43"/>
        <v>#DIV/0!</v>
      </c>
      <c r="O93" s="97" t="e">
        <f t="shared" si="43"/>
        <v>#DIV/0!</v>
      </c>
      <c r="P93" s="97" t="e">
        <f t="shared" si="43"/>
        <v>#DIV/0!</v>
      </c>
      <c r="Q93" s="97" t="e">
        <f t="shared" si="43"/>
        <v>#DIV/0!</v>
      </c>
      <c r="R93" s="97" t="e">
        <f t="shared" si="43"/>
        <v>#DIV/0!</v>
      </c>
      <c r="S93" s="97" t="e">
        <f t="shared" si="43"/>
        <v>#DIV/0!</v>
      </c>
      <c r="T93" s="97" t="e">
        <f t="shared" si="43"/>
        <v>#DIV/0!</v>
      </c>
      <c r="U93" s="97" t="e">
        <f t="shared" si="43"/>
        <v>#DIV/0!</v>
      </c>
      <c r="V93" s="97" t="e">
        <f t="shared" si="43"/>
        <v>#DIV/0!</v>
      </c>
      <c r="W93" s="97" t="e">
        <f t="shared" si="43"/>
        <v>#DIV/0!</v>
      </c>
      <c r="X93" s="97" t="e">
        <f t="shared" si="43"/>
        <v>#DIV/0!</v>
      </c>
      <c r="Y93" s="97" t="e">
        <f t="shared" si="43"/>
        <v>#DIV/0!</v>
      </c>
      <c r="Z93" s="97" t="e">
        <f t="shared" si="43"/>
        <v>#DIV/0!</v>
      </c>
      <c r="AA93" s="97" t="e">
        <f t="shared" si="43"/>
        <v>#DIV/0!</v>
      </c>
      <c r="AB93" s="97" t="e">
        <f t="shared" si="43"/>
        <v>#DIV/0!</v>
      </c>
      <c r="AC93" s="97" t="e">
        <f t="shared" si="43"/>
        <v>#DIV/0!</v>
      </c>
      <c r="AD93" s="97" t="e">
        <f t="shared" si="43"/>
        <v>#DIV/0!</v>
      </c>
      <c r="AE93" s="97" t="e">
        <f t="shared" si="43"/>
        <v>#DIV/0!</v>
      </c>
      <c r="AF93" s="97" t="e">
        <f t="shared" si="43"/>
        <v>#DIV/0!</v>
      </c>
      <c r="AG93" s="97" t="e">
        <f t="shared" si="43"/>
        <v>#DIV/0!</v>
      </c>
      <c r="AH93" s="97" t="e">
        <f t="shared" si="43"/>
        <v>#DIV/0!</v>
      </c>
      <c r="AI93" s="97" t="e">
        <f t="shared" si="43"/>
        <v>#DIV/0!</v>
      </c>
      <c r="AJ93" s="542"/>
    </row>
    <row r="94" spans="1:36" ht="20.399999999999999" hidden="1">
      <c r="A94" s="528" t="s">
        <v>22</v>
      </c>
      <c r="B94" s="548" t="s">
        <v>49</v>
      </c>
      <c r="C94" s="101" t="s">
        <v>42</v>
      </c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/>
      <c r="K94" s="142">
        <v>0</v>
      </c>
      <c r="L94" s="142">
        <v>0</v>
      </c>
      <c r="M94" s="142">
        <v>0</v>
      </c>
      <c r="N94" s="142">
        <v>0</v>
      </c>
      <c r="O94" s="142">
        <v>0</v>
      </c>
      <c r="P94" s="142">
        <v>0</v>
      </c>
      <c r="Q94" s="142"/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2"/>
      <c r="Y94" s="142">
        <v>0</v>
      </c>
      <c r="Z94" s="142">
        <v>0</v>
      </c>
      <c r="AA94" s="142">
        <v>0</v>
      </c>
      <c r="AB94" s="142">
        <v>0</v>
      </c>
      <c r="AC94" s="142">
        <v>0</v>
      </c>
      <c r="AD94" s="142">
        <v>0</v>
      </c>
      <c r="AE94" s="142"/>
      <c r="AF94" s="142">
        <v>0</v>
      </c>
      <c r="AG94" s="142">
        <v>0</v>
      </c>
      <c r="AH94" s="142"/>
      <c r="AI94" s="93">
        <f>SUM(D94:AH94)</f>
        <v>0</v>
      </c>
      <c r="AJ94" s="541" t="e">
        <f>AI97</f>
        <v>#DIV/0!</v>
      </c>
    </row>
    <row r="95" spans="1:36" ht="20.399999999999999" hidden="1">
      <c r="A95" s="529"/>
      <c r="B95" s="546"/>
      <c r="C95" s="91" t="s">
        <v>89</v>
      </c>
      <c r="D95" s="92">
        <v>0</v>
      </c>
      <c r="E95" s="92">
        <v>0</v>
      </c>
      <c r="F95" s="92">
        <v>0</v>
      </c>
      <c r="G95" s="92">
        <v>0</v>
      </c>
      <c r="H95" s="92">
        <v>0</v>
      </c>
      <c r="I95" s="92">
        <v>0</v>
      </c>
      <c r="J95" s="92"/>
      <c r="K95" s="92">
        <v>0</v>
      </c>
      <c r="L95" s="92">
        <v>0</v>
      </c>
      <c r="M95" s="92">
        <v>0</v>
      </c>
      <c r="N95" s="92">
        <v>0</v>
      </c>
      <c r="O95" s="92">
        <v>0</v>
      </c>
      <c r="P95" s="92">
        <v>0</v>
      </c>
      <c r="Q95" s="92"/>
      <c r="R95" s="92">
        <v>0</v>
      </c>
      <c r="S95" s="92">
        <v>0</v>
      </c>
      <c r="T95" s="92">
        <v>0</v>
      </c>
      <c r="U95" s="92">
        <v>0</v>
      </c>
      <c r="V95" s="92">
        <v>0</v>
      </c>
      <c r="W95" s="92">
        <v>0</v>
      </c>
      <c r="X95" s="92"/>
      <c r="Y95" s="92">
        <v>0</v>
      </c>
      <c r="Z95" s="92">
        <v>0</v>
      </c>
      <c r="AA95" s="92">
        <v>0</v>
      </c>
      <c r="AB95" s="92">
        <v>0</v>
      </c>
      <c r="AC95" s="92">
        <v>0</v>
      </c>
      <c r="AD95" s="92">
        <v>0</v>
      </c>
      <c r="AE95" s="92"/>
      <c r="AF95" s="92">
        <v>0</v>
      </c>
      <c r="AG95" s="92">
        <v>0</v>
      </c>
      <c r="AH95" s="92"/>
      <c r="AI95" s="161">
        <f t="shared" ref="AI95:AI96" si="44">SUM(D95:AH95)</f>
        <v>0</v>
      </c>
      <c r="AJ95" s="541"/>
    </row>
    <row r="96" spans="1:36" ht="20.399999999999999" hidden="1">
      <c r="A96" s="529"/>
      <c r="B96" s="546"/>
      <c r="C96" s="94" t="s">
        <v>90</v>
      </c>
      <c r="D96" s="92">
        <v>0</v>
      </c>
      <c r="E96" s="92">
        <v>0</v>
      </c>
      <c r="F96" s="92">
        <v>0</v>
      </c>
      <c r="G96" s="92">
        <v>0</v>
      </c>
      <c r="H96" s="92">
        <v>0</v>
      </c>
      <c r="I96" s="92">
        <v>0</v>
      </c>
      <c r="J96" s="92"/>
      <c r="K96" s="92">
        <v>0</v>
      </c>
      <c r="L96" s="92">
        <v>0</v>
      </c>
      <c r="M96" s="92">
        <v>0</v>
      </c>
      <c r="N96" s="92">
        <v>0</v>
      </c>
      <c r="O96" s="92">
        <v>0</v>
      </c>
      <c r="P96" s="92">
        <v>0</v>
      </c>
      <c r="Q96" s="92"/>
      <c r="R96" s="92">
        <v>0</v>
      </c>
      <c r="S96" s="92">
        <v>0</v>
      </c>
      <c r="T96" s="92">
        <v>0</v>
      </c>
      <c r="U96" s="92">
        <v>0</v>
      </c>
      <c r="V96" s="92">
        <v>0</v>
      </c>
      <c r="W96" s="92">
        <v>0</v>
      </c>
      <c r="X96" s="92"/>
      <c r="Y96" s="92">
        <v>0</v>
      </c>
      <c r="Z96" s="92">
        <v>0</v>
      </c>
      <c r="AA96" s="92">
        <v>0</v>
      </c>
      <c r="AB96" s="92">
        <v>0</v>
      </c>
      <c r="AC96" s="92">
        <v>0</v>
      </c>
      <c r="AD96" s="92">
        <v>0</v>
      </c>
      <c r="AE96" s="92"/>
      <c r="AF96" s="92">
        <v>0</v>
      </c>
      <c r="AG96" s="92">
        <v>0</v>
      </c>
      <c r="AH96" s="92"/>
      <c r="AI96" s="87">
        <f t="shared" si="44"/>
        <v>0</v>
      </c>
      <c r="AJ96" s="541"/>
    </row>
    <row r="97" spans="1:36" ht="21" hidden="1" thickBot="1">
      <c r="A97" s="530"/>
      <c r="B97" s="547"/>
      <c r="C97" s="96" t="s">
        <v>91</v>
      </c>
      <c r="D97" s="97" t="e">
        <f>(D95+D96)/D94</f>
        <v>#DIV/0!</v>
      </c>
      <c r="E97" s="97" t="e">
        <f>(E95+E96)/E94</f>
        <v>#DIV/0!</v>
      </c>
      <c r="F97" s="97" t="e">
        <f t="shared" ref="F97:AI97" si="45">(F95+F96)/F94</f>
        <v>#DIV/0!</v>
      </c>
      <c r="G97" s="97" t="e">
        <f t="shared" si="45"/>
        <v>#DIV/0!</v>
      </c>
      <c r="H97" s="97" t="e">
        <f t="shared" si="45"/>
        <v>#DIV/0!</v>
      </c>
      <c r="I97" s="97" t="e">
        <f t="shared" si="45"/>
        <v>#DIV/0!</v>
      </c>
      <c r="J97" s="97" t="e">
        <f t="shared" si="45"/>
        <v>#DIV/0!</v>
      </c>
      <c r="K97" s="97" t="e">
        <f t="shared" si="45"/>
        <v>#DIV/0!</v>
      </c>
      <c r="L97" s="97" t="e">
        <f t="shared" si="45"/>
        <v>#DIV/0!</v>
      </c>
      <c r="M97" s="97" t="e">
        <f t="shared" si="45"/>
        <v>#DIV/0!</v>
      </c>
      <c r="N97" s="97" t="e">
        <f t="shared" si="45"/>
        <v>#DIV/0!</v>
      </c>
      <c r="O97" s="97" t="e">
        <f t="shared" si="45"/>
        <v>#DIV/0!</v>
      </c>
      <c r="P97" s="97" t="e">
        <f t="shared" si="45"/>
        <v>#DIV/0!</v>
      </c>
      <c r="Q97" s="97" t="e">
        <f t="shared" si="45"/>
        <v>#DIV/0!</v>
      </c>
      <c r="R97" s="97" t="e">
        <f t="shared" si="45"/>
        <v>#DIV/0!</v>
      </c>
      <c r="S97" s="97" t="e">
        <f t="shared" si="45"/>
        <v>#DIV/0!</v>
      </c>
      <c r="T97" s="97" t="e">
        <f t="shared" si="45"/>
        <v>#DIV/0!</v>
      </c>
      <c r="U97" s="97" t="e">
        <f t="shared" si="45"/>
        <v>#DIV/0!</v>
      </c>
      <c r="V97" s="97" t="e">
        <f t="shared" si="45"/>
        <v>#DIV/0!</v>
      </c>
      <c r="W97" s="97" t="e">
        <f t="shared" si="45"/>
        <v>#DIV/0!</v>
      </c>
      <c r="X97" s="97" t="e">
        <f t="shared" si="45"/>
        <v>#DIV/0!</v>
      </c>
      <c r="Y97" s="97" t="e">
        <f t="shared" si="45"/>
        <v>#DIV/0!</v>
      </c>
      <c r="Z97" s="97" t="e">
        <f t="shared" si="45"/>
        <v>#DIV/0!</v>
      </c>
      <c r="AA97" s="97" t="e">
        <f t="shared" si="45"/>
        <v>#DIV/0!</v>
      </c>
      <c r="AB97" s="97" t="e">
        <f t="shared" si="45"/>
        <v>#DIV/0!</v>
      </c>
      <c r="AC97" s="97" t="e">
        <f t="shared" si="45"/>
        <v>#DIV/0!</v>
      </c>
      <c r="AD97" s="97" t="e">
        <f t="shared" si="45"/>
        <v>#DIV/0!</v>
      </c>
      <c r="AE97" s="97" t="e">
        <f t="shared" si="45"/>
        <v>#DIV/0!</v>
      </c>
      <c r="AF97" s="97" t="e">
        <f t="shared" si="45"/>
        <v>#DIV/0!</v>
      </c>
      <c r="AG97" s="97" t="e">
        <f t="shared" si="45"/>
        <v>#DIV/0!</v>
      </c>
      <c r="AH97" s="97" t="e">
        <f t="shared" si="45"/>
        <v>#DIV/0!</v>
      </c>
      <c r="AI97" s="97" t="e">
        <f t="shared" si="45"/>
        <v>#DIV/0!</v>
      </c>
      <c r="AJ97" s="542"/>
    </row>
    <row r="98" spans="1:36" ht="20.399999999999999">
      <c r="A98" s="528" t="s">
        <v>23</v>
      </c>
      <c r="B98" s="561" t="s">
        <v>68</v>
      </c>
      <c r="C98" s="101" t="s">
        <v>42</v>
      </c>
      <c r="D98" s="142">
        <v>60</v>
      </c>
      <c r="E98" s="142">
        <v>85</v>
      </c>
      <c r="F98" s="142">
        <v>70</v>
      </c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93">
        <f>SUM(D98:AH98)</f>
        <v>215</v>
      </c>
      <c r="AJ98" s="541">
        <f>AI101</f>
        <v>0.10232558139534884</v>
      </c>
    </row>
    <row r="99" spans="1:36" ht="20.399999999999999">
      <c r="A99" s="529"/>
      <c r="B99" s="562"/>
      <c r="C99" s="91" t="s">
        <v>89</v>
      </c>
      <c r="D99" s="92">
        <v>1</v>
      </c>
      <c r="E99" s="92">
        <v>14</v>
      </c>
      <c r="F99" s="92">
        <v>7</v>
      </c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161">
        <f t="shared" ref="AI99:AI100" si="46">SUM(D99:AH99)</f>
        <v>22</v>
      </c>
      <c r="AJ99" s="541"/>
    </row>
    <row r="100" spans="1:36" ht="20.399999999999999">
      <c r="A100" s="529"/>
      <c r="B100" s="562"/>
      <c r="C100" s="94" t="s">
        <v>90</v>
      </c>
      <c r="D100" s="92">
        <v>0</v>
      </c>
      <c r="E100" s="92">
        <v>0</v>
      </c>
      <c r="F100" s="92">
        <v>0</v>
      </c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87">
        <f t="shared" si="46"/>
        <v>0</v>
      </c>
      <c r="AJ100" s="541"/>
    </row>
    <row r="101" spans="1:36" ht="21" thickBot="1">
      <c r="A101" s="530"/>
      <c r="B101" s="563"/>
      <c r="C101" s="96" t="s">
        <v>91</v>
      </c>
      <c r="D101" s="97">
        <f>(D99+D100)/D98</f>
        <v>1.6666666666666666E-2</v>
      </c>
      <c r="E101" s="97">
        <f>(E99+E100)/E98</f>
        <v>0.16470588235294117</v>
      </c>
      <c r="F101" s="97">
        <f t="shared" ref="F101:AI101" si="47">(F99+F100)/F98</f>
        <v>0.1</v>
      </c>
      <c r="G101" s="97" t="e">
        <f t="shared" si="47"/>
        <v>#DIV/0!</v>
      </c>
      <c r="H101" s="97" t="e">
        <f t="shared" si="47"/>
        <v>#DIV/0!</v>
      </c>
      <c r="I101" s="97" t="e">
        <f t="shared" si="47"/>
        <v>#DIV/0!</v>
      </c>
      <c r="J101" s="97" t="e">
        <f t="shared" si="47"/>
        <v>#DIV/0!</v>
      </c>
      <c r="K101" s="97" t="e">
        <f t="shared" si="47"/>
        <v>#DIV/0!</v>
      </c>
      <c r="L101" s="97" t="e">
        <f t="shared" si="47"/>
        <v>#DIV/0!</v>
      </c>
      <c r="M101" s="97" t="e">
        <f t="shared" si="47"/>
        <v>#DIV/0!</v>
      </c>
      <c r="N101" s="97" t="e">
        <f t="shared" si="47"/>
        <v>#DIV/0!</v>
      </c>
      <c r="O101" s="97" t="e">
        <f t="shared" si="47"/>
        <v>#DIV/0!</v>
      </c>
      <c r="P101" s="97" t="e">
        <f t="shared" si="47"/>
        <v>#DIV/0!</v>
      </c>
      <c r="Q101" s="97" t="e">
        <f t="shared" si="47"/>
        <v>#DIV/0!</v>
      </c>
      <c r="R101" s="97" t="e">
        <f t="shared" si="47"/>
        <v>#DIV/0!</v>
      </c>
      <c r="S101" s="97" t="e">
        <f t="shared" si="47"/>
        <v>#DIV/0!</v>
      </c>
      <c r="T101" s="97" t="e">
        <f t="shared" si="47"/>
        <v>#DIV/0!</v>
      </c>
      <c r="U101" s="97" t="e">
        <f t="shared" si="47"/>
        <v>#DIV/0!</v>
      </c>
      <c r="V101" s="97" t="e">
        <f t="shared" si="47"/>
        <v>#DIV/0!</v>
      </c>
      <c r="W101" s="97" t="e">
        <f t="shared" si="47"/>
        <v>#DIV/0!</v>
      </c>
      <c r="X101" s="97" t="e">
        <f t="shared" si="47"/>
        <v>#DIV/0!</v>
      </c>
      <c r="Y101" s="97" t="e">
        <f t="shared" si="47"/>
        <v>#DIV/0!</v>
      </c>
      <c r="Z101" s="97" t="e">
        <f t="shared" si="47"/>
        <v>#DIV/0!</v>
      </c>
      <c r="AA101" s="97" t="e">
        <f t="shared" si="47"/>
        <v>#DIV/0!</v>
      </c>
      <c r="AB101" s="97" t="e">
        <f t="shared" si="47"/>
        <v>#DIV/0!</v>
      </c>
      <c r="AC101" s="97" t="e">
        <f t="shared" si="47"/>
        <v>#DIV/0!</v>
      </c>
      <c r="AD101" s="97" t="e">
        <f t="shared" si="47"/>
        <v>#DIV/0!</v>
      </c>
      <c r="AE101" s="97" t="e">
        <f t="shared" si="47"/>
        <v>#DIV/0!</v>
      </c>
      <c r="AF101" s="97" t="e">
        <f t="shared" si="47"/>
        <v>#DIV/0!</v>
      </c>
      <c r="AG101" s="97" t="e">
        <f t="shared" si="47"/>
        <v>#DIV/0!</v>
      </c>
      <c r="AH101" s="97" t="e">
        <f t="shared" si="47"/>
        <v>#DIV/0!</v>
      </c>
      <c r="AI101" s="97">
        <f t="shared" si="47"/>
        <v>0.10232558139534884</v>
      </c>
      <c r="AJ101" s="542"/>
    </row>
    <row r="102" spans="1:36" ht="20.399999999999999">
      <c r="A102" s="517" t="s">
        <v>24</v>
      </c>
      <c r="B102" s="552" t="s">
        <v>69</v>
      </c>
      <c r="C102" s="143" t="s">
        <v>42</v>
      </c>
      <c r="D102" s="144">
        <v>40</v>
      </c>
      <c r="E102" s="144">
        <v>40</v>
      </c>
      <c r="F102" s="144">
        <v>40</v>
      </c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5">
        <f>SUM(D102:AH102)</f>
        <v>120</v>
      </c>
      <c r="AJ102" s="539">
        <f>AI105</f>
        <v>0</v>
      </c>
    </row>
    <row r="103" spans="1:36" ht="20.399999999999999">
      <c r="A103" s="518"/>
      <c r="B103" s="553"/>
      <c r="C103" s="146" t="s">
        <v>89</v>
      </c>
      <c r="D103" s="147">
        <v>0</v>
      </c>
      <c r="E103" s="147">
        <v>0</v>
      </c>
      <c r="F103" s="147">
        <v>0</v>
      </c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62">
        <f t="shared" ref="AI103:AI104" si="48">SUM(D103:AH103)</f>
        <v>0</v>
      </c>
      <c r="AJ103" s="539"/>
    </row>
    <row r="104" spans="1:36" ht="20.399999999999999">
      <c r="A104" s="518"/>
      <c r="B104" s="553"/>
      <c r="C104" s="148" t="s">
        <v>90</v>
      </c>
      <c r="D104" s="147">
        <v>0</v>
      </c>
      <c r="E104" s="147">
        <v>0</v>
      </c>
      <c r="F104" s="147">
        <v>0</v>
      </c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4">
        <f t="shared" si="48"/>
        <v>0</v>
      </c>
      <c r="AJ104" s="539"/>
    </row>
    <row r="105" spans="1:36" ht="21" thickBot="1">
      <c r="A105" s="519"/>
      <c r="B105" s="554"/>
      <c r="C105" s="149" t="s">
        <v>91</v>
      </c>
      <c r="D105" s="150">
        <f>(D103+D104)/D102</f>
        <v>0</v>
      </c>
      <c r="E105" s="150">
        <f>(E103+E104)/E102</f>
        <v>0</v>
      </c>
      <c r="F105" s="150">
        <f t="shared" ref="F105:AI105" si="49">(F103+F104)/F102</f>
        <v>0</v>
      </c>
      <c r="G105" s="150" t="e">
        <f t="shared" si="49"/>
        <v>#DIV/0!</v>
      </c>
      <c r="H105" s="150" t="e">
        <f t="shared" si="49"/>
        <v>#DIV/0!</v>
      </c>
      <c r="I105" s="150" t="e">
        <f t="shared" si="49"/>
        <v>#DIV/0!</v>
      </c>
      <c r="J105" s="150" t="e">
        <f t="shared" si="49"/>
        <v>#DIV/0!</v>
      </c>
      <c r="K105" s="150" t="e">
        <f t="shared" si="49"/>
        <v>#DIV/0!</v>
      </c>
      <c r="L105" s="150" t="e">
        <f t="shared" si="49"/>
        <v>#DIV/0!</v>
      </c>
      <c r="M105" s="150" t="e">
        <f t="shared" si="49"/>
        <v>#DIV/0!</v>
      </c>
      <c r="N105" s="150" t="e">
        <f t="shared" si="49"/>
        <v>#DIV/0!</v>
      </c>
      <c r="O105" s="150" t="e">
        <f t="shared" si="49"/>
        <v>#DIV/0!</v>
      </c>
      <c r="P105" s="150" t="e">
        <f t="shared" si="49"/>
        <v>#DIV/0!</v>
      </c>
      <c r="Q105" s="150" t="e">
        <f t="shared" si="49"/>
        <v>#DIV/0!</v>
      </c>
      <c r="R105" s="150" t="e">
        <f t="shared" si="49"/>
        <v>#DIV/0!</v>
      </c>
      <c r="S105" s="150" t="e">
        <f t="shared" si="49"/>
        <v>#DIV/0!</v>
      </c>
      <c r="T105" s="150" t="e">
        <f t="shared" si="49"/>
        <v>#DIV/0!</v>
      </c>
      <c r="U105" s="150" t="e">
        <f t="shared" si="49"/>
        <v>#DIV/0!</v>
      </c>
      <c r="V105" s="150" t="e">
        <f t="shared" si="49"/>
        <v>#DIV/0!</v>
      </c>
      <c r="W105" s="150" t="e">
        <f t="shared" si="49"/>
        <v>#DIV/0!</v>
      </c>
      <c r="X105" s="150" t="e">
        <f t="shared" si="49"/>
        <v>#DIV/0!</v>
      </c>
      <c r="Y105" s="150" t="e">
        <f t="shared" si="49"/>
        <v>#DIV/0!</v>
      </c>
      <c r="Z105" s="150" t="e">
        <f t="shared" si="49"/>
        <v>#DIV/0!</v>
      </c>
      <c r="AA105" s="150" t="e">
        <f t="shared" si="49"/>
        <v>#DIV/0!</v>
      </c>
      <c r="AB105" s="150" t="e">
        <f t="shared" si="49"/>
        <v>#DIV/0!</v>
      </c>
      <c r="AC105" s="150" t="e">
        <f t="shared" si="49"/>
        <v>#DIV/0!</v>
      </c>
      <c r="AD105" s="150" t="e">
        <f t="shared" si="49"/>
        <v>#DIV/0!</v>
      </c>
      <c r="AE105" s="150" t="e">
        <f t="shared" si="49"/>
        <v>#DIV/0!</v>
      </c>
      <c r="AF105" s="150" t="e">
        <f t="shared" si="49"/>
        <v>#DIV/0!</v>
      </c>
      <c r="AG105" s="150" t="e">
        <f t="shared" si="49"/>
        <v>#DIV/0!</v>
      </c>
      <c r="AH105" s="150" t="e">
        <f t="shared" si="49"/>
        <v>#DIV/0!</v>
      </c>
      <c r="AI105" s="150">
        <f t="shared" si="49"/>
        <v>0</v>
      </c>
      <c r="AJ105" s="540"/>
    </row>
    <row r="106" spans="1:36" ht="20.399999999999999" hidden="1">
      <c r="A106" s="528" t="s">
        <v>25</v>
      </c>
      <c r="B106" s="548" t="s">
        <v>38</v>
      </c>
      <c r="C106" s="101" t="s">
        <v>42</v>
      </c>
      <c r="D106" s="142">
        <v>0</v>
      </c>
      <c r="E106" s="142">
        <v>0</v>
      </c>
      <c r="F106" s="142">
        <v>0</v>
      </c>
      <c r="G106" s="142">
        <v>0</v>
      </c>
      <c r="H106" s="142">
        <v>0</v>
      </c>
      <c r="I106" s="142">
        <v>0</v>
      </c>
      <c r="J106" s="142"/>
      <c r="K106" s="142">
        <v>0</v>
      </c>
      <c r="L106" s="142">
        <v>0</v>
      </c>
      <c r="M106" s="142">
        <v>0</v>
      </c>
      <c r="N106" s="142">
        <v>0</v>
      </c>
      <c r="O106" s="142">
        <v>0</v>
      </c>
      <c r="P106" s="142">
        <v>0</v>
      </c>
      <c r="Q106" s="142"/>
      <c r="R106" s="142">
        <v>0</v>
      </c>
      <c r="S106" s="142">
        <v>0</v>
      </c>
      <c r="T106" s="142">
        <v>0</v>
      </c>
      <c r="U106" s="142">
        <v>0</v>
      </c>
      <c r="V106" s="142">
        <v>0</v>
      </c>
      <c r="W106" s="142">
        <v>0</v>
      </c>
      <c r="X106" s="142"/>
      <c r="Y106" s="142">
        <v>0</v>
      </c>
      <c r="Z106" s="142">
        <v>0</v>
      </c>
      <c r="AA106" s="142">
        <v>0</v>
      </c>
      <c r="AB106" s="142">
        <v>0</v>
      </c>
      <c r="AC106" s="142">
        <v>0</v>
      </c>
      <c r="AD106" s="142">
        <v>0</v>
      </c>
      <c r="AE106" s="142"/>
      <c r="AF106" s="142">
        <v>0</v>
      </c>
      <c r="AG106" s="142">
        <v>0</v>
      </c>
      <c r="AH106" s="142"/>
      <c r="AI106" s="93">
        <f>SUM(D106:AH106)</f>
        <v>0</v>
      </c>
      <c r="AJ106" s="541" t="e">
        <f>AI109</f>
        <v>#DIV/0!</v>
      </c>
    </row>
    <row r="107" spans="1:36" ht="20.399999999999999" hidden="1">
      <c r="A107" s="529"/>
      <c r="B107" s="546"/>
      <c r="C107" s="91" t="s">
        <v>89</v>
      </c>
      <c r="D107" s="92">
        <v>0</v>
      </c>
      <c r="E107" s="92">
        <v>0</v>
      </c>
      <c r="F107" s="92">
        <v>0</v>
      </c>
      <c r="G107" s="92">
        <v>0</v>
      </c>
      <c r="H107" s="92">
        <v>0</v>
      </c>
      <c r="I107" s="92">
        <v>0</v>
      </c>
      <c r="J107" s="92"/>
      <c r="K107" s="92">
        <v>0</v>
      </c>
      <c r="L107" s="92">
        <v>0</v>
      </c>
      <c r="M107" s="92">
        <v>0</v>
      </c>
      <c r="N107" s="92">
        <v>0</v>
      </c>
      <c r="O107" s="92">
        <v>0</v>
      </c>
      <c r="P107" s="92">
        <v>0</v>
      </c>
      <c r="Q107" s="92"/>
      <c r="R107" s="92">
        <v>0</v>
      </c>
      <c r="S107" s="92">
        <v>0</v>
      </c>
      <c r="T107" s="92">
        <v>0</v>
      </c>
      <c r="U107" s="92">
        <v>0</v>
      </c>
      <c r="V107" s="92">
        <v>0</v>
      </c>
      <c r="W107" s="92">
        <v>0</v>
      </c>
      <c r="X107" s="92"/>
      <c r="Y107" s="92">
        <v>0</v>
      </c>
      <c r="Z107" s="92">
        <v>0</v>
      </c>
      <c r="AA107" s="92">
        <v>0</v>
      </c>
      <c r="AB107" s="92">
        <v>0</v>
      </c>
      <c r="AC107" s="92">
        <v>0</v>
      </c>
      <c r="AD107" s="92">
        <v>0</v>
      </c>
      <c r="AE107" s="92"/>
      <c r="AF107" s="92">
        <v>0</v>
      </c>
      <c r="AG107" s="92">
        <v>0</v>
      </c>
      <c r="AH107" s="92"/>
      <c r="AI107" s="161">
        <f t="shared" ref="AI107:AI108" si="50">SUM(D107:AH107)</f>
        <v>0</v>
      </c>
      <c r="AJ107" s="541"/>
    </row>
    <row r="108" spans="1:36" ht="20.399999999999999" hidden="1">
      <c r="A108" s="529"/>
      <c r="B108" s="546"/>
      <c r="C108" s="94" t="s">
        <v>90</v>
      </c>
      <c r="D108" s="92">
        <v>0</v>
      </c>
      <c r="E108" s="92">
        <v>0</v>
      </c>
      <c r="F108" s="92">
        <v>0</v>
      </c>
      <c r="G108" s="92">
        <v>0</v>
      </c>
      <c r="H108" s="92">
        <v>0</v>
      </c>
      <c r="I108" s="92">
        <v>0</v>
      </c>
      <c r="J108" s="92"/>
      <c r="K108" s="92">
        <v>0</v>
      </c>
      <c r="L108" s="92">
        <v>0</v>
      </c>
      <c r="M108" s="92">
        <v>0</v>
      </c>
      <c r="N108" s="92">
        <v>0</v>
      </c>
      <c r="O108" s="92">
        <v>0</v>
      </c>
      <c r="P108" s="92">
        <v>0</v>
      </c>
      <c r="Q108" s="92"/>
      <c r="R108" s="92">
        <v>0</v>
      </c>
      <c r="S108" s="92">
        <v>0</v>
      </c>
      <c r="T108" s="92">
        <v>0</v>
      </c>
      <c r="U108" s="92">
        <v>0</v>
      </c>
      <c r="V108" s="92">
        <v>0</v>
      </c>
      <c r="W108" s="92">
        <v>0</v>
      </c>
      <c r="X108" s="92"/>
      <c r="Y108" s="92">
        <v>0</v>
      </c>
      <c r="Z108" s="92">
        <v>0</v>
      </c>
      <c r="AA108" s="92">
        <v>0</v>
      </c>
      <c r="AB108" s="92">
        <v>0</v>
      </c>
      <c r="AC108" s="92">
        <v>0</v>
      </c>
      <c r="AD108" s="92">
        <v>0</v>
      </c>
      <c r="AE108" s="92"/>
      <c r="AF108" s="92">
        <v>0</v>
      </c>
      <c r="AG108" s="92">
        <v>0</v>
      </c>
      <c r="AH108" s="92"/>
      <c r="AI108" s="87">
        <f t="shared" si="50"/>
        <v>0</v>
      </c>
      <c r="AJ108" s="541"/>
    </row>
    <row r="109" spans="1:36" ht="21" hidden="1" thickBot="1">
      <c r="A109" s="530"/>
      <c r="B109" s="547"/>
      <c r="C109" s="96" t="s">
        <v>91</v>
      </c>
      <c r="D109" s="97" t="e">
        <f>(D107+D108)/D106</f>
        <v>#DIV/0!</v>
      </c>
      <c r="E109" s="97" t="e">
        <f>(E107+E108)/E106</f>
        <v>#DIV/0!</v>
      </c>
      <c r="F109" s="97" t="e">
        <f t="shared" ref="F109:AI109" si="51">(F107+F108)/F106</f>
        <v>#DIV/0!</v>
      </c>
      <c r="G109" s="97" t="e">
        <f t="shared" si="51"/>
        <v>#DIV/0!</v>
      </c>
      <c r="H109" s="97" t="e">
        <f t="shared" si="51"/>
        <v>#DIV/0!</v>
      </c>
      <c r="I109" s="97" t="e">
        <f t="shared" si="51"/>
        <v>#DIV/0!</v>
      </c>
      <c r="J109" s="97" t="e">
        <f t="shared" si="51"/>
        <v>#DIV/0!</v>
      </c>
      <c r="K109" s="97" t="e">
        <f t="shared" si="51"/>
        <v>#DIV/0!</v>
      </c>
      <c r="L109" s="97" t="e">
        <f t="shared" si="51"/>
        <v>#DIV/0!</v>
      </c>
      <c r="M109" s="97" t="e">
        <f t="shared" si="51"/>
        <v>#DIV/0!</v>
      </c>
      <c r="N109" s="97" t="e">
        <f t="shared" si="51"/>
        <v>#DIV/0!</v>
      </c>
      <c r="O109" s="97" t="e">
        <f t="shared" si="51"/>
        <v>#DIV/0!</v>
      </c>
      <c r="P109" s="97" t="e">
        <f t="shared" si="51"/>
        <v>#DIV/0!</v>
      </c>
      <c r="Q109" s="97" t="e">
        <f t="shared" si="51"/>
        <v>#DIV/0!</v>
      </c>
      <c r="R109" s="97" t="e">
        <f t="shared" si="51"/>
        <v>#DIV/0!</v>
      </c>
      <c r="S109" s="97" t="e">
        <f t="shared" si="51"/>
        <v>#DIV/0!</v>
      </c>
      <c r="T109" s="97" t="e">
        <f t="shared" si="51"/>
        <v>#DIV/0!</v>
      </c>
      <c r="U109" s="97" t="e">
        <f t="shared" si="51"/>
        <v>#DIV/0!</v>
      </c>
      <c r="V109" s="97" t="e">
        <f t="shared" si="51"/>
        <v>#DIV/0!</v>
      </c>
      <c r="W109" s="97" t="e">
        <f t="shared" si="51"/>
        <v>#DIV/0!</v>
      </c>
      <c r="X109" s="97" t="e">
        <f t="shared" si="51"/>
        <v>#DIV/0!</v>
      </c>
      <c r="Y109" s="97" t="e">
        <f t="shared" si="51"/>
        <v>#DIV/0!</v>
      </c>
      <c r="Z109" s="97" t="e">
        <f t="shared" si="51"/>
        <v>#DIV/0!</v>
      </c>
      <c r="AA109" s="97" t="e">
        <f t="shared" si="51"/>
        <v>#DIV/0!</v>
      </c>
      <c r="AB109" s="97" t="e">
        <f t="shared" si="51"/>
        <v>#DIV/0!</v>
      </c>
      <c r="AC109" s="97" t="e">
        <f t="shared" si="51"/>
        <v>#DIV/0!</v>
      </c>
      <c r="AD109" s="97" t="e">
        <f t="shared" si="51"/>
        <v>#DIV/0!</v>
      </c>
      <c r="AE109" s="97" t="e">
        <f t="shared" si="51"/>
        <v>#DIV/0!</v>
      </c>
      <c r="AF109" s="97" t="e">
        <f t="shared" si="51"/>
        <v>#DIV/0!</v>
      </c>
      <c r="AG109" s="97" t="e">
        <f t="shared" si="51"/>
        <v>#DIV/0!</v>
      </c>
      <c r="AH109" s="97" t="e">
        <f t="shared" si="51"/>
        <v>#DIV/0!</v>
      </c>
      <c r="AI109" s="97" t="e">
        <f t="shared" si="51"/>
        <v>#DIV/0!</v>
      </c>
      <c r="AJ109" s="542"/>
    </row>
    <row r="110" spans="1:36" ht="20.399999999999999">
      <c r="A110" s="528" t="s">
        <v>26</v>
      </c>
      <c r="B110" s="535" t="s">
        <v>70</v>
      </c>
      <c r="C110" s="157" t="s">
        <v>42</v>
      </c>
      <c r="D110" s="142">
        <v>0</v>
      </c>
      <c r="E110" s="142">
        <v>20</v>
      </c>
      <c r="F110" s="142">
        <v>30</v>
      </c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93">
        <f>SUM(D110:AH110)</f>
        <v>50</v>
      </c>
      <c r="AJ110" s="541">
        <f>AI113</f>
        <v>0.16</v>
      </c>
    </row>
    <row r="111" spans="1:36" ht="20.399999999999999">
      <c r="A111" s="529"/>
      <c r="B111" s="536"/>
      <c r="C111" s="159" t="s">
        <v>89</v>
      </c>
      <c r="D111" s="92">
        <v>5</v>
      </c>
      <c r="E111" s="92">
        <v>3</v>
      </c>
      <c r="F111" s="92">
        <v>0</v>
      </c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161">
        <f t="shared" ref="AI111:AI112" si="52">SUM(D111:AH111)</f>
        <v>8</v>
      </c>
      <c r="AJ111" s="541"/>
    </row>
    <row r="112" spans="1:36" ht="20.399999999999999">
      <c r="A112" s="529"/>
      <c r="B112" s="536"/>
      <c r="C112" s="160" t="s">
        <v>90</v>
      </c>
      <c r="D112" s="92">
        <v>0</v>
      </c>
      <c r="E112" s="92">
        <v>0</v>
      </c>
      <c r="F112" s="92">
        <v>0</v>
      </c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87">
        <f t="shared" si="52"/>
        <v>0</v>
      </c>
      <c r="AJ112" s="541"/>
    </row>
    <row r="113" spans="1:36" ht="21" thickBot="1">
      <c r="A113" s="530"/>
      <c r="B113" s="537"/>
      <c r="C113" s="154" t="s">
        <v>91</v>
      </c>
      <c r="D113" s="97" t="e">
        <f>(D111+D112)/D110</f>
        <v>#DIV/0!</v>
      </c>
      <c r="E113" s="97">
        <f>(E111+E112)/E110</f>
        <v>0.15</v>
      </c>
      <c r="F113" s="97">
        <f t="shared" ref="F113:AI113" si="53">(F111+F112)/F110</f>
        <v>0</v>
      </c>
      <c r="G113" s="97" t="e">
        <f t="shared" si="53"/>
        <v>#DIV/0!</v>
      </c>
      <c r="H113" s="97" t="e">
        <f t="shared" si="53"/>
        <v>#DIV/0!</v>
      </c>
      <c r="I113" s="97" t="e">
        <f t="shared" si="53"/>
        <v>#DIV/0!</v>
      </c>
      <c r="J113" s="97" t="e">
        <f t="shared" si="53"/>
        <v>#DIV/0!</v>
      </c>
      <c r="K113" s="97" t="e">
        <f t="shared" si="53"/>
        <v>#DIV/0!</v>
      </c>
      <c r="L113" s="97" t="e">
        <f t="shared" si="53"/>
        <v>#DIV/0!</v>
      </c>
      <c r="M113" s="97" t="e">
        <f t="shared" si="53"/>
        <v>#DIV/0!</v>
      </c>
      <c r="N113" s="97" t="e">
        <f t="shared" si="53"/>
        <v>#DIV/0!</v>
      </c>
      <c r="O113" s="97" t="e">
        <f t="shared" si="53"/>
        <v>#DIV/0!</v>
      </c>
      <c r="P113" s="97" t="e">
        <f t="shared" si="53"/>
        <v>#DIV/0!</v>
      </c>
      <c r="Q113" s="97" t="e">
        <f t="shared" si="53"/>
        <v>#DIV/0!</v>
      </c>
      <c r="R113" s="97" t="e">
        <f t="shared" si="53"/>
        <v>#DIV/0!</v>
      </c>
      <c r="S113" s="97" t="e">
        <f t="shared" si="53"/>
        <v>#DIV/0!</v>
      </c>
      <c r="T113" s="97" t="e">
        <f t="shared" si="53"/>
        <v>#DIV/0!</v>
      </c>
      <c r="U113" s="97" t="e">
        <f t="shared" si="53"/>
        <v>#DIV/0!</v>
      </c>
      <c r="V113" s="97" t="e">
        <f t="shared" si="53"/>
        <v>#DIV/0!</v>
      </c>
      <c r="W113" s="97" t="e">
        <f t="shared" si="53"/>
        <v>#DIV/0!</v>
      </c>
      <c r="X113" s="97" t="e">
        <f t="shared" si="53"/>
        <v>#DIV/0!</v>
      </c>
      <c r="Y113" s="97" t="e">
        <f t="shared" si="53"/>
        <v>#DIV/0!</v>
      </c>
      <c r="Z113" s="97" t="e">
        <f t="shared" si="53"/>
        <v>#DIV/0!</v>
      </c>
      <c r="AA113" s="97" t="e">
        <f t="shared" si="53"/>
        <v>#DIV/0!</v>
      </c>
      <c r="AB113" s="97" t="e">
        <f t="shared" si="53"/>
        <v>#DIV/0!</v>
      </c>
      <c r="AC113" s="97" t="e">
        <f t="shared" si="53"/>
        <v>#DIV/0!</v>
      </c>
      <c r="AD113" s="97" t="e">
        <f t="shared" si="53"/>
        <v>#DIV/0!</v>
      </c>
      <c r="AE113" s="97" t="e">
        <f t="shared" si="53"/>
        <v>#DIV/0!</v>
      </c>
      <c r="AF113" s="97" t="e">
        <f t="shared" si="53"/>
        <v>#DIV/0!</v>
      </c>
      <c r="AG113" s="97" t="e">
        <f t="shared" si="53"/>
        <v>#DIV/0!</v>
      </c>
      <c r="AH113" s="97" t="e">
        <f t="shared" si="53"/>
        <v>#DIV/0!</v>
      </c>
      <c r="AI113" s="97">
        <f t="shared" si="53"/>
        <v>0.16</v>
      </c>
      <c r="AJ113" s="542"/>
    </row>
    <row r="114" spans="1:36" ht="20.399999999999999">
      <c r="A114" s="517" t="s">
        <v>27</v>
      </c>
      <c r="B114" s="555" t="s">
        <v>39</v>
      </c>
      <c r="C114" s="143" t="s">
        <v>42</v>
      </c>
      <c r="D114" s="144">
        <v>0</v>
      </c>
      <c r="E114" s="144">
        <v>0</v>
      </c>
      <c r="F114" s="144">
        <v>0</v>
      </c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5">
        <f>SUM(D114:AH114)</f>
        <v>0</v>
      </c>
      <c r="AJ114" s="539" t="e">
        <f>AI117</f>
        <v>#DIV/0!</v>
      </c>
    </row>
    <row r="115" spans="1:36" ht="20.399999999999999">
      <c r="A115" s="518"/>
      <c r="B115" s="556"/>
      <c r="C115" s="146" t="s">
        <v>89</v>
      </c>
      <c r="D115" s="147">
        <v>0</v>
      </c>
      <c r="E115" s="147">
        <v>0</v>
      </c>
      <c r="F115" s="147">
        <v>0</v>
      </c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62">
        <f t="shared" ref="AI115:AI116" si="54">SUM(D115:AH115)</f>
        <v>0</v>
      </c>
      <c r="AJ115" s="539"/>
    </row>
    <row r="116" spans="1:36" ht="20.399999999999999">
      <c r="A116" s="518"/>
      <c r="B116" s="556"/>
      <c r="C116" s="148" t="s">
        <v>90</v>
      </c>
      <c r="D116" s="147">
        <v>0</v>
      </c>
      <c r="E116" s="147">
        <v>0</v>
      </c>
      <c r="F116" s="147">
        <v>0</v>
      </c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4">
        <f t="shared" si="54"/>
        <v>0</v>
      </c>
      <c r="AJ116" s="539"/>
    </row>
    <row r="117" spans="1:36" ht="21" thickBot="1">
      <c r="A117" s="519"/>
      <c r="B117" s="557"/>
      <c r="C117" s="149" t="s">
        <v>91</v>
      </c>
      <c r="D117" s="150" t="e">
        <f>(D115+D116)/D114</f>
        <v>#DIV/0!</v>
      </c>
      <c r="E117" s="150" t="e">
        <f>(E115+E116)/E114</f>
        <v>#DIV/0!</v>
      </c>
      <c r="F117" s="150" t="e">
        <f t="shared" ref="F117:AI117" si="55">(F115+F116)/F114</f>
        <v>#DIV/0!</v>
      </c>
      <c r="G117" s="150" t="e">
        <f t="shared" si="55"/>
        <v>#DIV/0!</v>
      </c>
      <c r="H117" s="150" t="e">
        <f t="shared" si="55"/>
        <v>#DIV/0!</v>
      </c>
      <c r="I117" s="150" t="e">
        <f t="shared" si="55"/>
        <v>#DIV/0!</v>
      </c>
      <c r="J117" s="150" t="e">
        <f t="shared" si="55"/>
        <v>#DIV/0!</v>
      </c>
      <c r="K117" s="150" t="e">
        <f t="shared" si="55"/>
        <v>#DIV/0!</v>
      </c>
      <c r="L117" s="150" t="e">
        <f t="shared" si="55"/>
        <v>#DIV/0!</v>
      </c>
      <c r="M117" s="150" t="e">
        <f t="shared" si="55"/>
        <v>#DIV/0!</v>
      </c>
      <c r="N117" s="150" t="e">
        <f t="shared" si="55"/>
        <v>#DIV/0!</v>
      </c>
      <c r="O117" s="150" t="e">
        <f t="shared" si="55"/>
        <v>#DIV/0!</v>
      </c>
      <c r="P117" s="150" t="e">
        <f t="shared" si="55"/>
        <v>#DIV/0!</v>
      </c>
      <c r="Q117" s="150" t="e">
        <f t="shared" si="55"/>
        <v>#DIV/0!</v>
      </c>
      <c r="R117" s="150" t="e">
        <f t="shared" si="55"/>
        <v>#DIV/0!</v>
      </c>
      <c r="S117" s="150" t="e">
        <f t="shared" si="55"/>
        <v>#DIV/0!</v>
      </c>
      <c r="T117" s="150" t="e">
        <f t="shared" si="55"/>
        <v>#DIV/0!</v>
      </c>
      <c r="U117" s="150" t="e">
        <f t="shared" si="55"/>
        <v>#DIV/0!</v>
      </c>
      <c r="V117" s="150" t="e">
        <f t="shared" si="55"/>
        <v>#DIV/0!</v>
      </c>
      <c r="W117" s="150" t="e">
        <f t="shared" si="55"/>
        <v>#DIV/0!</v>
      </c>
      <c r="X117" s="150" t="e">
        <f t="shared" si="55"/>
        <v>#DIV/0!</v>
      </c>
      <c r="Y117" s="150" t="e">
        <f t="shared" si="55"/>
        <v>#DIV/0!</v>
      </c>
      <c r="Z117" s="150" t="e">
        <f t="shared" si="55"/>
        <v>#DIV/0!</v>
      </c>
      <c r="AA117" s="150" t="e">
        <f t="shared" si="55"/>
        <v>#DIV/0!</v>
      </c>
      <c r="AB117" s="150" t="e">
        <f t="shared" si="55"/>
        <v>#DIV/0!</v>
      </c>
      <c r="AC117" s="150" t="e">
        <f t="shared" si="55"/>
        <v>#DIV/0!</v>
      </c>
      <c r="AD117" s="150" t="e">
        <f t="shared" si="55"/>
        <v>#DIV/0!</v>
      </c>
      <c r="AE117" s="150" t="e">
        <f t="shared" si="55"/>
        <v>#DIV/0!</v>
      </c>
      <c r="AF117" s="150" t="e">
        <f t="shared" si="55"/>
        <v>#DIV/0!</v>
      </c>
      <c r="AG117" s="150" t="e">
        <f t="shared" si="55"/>
        <v>#DIV/0!</v>
      </c>
      <c r="AH117" s="150" t="e">
        <f t="shared" si="55"/>
        <v>#DIV/0!</v>
      </c>
      <c r="AI117" s="150" t="e">
        <f t="shared" si="55"/>
        <v>#DIV/0!</v>
      </c>
      <c r="AJ117" s="540"/>
    </row>
    <row r="118" spans="1:36" ht="20.399999999999999">
      <c r="A118" s="517" t="s">
        <v>28</v>
      </c>
      <c r="B118" s="555" t="s">
        <v>40</v>
      </c>
      <c r="C118" s="143" t="s">
        <v>42</v>
      </c>
      <c r="D118" s="144">
        <v>0</v>
      </c>
      <c r="E118" s="144">
        <v>0</v>
      </c>
      <c r="F118" s="144">
        <v>0</v>
      </c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5">
        <f>SUM(D118:AH118)</f>
        <v>0</v>
      </c>
      <c r="AJ118" s="539" t="e">
        <f>AI121</f>
        <v>#DIV/0!</v>
      </c>
    </row>
    <row r="119" spans="1:36" ht="20.399999999999999">
      <c r="A119" s="518"/>
      <c r="B119" s="556"/>
      <c r="C119" s="146" t="s">
        <v>89</v>
      </c>
      <c r="D119" s="147">
        <v>0</v>
      </c>
      <c r="E119" s="147">
        <v>0</v>
      </c>
      <c r="F119" s="147">
        <v>0</v>
      </c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62">
        <f t="shared" ref="AI119:AI120" si="56">SUM(D119:AH119)</f>
        <v>0</v>
      </c>
      <c r="AJ119" s="539"/>
    </row>
    <row r="120" spans="1:36" ht="20.399999999999999">
      <c r="A120" s="518"/>
      <c r="B120" s="556"/>
      <c r="C120" s="148" t="s">
        <v>90</v>
      </c>
      <c r="D120" s="147">
        <v>0</v>
      </c>
      <c r="E120" s="147">
        <v>0</v>
      </c>
      <c r="F120" s="147">
        <v>0</v>
      </c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4">
        <f t="shared" si="56"/>
        <v>0</v>
      </c>
      <c r="AJ120" s="539"/>
    </row>
    <row r="121" spans="1:36" ht="21" thickBot="1">
      <c r="A121" s="519"/>
      <c r="B121" s="557"/>
      <c r="C121" s="149" t="s">
        <v>91</v>
      </c>
      <c r="D121" s="150" t="e">
        <f>(D119+D120)/D118</f>
        <v>#DIV/0!</v>
      </c>
      <c r="E121" s="150" t="e">
        <f>(E119+E120)/E118</f>
        <v>#DIV/0!</v>
      </c>
      <c r="F121" s="150" t="e">
        <f t="shared" ref="F121:AI121" si="57">(F119+F120)/F118</f>
        <v>#DIV/0!</v>
      </c>
      <c r="G121" s="150" t="e">
        <f t="shared" si="57"/>
        <v>#DIV/0!</v>
      </c>
      <c r="H121" s="150" t="e">
        <f t="shared" si="57"/>
        <v>#DIV/0!</v>
      </c>
      <c r="I121" s="150" t="e">
        <f t="shared" si="57"/>
        <v>#DIV/0!</v>
      </c>
      <c r="J121" s="150" t="e">
        <f t="shared" si="57"/>
        <v>#DIV/0!</v>
      </c>
      <c r="K121" s="150" t="e">
        <f t="shared" si="57"/>
        <v>#DIV/0!</v>
      </c>
      <c r="L121" s="150" t="e">
        <f t="shared" si="57"/>
        <v>#DIV/0!</v>
      </c>
      <c r="M121" s="150" t="e">
        <f t="shared" si="57"/>
        <v>#DIV/0!</v>
      </c>
      <c r="N121" s="150" t="e">
        <f t="shared" si="57"/>
        <v>#DIV/0!</v>
      </c>
      <c r="O121" s="150" t="e">
        <f t="shared" si="57"/>
        <v>#DIV/0!</v>
      </c>
      <c r="P121" s="150" t="e">
        <f t="shared" si="57"/>
        <v>#DIV/0!</v>
      </c>
      <c r="Q121" s="150" t="e">
        <f t="shared" si="57"/>
        <v>#DIV/0!</v>
      </c>
      <c r="R121" s="150" t="e">
        <f t="shared" si="57"/>
        <v>#DIV/0!</v>
      </c>
      <c r="S121" s="150" t="e">
        <f t="shared" si="57"/>
        <v>#DIV/0!</v>
      </c>
      <c r="T121" s="150" t="e">
        <f t="shared" si="57"/>
        <v>#DIV/0!</v>
      </c>
      <c r="U121" s="150" t="e">
        <f t="shared" si="57"/>
        <v>#DIV/0!</v>
      </c>
      <c r="V121" s="150" t="e">
        <f t="shared" si="57"/>
        <v>#DIV/0!</v>
      </c>
      <c r="W121" s="150" t="e">
        <f t="shared" si="57"/>
        <v>#DIV/0!</v>
      </c>
      <c r="X121" s="150" t="e">
        <f t="shared" si="57"/>
        <v>#DIV/0!</v>
      </c>
      <c r="Y121" s="150" t="e">
        <f t="shared" si="57"/>
        <v>#DIV/0!</v>
      </c>
      <c r="Z121" s="150" t="e">
        <f t="shared" si="57"/>
        <v>#DIV/0!</v>
      </c>
      <c r="AA121" s="150" t="e">
        <f t="shared" si="57"/>
        <v>#DIV/0!</v>
      </c>
      <c r="AB121" s="150" t="e">
        <f t="shared" si="57"/>
        <v>#DIV/0!</v>
      </c>
      <c r="AC121" s="150" t="e">
        <f t="shared" si="57"/>
        <v>#DIV/0!</v>
      </c>
      <c r="AD121" s="150" t="e">
        <f t="shared" si="57"/>
        <v>#DIV/0!</v>
      </c>
      <c r="AE121" s="150" t="e">
        <f t="shared" si="57"/>
        <v>#DIV/0!</v>
      </c>
      <c r="AF121" s="150" t="e">
        <f t="shared" si="57"/>
        <v>#DIV/0!</v>
      </c>
      <c r="AG121" s="150" t="e">
        <f t="shared" si="57"/>
        <v>#DIV/0!</v>
      </c>
      <c r="AH121" s="150" t="e">
        <f t="shared" si="57"/>
        <v>#DIV/0!</v>
      </c>
      <c r="AI121" s="150" t="e">
        <f t="shared" si="57"/>
        <v>#DIV/0!</v>
      </c>
      <c r="AJ121" s="540"/>
    </row>
    <row r="122" spans="1:36" ht="20.399999999999999">
      <c r="A122" s="528" t="s">
        <v>29</v>
      </c>
      <c r="B122" s="535" t="s">
        <v>50</v>
      </c>
      <c r="C122" s="157" t="s">
        <v>42</v>
      </c>
      <c r="D122" s="142">
        <v>0</v>
      </c>
      <c r="E122" s="142">
        <v>10</v>
      </c>
      <c r="F122" s="142">
        <v>10</v>
      </c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03">
        <f>SUM(D122:AH122)</f>
        <v>20</v>
      </c>
      <c r="AJ122" s="541">
        <f>AI125</f>
        <v>0.45</v>
      </c>
    </row>
    <row r="123" spans="1:36" ht="20.399999999999999">
      <c r="A123" s="529"/>
      <c r="B123" s="536"/>
      <c r="C123" s="159" t="s">
        <v>89</v>
      </c>
      <c r="D123" s="92">
        <v>3</v>
      </c>
      <c r="E123" s="92">
        <v>4</v>
      </c>
      <c r="F123" s="92">
        <v>2</v>
      </c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174">
        <f t="shared" ref="AI123:AI124" si="58">SUM(D123:AH123)</f>
        <v>9</v>
      </c>
      <c r="AJ123" s="541"/>
    </row>
    <row r="124" spans="1:36" ht="20.399999999999999">
      <c r="A124" s="529"/>
      <c r="B124" s="536"/>
      <c r="C124" s="160" t="s">
        <v>90</v>
      </c>
      <c r="D124" s="92">
        <v>0</v>
      </c>
      <c r="E124" s="92">
        <v>0</v>
      </c>
      <c r="F124" s="92">
        <v>0</v>
      </c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142">
        <f t="shared" si="58"/>
        <v>0</v>
      </c>
      <c r="AJ124" s="541"/>
    </row>
    <row r="125" spans="1:36" ht="21" thickBot="1">
      <c r="A125" s="530"/>
      <c r="B125" s="537"/>
      <c r="C125" s="154" t="s">
        <v>91</v>
      </c>
      <c r="D125" s="155" t="e">
        <f>(D123+D124)/D122</f>
        <v>#DIV/0!</v>
      </c>
      <c r="E125" s="155">
        <f>(E123+E124)/E122</f>
        <v>0.4</v>
      </c>
      <c r="F125" s="155">
        <f t="shared" ref="F125:AI125" si="59">(F123+F124)/F122</f>
        <v>0.2</v>
      </c>
      <c r="G125" s="155" t="e">
        <f t="shared" si="59"/>
        <v>#DIV/0!</v>
      </c>
      <c r="H125" s="155" t="e">
        <f t="shared" si="59"/>
        <v>#DIV/0!</v>
      </c>
      <c r="I125" s="155" t="e">
        <f t="shared" si="59"/>
        <v>#DIV/0!</v>
      </c>
      <c r="J125" s="155" t="e">
        <f t="shared" si="59"/>
        <v>#DIV/0!</v>
      </c>
      <c r="K125" s="155" t="e">
        <f t="shared" si="59"/>
        <v>#DIV/0!</v>
      </c>
      <c r="L125" s="155" t="e">
        <f t="shared" si="59"/>
        <v>#DIV/0!</v>
      </c>
      <c r="M125" s="155" t="e">
        <f t="shared" si="59"/>
        <v>#DIV/0!</v>
      </c>
      <c r="N125" s="155" t="e">
        <f t="shared" si="59"/>
        <v>#DIV/0!</v>
      </c>
      <c r="O125" s="155" t="e">
        <f t="shared" si="59"/>
        <v>#DIV/0!</v>
      </c>
      <c r="P125" s="155" t="e">
        <f t="shared" si="59"/>
        <v>#DIV/0!</v>
      </c>
      <c r="Q125" s="155" t="e">
        <f t="shared" si="59"/>
        <v>#DIV/0!</v>
      </c>
      <c r="R125" s="155" t="e">
        <f t="shared" si="59"/>
        <v>#DIV/0!</v>
      </c>
      <c r="S125" s="155" t="e">
        <f t="shared" si="59"/>
        <v>#DIV/0!</v>
      </c>
      <c r="T125" s="155" t="e">
        <f t="shared" si="59"/>
        <v>#DIV/0!</v>
      </c>
      <c r="U125" s="155" t="e">
        <f t="shared" si="59"/>
        <v>#DIV/0!</v>
      </c>
      <c r="V125" s="155" t="e">
        <f t="shared" si="59"/>
        <v>#DIV/0!</v>
      </c>
      <c r="W125" s="155" t="e">
        <f t="shared" si="59"/>
        <v>#DIV/0!</v>
      </c>
      <c r="X125" s="155" t="e">
        <f t="shared" si="59"/>
        <v>#DIV/0!</v>
      </c>
      <c r="Y125" s="155" t="e">
        <f t="shared" si="59"/>
        <v>#DIV/0!</v>
      </c>
      <c r="Z125" s="155" t="e">
        <f t="shared" si="59"/>
        <v>#DIV/0!</v>
      </c>
      <c r="AA125" s="155" t="e">
        <f t="shared" si="59"/>
        <v>#DIV/0!</v>
      </c>
      <c r="AB125" s="155" t="e">
        <f t="shared" si="59"/>
        <v>#DIV/0!</v>
      </c>
      <c r="AC125" s="155" t="e">
        <f t="shared" si="59"/>
        <v>#DIV/0!</v>
      </c>
      <c r="AD125" s="155" t="e">
        <f t="shared" si="59"/>
        <v>#DIV/0!</v>
      </c>
      <c r="AE125" s="155" t="e">
        <f t="shared" si="59"/>
        <v>#DIV/0!</v>
      </c>
      <c r="AF125" s="155" t="e">
        <f t="shared" si="59"/>
        <v>#DIV/0!</v>
      </c>
      <c r="AG125" s="155" t="e">
        <f t="shared" si="59"/>
        <v>#DIV/0!</v>
      </c>
      <c r="AH125" s="155" t="e">
        <f t="shared" si="59"/>
        <v>#DIV/0!</v>
      </c>
      <c r="AI125" s="155">
        <f t="shared" si="59"/>
        <v>0.45</v>
      </c>
      <c r="AJ125" s="542"/>
    </row>
    <row r="126" spans="1:36" ht="20.399999999999999">
      <c r="A126" s="517" t="s">
        <v>30</v>
      </c>
      <c r="B126" s="558" t="s">
        <v>51</v>
      </c>
      <c r="C126" s="143" t="s">
        <v>42</v>
      </c>
      <c r="D126" s="144">
        <v>0</v>
      </c>
      <c r="E126" s="144">
        <v>0</v>
      </c>
      <c r="F126" s="144">
        <v>0</v>
      </c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5">
        <f>SUM(D126:AH126)</f>
        <v>0</v>
      </c>
      <c r="AJ126" s="539" t="e">
        <f>AI129</f>
        <v>#DIV/0!</v>
      </c>
    </row>
    <row r="127" spans="1:36" ht="20.399999999999999">
      <c r="A127" s="518"/>
      <c r="B127" s="559"/>
      <c r="C127" s="146" t="s">
        <v>89</v>
      </c>
      <c r="D127" s="147">
        <v>0</v>
      </c>
      <c r="E127" s="147">
        <v>0</v>
      </c>
      <c r="F127" s="147">
        <v>0</v>
      </c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62">
        <f t="shared" ref="AI127:AI128" si="60">SUM(D127:AH127)</f>
        <v>0</v>
      </c>
      <c r="AJ127" s="539"/>
    </row>
    <row r="128" spans="1:36" ht="20.399999999999999">
      <c r="A128" s="518"/>
      <c r="B128" s="559"/>
      <c r="C128" s="148" t="s">
        <v>90</v>
      </c>
      <c r="D128" s="147">
        <v>0</v>
      </c>
      <c r="E128" s="147">
        <v>0</v>
      </c>
      <c r="F128" s="147">
        <v>0</v>
      </c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4">
        <f t="shared" si="60"/>
        <v>0</v>
      </c>
      <c r="AJ128" s="539"/>
    </row>
    <row r="129" spans="1:36" ht="21" thickBot="1">
      <c r="A129" s="519"/>
      <c r="B129" s="560"/>
      <c r="C129" s="149" t="s">
        <v>91</v>
      </c>
      <c r="D129" s="150" t="e">
        <f>(D127+D128)/D126</f>
        <v>#DIV/0!</v>
      </c>
      <c r="E129" s="150" t="e">
        <f>(E127+E128)/E126</f>
        <v>#DIV/0!</v>
      </c>
      <c r="F129" s="150" t="e">
        <f t="shared" ref="F129:AI129" si="61">(F127+F128)/F126</f>
        <v>#DIV/0!</v>
      </c>
      <c r="G129" s="150" t="e">
        <f t="shared" si="61"/>
        <v>#DIV/0!</v>
      </c>
      <c r="H129" s="150" t="e">
        <f t="shared" si="61"/>
        <v>#DIV/0!</v>
      </c>
      <c r="I129" s="150" t="e">
        <f t="shared" si="61"/>
        <v>#DIV/0!</v>
      </c>
      <c r="J129" s="150" t="e">
        <f t="shared" si="61"/>
        <v>#DIV/0!</v>
      </c>
      <c r="K129" s="150" t="e">
        <f t="shared" si="61"/>
        <v>#DIV/0!</v>
      </c>
      <c r="L129" s="150" t="e">
        <f t="shared" si="61"/>
        <v>#DIV/0!</v>
      </c>
      <c r="M129" s="150" t="e">
        <f t="shared" si="61"/>
        <v>#DIV/0!</v>
      </c>
      <c r="N129" s="150" t="e">
        <f t="shared" si="61"/>
        <v>#DIV/0!</v>
      </c>
      <c r="O129" s="150" t="e">
        <f t="shared" si="61"/>
        <v>#DIV/0!</v>
      </c>
      <c r="P129" s="150" t="e">
        <f t="shared" si="61"/>
        <v>#DIV/0!</v>
      </c>
      <c r="Q129" s="150" t="e">
        <f t="shared" si="61"/>
        <v>#DIV/0!</v>
      </c>
      <c r="R129" s="150" t="e">
        <f t="shared" si="61"/>
        <v>#DIV/0!</v>
      </c>
      <c r="S129" s="150" t="e">
        <f t="shared" si="61"/>
        <v>#DIV/0!</v>
      </c>
      <c r="T129" s="150" t="e">
        <f t="shared" si="61"/>
        <v>#DIV/0!</v>
      </c>
      <c r="U129" s="150" t="e">
        <f t="shared" si="61"/>
        <v>#DIV/0!</v>
      </c>
      <c r="V129" s="150" t="e">
        <f t="shared" si="61"/>
        <v>#DIV/0!</v>
      </c>
      <c r="W129" s="150" t="e">
        <f t="shared" si="61"/>
        <v>#DIV/0!</v>
      </c>
      <c r="X129" s="150" t="e">
        <f t="shared" si="61"/>
        <v>#DIV/0!</v>
      </c>
      <c r="Y129" s="150" t="e">
        <f t="shared" si="61"/>
        <v>#DIV/0!</v>
      </c>
      <c r="Z129" s="150" t="e">
        <f t="shared" si="61"/>
        <v>#DIV/0!</v>
      </c>
      <c r="AA129" s="150" t="e">
        <f t="shared" si="61"/>
        <v>#DIV/0!</v>
      </c>
      <c r="AB129" s="150" t="e">
        <f t="shared" si="61"/>
        <v>#DIV/0!</v>
      </c>
      <c r="AC129" s="150" t="e">
        <f t="shared" si="61"/>
        <v>#DIV/0!</v>
      </c>
      <c r="AD129" s="150" t="e">
        <f t="shared" si="61"/>
        <v>#DIV/0!</v>
      </c>
      <c r="AE129" s="150" t="e">
        <f t="shared" si="61"/>
        <v>#DIV/0!</v>
      </c>
      <c r="AF129" s="150" t="e">
        <f t="shared" si="61"/>
        <v>#DIV/0!</v>
      </c>
      <c r="AG129" s="150" t="e">
        <f t="shared" si="61"/>
        <v>#DIV/0!</v>
      </c>
      <c r="AH129" s="150" t="e">
        <f t="shared" si="61"/>
        <v>#DIV/0!</v>
      </c>
      <c r="AI129" s="150" t="e">
        <f t="shared" si="61"/>
        <v>#DIV/0!</v>
      </c>
      <c r="AJ129" s="540"/>
    </row>
    <row r="130" spans="1:36" ht="20.399999999999999">
      <c r="A130" s="517" t="s">
        <v>102</v>
      </c>
      <c r="B130" s="555" t="s">
        <v>52</v>
      </c>
      <c r="C130" s="143" t="s">
        <v>42</v>
      </c>
      <c r="D130" s="144">
        <v>0</v>
      </c>
      <c r="E130" s="144">
        <v>0</v>
      </c>
      <c r="F130" s="144">
        <v>0</v>
      </c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5">
        <f>SUM(D130:AH130)</f>
        <v>0</v>
      </c>
      <c r="AJ130" s="538" t="e">
        <f>AI133</f>
        <v>#DIV/0!</v>
      </c>
    </row>
    <row r="131" spans="1:36" ht="20.399999999999999">
      <c r="A131" s="518"/>
      <c r="B131" s="556"/>
      <c r="C131" s="146" t="s">
        <v>89</v>
      </c>
      <c r="D131" s="147">
        <v>2</v>
      </c>
      <c r="E131" s="147">
        <v>0</v>
      </c>
      <c r="F131" s="147">
        <v>0</v>
      </c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62">
        <f t="shared" ref="AI131:AI132" si="62">SUM(D131:AH131)</f>
        <v>2</v>
      </c>
      <c r="AJ131" s="539"/>
    </row>
    <row r="132" spans="1:36" ht="20.399999999999999">
      <c r="A132" s="518"/>
      <c r="B132" s="556"/>
      <c r="C132" s="148" t="s">
        <v>90</v>
      </c>
      <c r="D132" s="147">
        <v>0</v>
      </c>
      <c r="E132" s="147">
        <v>0</v>
      </c>
      <c r="F132" s="147">
        <v>0</v>
      </c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4">
        <f t="shared" si="62"/>
        <v>0</v>
      </c>
      <c r="AJ132" s="539"/>
    </row>
    <row r="133" spans="1:36" ht="21" thickBot="1">
      <c r="A133" s="519"/>
      <c r="B133" s="557"/>
      <c r="C133" s="149" t="s">
        <v>91</v>
      </c>
      <c r="D133" s="150" t="e">
        <f>(D131+D132)/D130</f>
        <v>#DIV/0!</v>
      </c>
      <c r="E133" s="150" t="e">
        <f>(E131+E132)/E130</f>
        <v>#DIV/0!</v>
      </c>
      <c r="F133" s="150" t="e">
        <f t="shared" ref="F133:AI133" si="63">(F131+F132)/F130</f>
        <v>#DIV/0!</v>
      </c>
      <c r="G133" s="150" t="e">
        <f t="shared" si="63"/>
        <v>#DIV/0!</v>
      </c>
      <c r="H133" s="150" t="e">
        <f t="shared" si="63"/>
        <v>#DIV/0!</v>
      </c>
      <c r="I133" s="150" t="e">
        <f t="shared" si="63"/>
        <v>#DIV/0!</v>
      </c>
      <c r="J133" s="150" t="e">
        <f t="shared" si="63"/>
        <v>#DIV/0!</v>
      </c>
      <c r="K133" s="150" t="e">
        <f t="shared" si="63"/>
        <v>#DIV/0!</v>
      </c>
      <c r="L133" s="150" t="e">
        <f t="shared" si="63"/>
        <v>#DIV/0!</v>
      </c>
      <c r="M133" s="150" t="e">
        <f t="shared" si="63"/>
        <v>#DIV/0!</v>
      </c>
      <c r="N133" s="150" t="e">
        <f t="shared" si="63"/>
        <v>#DIV/0!</v>
      </c>
      <c r="O133" s="150" t="e">
        <f t="shared" si="63"/>
        <v>#DIV/0!</v>
      </c>
      <c r="P133" s="150" t="e">
        <f t="shared" si="63"/>
        <v>#DIV/0!</v>
      </c>
      <c r="Q133" s="150" t="e">
        <f t="shared" si="63"/>
        <v>#DIV/0!</v>
      </c>
      <c r="R133" s="150" t="e">
        <f t="shared" si="63"/>
        <v>#DIV/0!</v>
      </c>
      <c r="S133" s="150" t="e">
        <f t="shared" si="63"/>
        <v>#DIV/0!</v>
      </c>
      <c r="T133" s="150" t="e">
        <f t="shared" si="63"/>
        <v>#DIV/0!</v>
      </c>
      <c r="U133" s="150" t="e">
        <f t="shared" si="63"/>
        <v>#DIV/0!</v>
      </c>
      <c r="V133" s="150" t="e">
        <f t="shared" si="63"/>
        <v>#DIV/0!</v>
      </c>
      <c r="W133" s="150" t="e">
        <f t="shared" si="63"/>
        <v>#DIV/0!</v>
      </c>
      <c r="X133" s="150" t="e">
        <f t="shared" si="63"/>
        <v>#DIV/0!</v>
      </c>
      <c r="Y133" s="150" t="e">
        <f t="shared" si="63"/>
        <v>#DIV/0!</v>
      </c>
      <c r="Z133" s="150" t="e">
        <f t="shared" si="63"/>
        <v>#DIV/0!</v>
      </c>
      <c r="AA133" s="150" t="e">
        <f t="shared" si="63"/>
        <v>#DIV/0!</v>
      </c>
      <c r="AB133" s="150" t="e">
        <f t="shared" si="63"/>
        <v>#DIV/0!</v>
      </c>
      <c r="AC133" s="150" t="e">
        <f t="shared" si="63"/>
        <v>#DIV/0!</v>
      </c>
      <c r="AD133" s="150" t="e">
        <f t="shared" si="63"/>
        <v>#DIV/0!</v>
      </c>
      <c r="AE133" s="150" t="e">
        <f t="shared" si="63"/>
        <v>#DIV/0!</v>
      </c>
      <c r="AF133" s="150" t="e">
        <f t="shared" si="63"/>
        <v>#DIV/0!</v>
      </c>
      <c r="AG133" s="150" t="e">
        <f t="shared" si="63"/>
        <v>#DIV/0!</v>
      </c>
      <c r="AH133" s="150" t="e">
        <f t="shared" si="63"/>
        <v>#DIV/0!</v>
      </c>
      <c r="AI133" s="150" t="e">
        <f t="shared" si="63"/>
        <v>#DIV/0!</v>
      </c>
      <c r="AJ133" s="540"/>
    </row>
    <row r="134" spans="1:36" ht="20.399999999999999" hidden="1">
      <c r="A134" s="543" t="s">
        <v>182</v>
      </c>
      <c r="B134" s="536"/>
      <c r="C134" s="339" t="s">
        <v>42</v>
      </c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93">
        <f>SUM(D134:AH134)</f>
        <v>0</v>
      </c>
      <c r="AJ134" s="541" t="e">
        <f>AI137</f>
        <v>#DIV/0!</v>
      </c>
    </row>
    <row r="135" spans="1:36" ht="20.399999999999999" hidden="1">
      <c r="A135" s="529"/>
      <c r="B135" s="536"/>
      <c r="C135" s="159" t="s">
        <v>89</v>
      </c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161">
        <f t="shared" ref="AI135:AI136" si="64">SUM(D135:AH135)</f>
        <v>0</v>
      </c>
      <c r="AJ135" s="541"/>
    </row>
    <row r="136" spans="1:36" ht="20.399999999999999" hidden="1">
      <c r="A136" s="529"/>
      <c r="B136" s="536"/>
      <c r="C136" s="160" t="s">
        <v>90</v>
      </c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87">
        <f t="shared" si="64"/>
        <v>0</v>
      </c>
      <c r="AJ136" s="541"/>
    </row>
    <row r="137" spans="1:36" ht="21" hidden="1" thickBot="1">
      <c r="A137" s="530"/>
      <c r="B137" s="537"/>
      <c r="C137" s="154" t="s">
        <v>91</v>
      </c>
      <c r="D137" s="97" t="e">
        <f>(D135+D136)/D134</f>
        <v>#DIV/0!</v>
      </c>
      <c r="E137" s="97" t="e">
        <f>(E135+E136)/E134</f>
        <v>#DIV/0!</v>
      </c>
      <c r="F137" s="97" t="e">
        <f t="shared" ref="F137:AI137" si="65">(F135+F136)/F134</f>
        <v>#DIV/0!</v>
      </c>
      <c r="G137" s="97" t="e">
        <f t="shared" si="65"/>
        <v>#DIV/0!</v>
      </c>
      <c r="H137" s="97" t="e">
        <f t="shared" si="65"/>
        <v>#DIV/0!</v>
      </c>
      <c r="I137" s="97" t="e">
        <f t="shared" si="65"/>
        <v>#DIV/0!</v>
      </c>
      <c r="J137" s="97" t="e">
        <f t="shared" si="65"/>
        <v>#DIV/0!</v>
      </c>
      <c r="K137" s="97" t="e">
        <f t="shared" si="65"/>
        <v>#DIV/0!</v>
      </c>
      <c r="L137" s="97" t="e">
        <f t="shared" si="65"/>
        <v>#DIV/0!</v>
      </c>
      <c r="M137" s="97" t="e">
        <f t="shared" si="65"/>
        <v>#DIV/0!</v>
      </c>
      <c r="N137" s="97" t="e">
        <f t="shared" si="65"/>
        <v>#DIV/0!</v>
      </c>
      <c r="O137" s="97" t="e">
        <f t="shared" si="65"/>
        <v>#DIV/0!</v>
      </c>
      <c r="P137" s="97" t="e">
        <f t="shared" si="65"/>
        <v>#DIV/0!</v>
      </c>
      <c r="Q137" s="97" t="e">
        <f t="shared" si="65"/>
        <v>#DIV/0!</v>
      </c>
      <c r="R137" s="97" t="e">
        <f t="shared" si="65"/>
        <v>#DIV/0!</v>
      </c>
      <c r="S137" s="97" t="e">
        <f t="shared" si="65"/>
        <v>#DIV/0!</v>
      </c>
      <c r="T137" s="97" t="e">
        <f t="shared" si="65"/>
        <v>#DIV/0!</v>
      </c>
      <c r="U137" s="97" t="e">
        <f t="shared" si="65"/>
        <v>#DIV/0!</v>
      </c>
      <c r="V137" s="97" t="e">
        <f t="shared" si="65"/>
        <v>#DIV/0!</v>
      </c>
      <c r="W137" s="97" t="e">
        <f t="shared" si="65"/>
        <v>#DIV/0!</v>
      </c>
      <c r="X137" s="97" t="e">
        <f t="shared" si="65"/>
        <v>#DIV/0!</v>
      </c>
      <c r="Y137" s="97" t="e">
        <f t="shared" si="65"/>
        <v>#DIV/0!</v>
      </c>
      <c r="Z137" s="97" t="e">
        <f t="shared" si="65"/>
        <v>#DIV/0!</v>
      </c>
      <c r="AA137" s="97" t="e">
        <f t="shared" si="65"/>
        <v>#DIV/0!</v>
      </c>
      <c r="AB137" s="97" t="e">
        <f t="shared" si="65"/>
        <v>#DIV/0!</v>
      </c>
      <c r="AC137" s="97" t="e">
        <f t="shared" si="65"/>
        <v>#DIV/0!</v>
      </c>
      <c r="AD137" s="97" t="e">
        <f t="shared" si="65"/>
        <v>#DIV/0!</v>
      </c>
      <c r="AE137" s="97" t="e">
        <f t="shared" si="65"/>
        <v>#DIV/0!</v>
      </c>
      <c r="AF137" s="97" t="e">
        <f t="shared" si="65"/>
        <v>#DIV/0!</v>
      </c>
      <c r="AG137" s="97" t="e">
        <f t="shared" si="65"/>
        <v>#DIV/0!</v>
      </c>
      <c r="AH137" s="97" t="e">
        <f t="shared" si="65"/>
        <v>#DIV/0!</v>
      </c>
      <c r="AI137" s="97" t="e">
        <f t="shared" si="65"/>
        <v>#DIV/0!</v>
      </c>
      <c r="AJ137" s="542"/>
    </row>
    <row r="138" spans="1:36" ht="20.399999999999999" hidden="1">
      <c r="A138" s="528" t="s">
        <v>183</v>
      </c>
      <c r="B138" s="535"/>
      <c r="C138" s="157" t="s">
        <v>42</v>
      </c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93">
        <f>SUM(D138:AH138)</f>
        <v>0</v>
      </c>
      <c r="AJ138" s="541" t="e">
        <f>AI141</f>
        <v>#DIV/0!</v>
      </c>
    </row>
    <row r="139" spans="1:36" ht="20.399999999999999" hidden="1">
      <c r="A139" s="529"/>
      <c r="B139" s="536"/>
      <c r="C139" s="159" t="s">
        <v>89</v>
      </c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161">
        <f t="shared" ref="AI139:AI140" si="66">SUM(D139:AH139)</f>
        <v>0</v>
      </c>
      <c r="AJ139" s="541"/>
    </row>
    <row r="140" spans="1:36" ht="20.399999999999999" hidden="1">
      <c r="A140" s="529"/>
      <c r="B140" s="536"/>
      <c r="C140" s="160" t="s">
        <v>90</v>
      </c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87">
        <f t="shared" si="66"/>
        <v>0</v>
      </c>
      <c r="AJ140" s="541"/>
    </row>
    <row r="141" spans="1:36" ht="21" hidden="1" thickBot="1">
      <c r="A141" s="530"/>
      <c r="B141" s="537"/>
      <c r="C141" s="154" t="s">
        <v>91</v>
      </c>
      <c r="D141" s="97" t="e">
        <f>(D139+D140)/D138</f>
        <v>#DIV/0!</v>
      </c>
      <c r="E141" s="97" t="e">
        <f>(E139+E140)/E138</f>
        <v>#DIV/0!</v>
      </c>
      <c r="F141" s="97" t="e">
        <f t="shared" ref="F141:AI141" si="67">(F139+F140)/F138</f>
        <v>#DIV/0!</v>
      </c>
      <c r="G141" s="97" t="e">
        <f t="shared" si="67"/>
        <v>#DIV/0!</v>
      </c>
      <c r="H141" s="97" t="e">
        <f t="shared" si="67"/>
        <v>#DIV/0!</v>
      </c>
      <c r="I141" s="97" t="e">
        <f t="shared" si="67"/>
        <v>#DIV/0!</v>
      </c>
      <c r="J141" s="97" t="e">
        <f t="shared" si="67"/>
        <v>#DIV/0!</v>
      </c>
      <c r="K141" s="97" t="e">
        <f t="shared" si="67"/>
        <v>#DIV/0!</v>
      </c>
      <c r="L141" s="97" t="e">
        <f t="shared" si="67"/>
        <v>#DIV/0!</v>
      </c>
      <c r="M141" s="97" t="e">
        <f t="shared" si="67"/>
        <v>#DIV/0!</v>
      </c>
      <c r="N141" s="97" t="e">
        <f t="shared" si="67"/>
        <v>#DIV/0!</v>
      </c>
      <c r="O141" s="97" t="e">
        <f t="shared" si="67"/>
        <v>#DIV/0!</v>
      </c>
      <c r="P141" s="97" t="e">
        <f t="shared" si="67"/>
        <v>#DIV/0!</v>
      </c>
      <c r="Q141" s="97" t="e">
        <f t="shared" si="67"/>
        <v>#DIV/0!</v>
      </c>
      <c r="R141" s="97" t="e">
        <f t="shared" si="67"/>
        <v>#DIV/0!</v>
      </c>
      <c r="S141" s="97" t="e">
        <f t="shared" si="67"/>
        <v>#DIV/0!</v>
      </c>
      <c r="T141" s="97" t="e">
        <f t="shared" si="67"/>
        <v>#DIV/0!</v>
      </c>
      <c r="U141" s="97" t="e">
        <f t="shared" si="67"/>
        <v>#DIV/0!</v>
      </c>
      <c r="V141" s="97" t="e">
        <f t="shared" si="67"/>
        <v>#DIV/0!</v>
      </c>
      <c r="W141" s="97" t="e">
        <f t="shared" si="67"/>
        <v>#DIV/0!</v>
      </c>
      <c r="X141" s="97" t="e">
        <f t="shared" si="67"/>
        <v>#DIV/0!</v>
      </c>
      <c r="Y141" s="97" t="e">
        <f t="shared" si="67"/>
        <v>#DIV/0!</v>
      </c>
      <c r="Z141" s="97" t="e">
        <f t="shared" si="67"/>
        <v>#DIV/0!</v>
      </c>
      <c r="AA141" s="97" t="e">
        <f t="shared" si="67"/>
        <v>#DIV/0!</v>
      </c>
      <c r="AB141" s="97" t="e">
        <f t="shared" si="67"/>
        <v>#DIV/0!</v>
      </c>
      <c r="AC141" s="97" t="e">
        <f t="shared" si="67"/>
        <v>#DIV/0!</v>
      </c>
      <c r="AD141" s="97" t="e">
        <f t="shared" si="67"/>
        <v>#DIV/0!</v>
      </c>
      <c r="AE141" s="97" t="e">
        <f t="shared" si="67"/>
        <v>#DIV/0!</v>
      </c>
      <c r="AF141" s="97" t="e">
        <f t="shared" si="67"/>
        <v>#DIV/0!</v>
      </c>
      <c r="AG141" s="97" t="e">
        <f t="shared" si="67"/>
        <v>#DIV/0!</v>
      </c>
      <c r="AH141" s="97" t="e">
        <f t="shared" si="67"/>
        <v>#DIV/0!</v>
      </c>
      <c r="AI141" s="97" t="e">
        <f t="shared" si="67"/>
        <v>#DIV/0!</v>
      </c>
      <c r="AJ141" s="542"/>
    </row>
    <row r="142" spans="1:36" ht="20.399999999999999" hidden="1">
      <c r="A142" s="543" t="s">
        <v>184</v>
      </c>
      <c r="B142" s="535"/>
      <c r="C142" s="157" t="s">
        <v>42</v>
      </c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93">
        <f>SUM(D142:AH142)</f>
        <v>0</v>
      </c>
      <c r="AJ142" s="541" t="e">
        <f>AI145</f>
        <v>#DIV/0!</v>
      </c>
    </row>
    <row r="143" spans="1:36" ht="20.399999999999999" hidden="1">
      <c r="A143" s="529"/>
      <c r="B143" s="536"/>
      <c r="C143" s="159" t="s">
        <v>89</v>
      </c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161">
        <f t="shared" ref="AI143:AI144" si="68">SUM(D143:AH143)</f>
        <v>0</v>
      </c>
      <c r="AJ143" s="541"/>
    </row>
    <row r="144" spans="1:36" ht="20.399999999999999" hidden="1">
      <c r="A144" s="529"/>
      <c r="B144" s="536"/>
      <c r="C144" s="160" t="s">
        <v>90</v>
      </c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87">
        <f t="shared" si="68"/>
        <v>0</v>
      </c>
      <c r="AJ144" s="541"/>
    </row>
    <row r="145" spans="1:36" ht="21" hidden="1" thickBot="1">
      <c r="A145" s="530"/>
      <c r="B145" s="537"/>
      <c r="C145" s="154" t="s">
        <v>91</v>
      </c>
      <c r="D145" s="97" t="e">
        <f>(D143+D144)/D142</f>
        <v>#DIV/0!</v>
      </c>
      <c r="E145" s="97" t="e">
        <f>(E143+E144)/E142</f>
        <v>#DIV/0!</v>
      </c>
      <c r="F145" s="97" t="e">
        <f t="shared" ref="F145:AI145" si="69">(F143+F144)/F142</f>
        <v>#DIV/0!</v>
      </c>
      <c r="G145" s="97" t="e">
        <f t="shared" si="69"/>
        <v>#DIV/0!</v>
      </c>
      <c r="H145" s="97" t="e">
        <f t="shared" si="69"/>
        <v>#DIV/0!</v>
      </c>
      <c r="I145" s="97" t="e">
        <f t="shared" si="69"/>
        <v>#DIV/0!</v>
      </c>
      <c r="J145" s="97" t="e">
        <f t="shared" si="69"/>
        <v>#DIV/0!</v>
      </c>
      <c r="K145" s="97" t="e">
        <f t="shared" si="69"/>
        <v>#DIV/0!</v>
      </c>
      <c r="L145" s="97" t="e">
        <f t="shared" si="69"/>
        <v>#DIV/0!</v>
      </c>
      <c r="M145" s="97" t="e">
        <f t="shared" si="69"/>
        <v>#DIV/0!</v>
      </c>
      <c r="N145" s="97" t="e">
        <f t="shared" si="69"/>
        <v>#DIV/0!</v>
      </c>
      <c r="O145" s="97" t="e">
        <f t="shared" si="69"/>
        <v>#DIV/0!</v>
      </c>
      <c r="P145" s="97" t="e">
        <f t="shared" si="69"/>
        <v>#DIV/0!</v>
      </c>
      <c r="Q145" s="97" t="e">
        <f t="shared" si="69"/>
        <v>#DIV/0!</v>
      </c>
      <c r="R145" s="97" t="e">
        <f t="shared" si="69"/>
        <v>#DIV/0!</v>
      </c>
      <c r="S145" s="97" t="e">
        <f t="shared" si="69"/>
        <v>#DIV/0!</v>
      </c>
      <c r="T145" s="97" t="e">
        <f t="shared" si="69"/>
        <v>#DIV/0!</v>
      </c>
      <c r="U145" s="97" t="e">
        <f t="shared" si="69"/>
        <v>#DIV/0!</v>
      </c>
      <c r="V145" s="97" t="e">
        <f t="shared" si="69"/>
        <v>#DIV/0!</v>
      </c>
      <c r="W145" s="97" t="e">
        <f t="shared" si="69"/>
        <v>#DIV/0!</v>
      </c>
      <c r="X145" s="97" t="e">
        <f t="shared" si="69"/>
        <v>#DIV/0!</v>
      </c>
      <c r="Y145" s="97" t="e">
        <f t="shared" si="69"/>
        <v>#DIV/0!</v>
      </c>
      <c r="Z145" s="97" t="e">
        <f t="shared" si="69"/>
        <v>#DIV/0!</v>
      </c>
      <c r="AA145" s="97" t="e">
        <f t="shared" si="69"/>
        <v>#DIV/0!</v>
      </c>
      <c r="AB145" s="97" t="e">
        <f t="shared" si="69"/>
        <v>#DIV/0!</v>
      </c>
      <c r="AC145" s="97" t="e">
        <f t="shared" si="69"/>
        <v>#DIV/0!</v>
      </c>
      <c r="AD145" s="97" t="e">
        <f t="shared" si="69"/>
        <v>#DIV/0!</v>
      </c>
      <c r="AE145" s="97" t="e">
        <f t="shared" si="69"/>
        <v>#DIV/0!</v>
      </c>
      <c r="AF145" s="97" t="e">
        <f t="shared" si="69"/>
        <v>#DIV/0!</v>
      </c>
      <c r="AG145" s="97" t="e">
        <f t="shared" si="69"/>
        <v>#DIV/0!</v>
      </c>
      <c r="AH145" s="97" t="e">
        <f t="shared" si="69"/>
        <v>#DIV/0!</v>
      </c>
      <c r="AI145" s="97" t="e">
        <f t="shared" si="69"/>
        <v>#DIV/0!</v>
      </c>
      <c r="AJ145" s="542"/>
    </row>
    <row r="146" spans="1:36" ht="20.399999999999999" hidden="1">
      <c r="A146" s="528" t="s">
        <v>185</v>
      </c>
      <c r="B146" s="535"/>
      <c r="C146" s="157" t="s">
        <v>42</v>
      </c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93">
        <f>SUM(D146:AH146)</f>
        <v>0</v>
      </c>
      <c r="AJ146" s="541" t="e">
        <f>AI149</f>
        <v>#DIV/0!</v>
      </c>
    </row>
    <row r="147" spans="1:36" ht="20.399999999999999" hidden="1">
      <c r="A147" s="529"/>
      <c r="B147" s="536"/>
      <c r="C147" s="159" t="s">
        <v>89</v>
      </c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161">
        <f t="shared" ref="AI147:AI148" si="70">SUM(D147:AH147)</f>
        <v>0</v>
      </c>
      <c r="AJ147" s="541"/>
    </row>
    <row r="148" spans="1:36" ht="20.399999999999999" hidden="1">
      <c r="A148" s="529"/>
      <c r="B148" s="536"/>
      <c r="C148" s="160" t="s">
        <v>90</v>
      </c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87">
        <f t="shared" si="70"/>
        <v>0</v>
      </c>
      <c r="AJ148" s="541"/>
    </row>
    <row r="149" spans="1:36" ht="21" hidden="1" thickBot="1">
      <c r="A149" s="530"/>
      <c r="B149" s="537"/>
      <c r="C149" s="154" t="s">
        <v>91</v>
      </c>
      <c r="D149" s="97" t="e">
        <f>(D147+D148)/D146</f>
        <v>#DIV/0!</v>
      </c>
      <c r="E149" s="97" t="e">
        <f>(E147+E148)/E146</f>
        <v>#DIV/0!</v>
      </c>
      <c r="F149" s="97" t="e">
        <f t="shared" ref="F149:AI149" si="71">(F147+F148)/F146</f>
        <v>#DIV/0!</v>
      </c>
      <c r="G149" s="97" t="e">
        <f t="shared" si="71"/>
        <v>#DIV/0!</v>
      </c>
      <c r="H149" s="97" t="e">
        <f t="shared" si="71"/>
        <v>#DIV/0!</v>
      </c>
      <c r="I149" s="97" t="e">
        <f t="shared" si="71"/>
        <v>#DIV/0!</v>
      </c>
      <c r="J149" s="97" t="e">
        <f t="shared" si="71"/>
        <v>#DIV/0!</v>
      </c>
      <c r="K149" s="97" t="e">
        <f t="shared" si="71"/>
        <v>#DIV/0!</v>
      </c>
      <c r="L149" s="97" t="e">
        <f t="shared" si="71"/>
        <v>#DIV/0!</v>
      </c>
      <c r="M149" s="97" t="e">
        <f t="shared" si="71"/>
        <v>#DIV/0!</v>
      </c>
      <c r="N149" s="97" t="e">
        <f t="shared" si="71"/>
        <v>#DIV/0!</v>
      </c>
      <c r="O149" s="97" t="e">
        <f t="shared" si="71"/>
        <v>#DIV/0!</v>
      </c>
      <c r="P149" s="97" t="e">
        <f t="shared" si="71"/>
        <v>#DIV/0!</v>
      </c>
      <c r="Q149" s="97" t="e">
        <f t="shared" si="71"/>
        <v>#DIV/0!</v>
      </c>
      <c r="R149" s="97" t="e">
        <f t="shared" si="71"/>
        <v>#DIV/0!</v>
      </c>
      <c r="S149" s="97" t="e">
        <f t="shared" si="71"/>
        <v>#DIV/0!</v>
      </c>
      <c r="T149" s="97" t="e">
        <f t="shared" si="71"/>
        <v>#DIV/0!</v>
      </c>
      <c r="U149" s="97" t="e">
        <f t="shared" si="71"/>
        <v>#DIV/0!</v>
      </c>
      <c r="V149" s="97" t="e">
        <f t="shared" si="71"/>
        <v>#DIV/0!</v>
      </c>
      <c r="W149" s="97" t="e">
        <f t="shared" si="71"/>
        <v>#DIV/0!</v>
      </c>
      <c r="X149" s="97" t="e">
        <f t="shared" si="71"/>
        <v>#DIV/0!</v>
      </c>
      <c r="Y149" s="97" t="e">
        <f t="shared" si="71"/>
        <v>#DIV/0!</v>
      </c>
      <c r="Z149" s="97" t="e">
        <f t="shared" si="71"/>
        <v>#DIV/0!</v>
      </c>
      <c r="AA149" s="97" t="e">
        <f t="shared" si="71"/>
        <v>#DIV/0!</v>
      </c>
      <c r="AB149" s="97" t="e">
        <f t="shared" si="71"/>
        <v>#DIV/0!</v>
      </c>
      <c r="AC149" s="97" t="e">
        <f t="shared" si="71"/>
        <v>#DIV/0!</v>
      </c>
      <c r="AD149" s="97" t="e">
        <f t="shared" si="71"/>
        <v>#DIV/0!</v>
      </c>
      <c r="AE149" s="97" t="e">
        <f t="shared" si="71"/>
        <v>#DIV/0!</v>
      </c>
      <c r="AF149" s="97" t="e">
        <f t="shared" si="71"/>
        <v>#DIV/0!</v>
      </c>
      <c r="AG149" s="97" t="e">
        <f t="shared" si="71"/>
        <v>#DIV/0!</v>
      </c>
      <c r="AH149" s="97" t="e">
        <f t="shared" si="71"/>
        <v>#DIV/0!</v>
      </c>
      <c r="AI149" s="97" t="e">
        <f t="shared" si="71"/>
        <v>#DIV/0!</v>
      </c>
      <c r="AJ149" s="542"/>
    </row>
    <row r="150" spans="1:36" ht="20.399999999999999" hidden="1">
      <c r="A150" s="543" t="s">
        <v>186</v>
      </c>
      <c r="B150" s="535"/>
      <c r="C150" s="157" t="s">
        <v>42</v>
      </c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93">
        <f>SUM(D150:AH150)</f>
        <v>0</v>
      </c>
      <c r="AJ150" s="541" t="e">
        <f>AI153</f>
        <v>#DIV/0!</v>
      </c>
    </row>
    <row r="151" spans="1:36" ht="20.399999999999999" hidden="1">
      <c r="A151" s="529"/>
      <c r="B151" s="536"/>
      <c r="C151" s="159" t="s">
        <v>89</v>
      </c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161">
        <f t="shared" ref="AI151:AI152" si="72">SUM(D151:AH151)</f>
        <v>0</v>
      </c>
      <c r="AJ151" s="541"/>
    </row>
    <row r="152" spans="1:36" ht="20.399999999999999" hidden="1">
      <c r="A152" s="529"/>
      <c r="B152" s="536"/>
      <c r="C152" s="160" t="s">
        <v>90</v>
      </c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87">
        <f t="shared" si="72"/>
        <v>0</v>
      </c>
      <c r="AJ152" s="541"/>
    </row>
    <row r="153" spans="1:36" ht="21" hidden="1" thickBot="1">
      <c r="A153" s="530"/>
      <c r="B153" s="537"/>
      <c r="C153" s="154" t="s">
        <v>91</v>
      </c>
      <c r="D153" s="97" t="e">
        <f>(D151+D152)/D150</f>
        <v>#DIV/0!</v>
      </c>
      <c r="E153" s="97" t="e">
        <f>(E151+E152)/E150</f>
        <v>#DIV/0!</v>
      </c>
      <c r="F153" s="97" t="e">
        <f t="shared" ref="F153:AI153" si="73">(F151+F152)/F150</f>
        <v>#DIV/0!</v>
      </c>
      <c r="G153" s="97" t="e">
        <f t="shared" si="73"/>
        <v>#DIV/0!</v>
      </c>
      <c r="H153" s="97" t="e">
        <f t="shared" si="73"/>
        <v>#DIV/0!</v>
      </c>
      <c r="I153" s="97" t="e">
        <f t="shared" si="73"/>
        <v>#DIV/0!</v>
      </c>
      <c r="J153" s="97" t="e">
        <f t="shared" si="73"/>
        <v>#DIV/0!</v>
      </c>
      <c r="K153" s="97" t="e">
        <f t="shared" si="73"/>
        <v>#DIV/0!</v>
      </c>
      <c r="L153" s="97" t="e">
        <f t="shared" si="73"/>
        <v>#DIV/0!</v>
      </c>
      <c r="M153" s="97" t="e">
        <f t="shared" si="73"/>
        <v>#DIV/0!</v>
      </c>
      <c r="N153" s="97" t="e">
        <f t="shared" si="73"/>
        <v>#DIV/0!</v>
      </c>
      <c r="O153" s="97" t="e">
        <f t="shared" si="73"/>
        <v>#DIV/0!</v>
      </c>
      <c r="P153" s="97" t="e">
        <f t="shared" si="73"/>
        <v>#DIV/0!</v>
      </c>
      <c r="Q153" s="97" t="e">
        <f t="shared" si="73"/>
        <v>#DIV/0!</v>
      </c>
      <c r="R153" s="97" t="e">
        <f t="shared" si="73"/>
        <v>#DIV/0!</v>
      </c>
      <c r="S153" s="97" t="e">
        <f t="shared" si="73"/>
        <v>#DIV/0!</v>
      </c>
      <c r="T153" s="97" t="e">
        <f t="shared" si="73"/>
        <v>#DIV/0!</v>
      </c>
      <c r="U153" s="97" t="e">
        <f t="shared" si="73"/>
        <v>#DIV/0!</v>
      </c>
      <c r="V153" s="97" t="e">
        <f t="shared" si="73"/>
        <v>#DIV/0!</v>
      </c>
      <c r="W153" s="97" t="e">
        <f t="shared" si="73"/>
        <v>#DIV/0!</v>
      </c>
      <c r="X153" s="97" t="e">
        <f t="shared" si="73"/>
        <v>#DIV/0!</v>
      </c>
      <c r="Y153" s="97" t="e">
        <f t="shared" si="73"/>
        <v>#DIV/0!</v>
      </c>
      <c r="Z153" s="97" t="e">
        <f t="shared" si="73"/>
        <v>#DIV/0!</v>
      </c>
      <c r="AA153" s="97" t="e">
        <f t="shared" si="73"/>
        <v>#DIV/0!</v>
      </c>
      <c r="AB153" s="97" t="e">
        <f t="shared" si="73"/>
        <v>#DIV/0!</v>
      </c>
      <c r="AC153" s="97" t="e">
        <f t="shared" si="73"/>
        <v>#DIV/0!</v>
      </c>
      <c r="AD153" s="97" t="e">
        <f t="shared" si="73"/>
        <v>#DIV/0!</v>
      </c>
      <c r="AE153" s="97" t="e">
        <f t="shared" si="73"/>
        <v>#DIV/0!</v>
      </c>
      <c r="AF153" s="97" t="e">
        <f t="shared" si="73"/>
        <v>#DIV/0!</v>
      </c>
      <c r="AG153" s="97" t="e">
        <f t="shared" si="73"/>
        <v>#DIV/0!</v>
      </c>
      <c r="AH153" s="97" t="e">
        <f t="shared" si="73"/>
        <v>#DIV/0!</v>
      </c>
      <c r="AI153" s="97" t="e">
        <f t="shared" si="73"/>
        <v>#DIV/0!</v>
      </c>
      <c r="AJ153" s="542"/>
    </row>
    <row r="154" spans="1:36" ht="20.399999999999999" hidden="1">
      <c r="A154" s="528" t="s">
        <v>187</v>
      </c>
      <c r="B154" s="535"/>
      <c r="C154" s="157" t="s">
        <v>42</v>
      </c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93">
        <f>SUM(D154:AH154)</f>
        <v>0</v>
      </c>
      <c r="AJ154" s="541" t="e">
        <f>AI157</f>
        <v>#DIV/0!</v>
      </c>
    </row>
    <row r="155" spans="1:36" ht="20.399999999999999" hidden="1">
      <c r="A155" s="529"/>
      <c r="B155" s="536"/>
      <c r="C155" s="159" t="s">
        <v>89</v>
      </c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161">
        <f t="shared" ref="AI155:AI156" si="74">SUM(D155:AH155)</f>
        <v>0</v>
      </c>
      <c r="AJ155" s="541"/>
    </row>
    <row r="156" spans="1:36" ht="20.399999999999999" hidden="1">
      <c r="A156" s="529"/>
      <c r="B156" s="536"/>
      <c r="C156" s="160" t="s">
        <v>90</v>
      </c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87">
        <f t="shared" si="74"/>
        <v>0</v>
      </c>
      <c r="AJ156" s="541"/>
    </row>
    <row r="157" spans="1:36" ht="21" hidden="1" thickBot="1">
      <c r="A157" s="530"/>
      <c r="B157" s="537"/>
      <c r="C157" s="154" t="s">
        <v>91</v>
      </c>
      <c r="D157" s="97" t="e">
        <f>(D155+D156)/D154</f>
        <v>#DIV/0!</v>
      </c>
      <c r="E157" s="97" t="e">
        <f>(E155+E156)/E154</f>
        <v>#DIV/0!</v>
      </c>
      <c r="F157" s="97" t="e">
        <f t="shared" ref="F157:AI157" si="75">(F155+F156)/F154</f>
        <v>#DIV/0!</v>
      </c>
      <c r="G157" s="97" t="e">
        <f t="shared" si="75"/>
        <v>#DIV/0!</v>
      </c>
      <c r="H157" s="97" t="e">
        <f t="shared" si="75"/>
        <v>#DIV/0!</v>
      </c>
      <c r="I157" s="97" t="e">
        <f t="shared" si="75"/>
        <v>#DIV/0!</v>
      </c>
      <c r="J157" s="97" t="e">
        <f t="shared" si="75"/>
        <v>#DIV/0!</v>
      </c>
      <c r="K157" s="97" t="e">
        <f t="shared" si="75"/>
        <v>#DIV/0!</v>
      </c>
      <c r="L157" s="97" t="e">
        <f t="shared" si="75"/>
        <v>#DIV/0!</v>
      </c>
      <c r="M157" s="97" t="e">
        <f t="shared" si="75"/>
        <v>#DIV/0!</v>
      </c>
      <c r="N157" s="97" t="e">
        <f t="shared" si="75"/>
        <v>#DIV/0!</v>
      </c>
      <c r="O157" s="97" t="e">
        <f t="shared" si="75"/>
        <v>#DIV/0!</v>
      </c>
      <c r="P157" s="97" t="e">
        <f t="shared" si="75"/>
        <v>#DIV/0!</v>
      </c>
      <c r="Q157" s="97" t="e">
        <f t="shared" si="75"/>
        <v>#DIV/0!</v>
      </c>
      <c r="R157" s="97" t="e">
        <f t="shared" si="75"/>
        <v>#DIV/0!</v>
      </c>
      <c r="S157" s="97" t="e">
        <f t="shared" si="75"/>
        <v>#DIV/0!</v>
      </c>
      <c r="T157" s="97" t="e">
        <f t="shared" si="75"/>
        <v>#DIV/0!</v>
      </c>
      <c r="U157" s="97" t="e">
        <f t="shared" si="75"/>
        <v>#DIV/0!</v>
      </c>
      <c r="V157" s="97" t="e">
        <f t="shared" si="75"/>
        <v>#DIV/0!</v>
      </c>
      <c r="W157" s="97" t="e">
        <f t="shared" si="75"/>
        <v>#DIV/0!</v>
      </c>
      <c r="X157" s="97" t="e">
        <f t="shared" si="75"/>
        <v>#DIV/0!</v>
      </c>
      <c r="Y157" s="97" t="e">
        <f t="shared" si="75"/>
        <v>#DIV/0!</v>
      </c>
      <c r="Z157" s="97" t="e">
        <f t="shared" si="75"/>
        <v>#DIV/0!</v>
      </c>
      <c r="AA157" s="97" t="e">
        <f t="shared" si="75"/>
        <v>#DIV/0!</v>
      </c>
      <c r="AB157" s="97" t="e">
        <f t="shared" si="75"/>
        <v>#DIV/0!</v>
      </c>
      <c r="AC157" s="97" t="e">
        <f t="shared" si="75"/>
        <v>#DIV/0!</v>
      </c>
      <c r="AD157" s="97" t="e">
        <f t="shared" si="75"/>
        <v>#DIV/0!</v>
      </c>
      <c r="AE157" s="97" t="e">
        <f t="shared" si="75"/>
        <v>#DIV/0!</v>
      </c>
      <c r="AF157" s="97" t="e">
        <f t="shared" si="75"/>
        <v>#DIV/0!</v>
      </c>
      <c r="AG157" s="97" t="e">
        <f t="shared" si="75"/>
        <v>#DIV/0!</v>
      </c>
      <c r="AH157" s="97" t="e">
        <f t="shared" si="75"/>
        <v>#DIV/0!</v>
      </c>
      <c r="AI157" s="97" t="e">
        <f t="shared" si="75"/>
        <v>#DIV/0!</v>
      </c>
      <c r="AJ157" s="542"/>
    </row>
    <row r="158" spans="1:36" ht="20.399999999999999" hidden="1">
      <c r="A158" s="543" t="s">
        <v>188</v>
      </c>
      <c r="B158" s="535"/>
      <c r="C158" s="157" t="s">
        <v>42</v>
      </c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93">
        <f>SUM(D158:AH158)</f>
        <v>0</v>
      </c>
      <c r="AJ158" s="541" t="e">
        <f>AI161</f>
        <v>#DIV/0!</v>
      </c>
    </row>
    <row r="159" spans="1:36" ht="20.399999999999999" hidden="1">
      <c r="A159" s="529"/>
      <c r="B159" s="536"/>
      <c r="C159" s="159" t="s">
        <v>89</v>
      </c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161">
        <f t="shared" ref="AI159:AI160" si="76">SUM(D159:AH159)</f>
        <v>0</v>
      </c>
      <c r="AJ159" s="541"/>
    </row>
    <row r="160" spans="1:36" ht="20.399999999999999" hidden="1">
      <c r="A160" s="529"/>
      <c r="B160" s="536"/>
      <c r="C160" s="160" t="s">
        <v>90</v>
      </c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87">
        <f t="shared" si="76"/>
        <v>0</v>
      </c>
      <c r="AJ160" s="541"/>
    </row>
    <row r="161" spans="1:36" ht="21" hidden="1" thickBot="1">
      <c r="A161" s="530"/>
      <c r="B161" s="537"/>
      <c r="C161" s="154" t="s">
        <v>91</v>
      </c>
      <c r="D161" s="97" t="e">
        <f>(D159+D160)/D158</f>
        <v>#DIV/0!</v>
      </c>
      <c r="E161" s="97" t="e">
        <f>(E159+E160)/E158</f>
        <v>#DIV/0!</v>
      </c>
      <c r="F161" s="97" t="e">
        <f t="shared" ref="F161:AI161" si="77">(F159+F160)/F158</f>
        <v>#DIV/0!</v>
      </c>
      <c r="G161" s="97" t="e">
        <f t="shared" si="77"/>
        <v>#DIV/0!</v>
      </c>
      <c r="H161" s="97" t="e">
        <f t="shared" si="77"/>
        <v>#DIV/0!</v>
      </c>
      <c r="I161" s="97" t="e">
        <f t="shared" si="77"/>
        <v>#DIV/0!</v>
      </c>
      <c r="J161" s="97" t="e">
        <f t="shared" si="77"/>
        <v>#DIV/0!</v>
      </c>
      <c r="K161" s="97" t="e">
        <f t="shared" si="77"/>
        <v>#DIV/0!</v>
      </c>
      <c r="L161" s="97" t="e">
        <f t="shared" si="77"/>
        <v>#DIV/0!</v>
      </c>
      <c r="M161" s="97" t="e">
        <f t="shared" si="77"/>
        <v>#DIV/0!</v>
      </c>
      <c r="N161" s="97" t="e">
        <f t="shared" si="77"/>
        <v>#DIV/0!</v>
      </c>
      <c r="O161" s="97" t="e">
        <f t="shared" si="77"/>
        <v>#DIV/0!</v>
      </c>
      <c r="P161" s="97" t="e">
        <f t="shared" si="77"/>
        <v>#DIV/0!</v>
      </c>
      <c r="Q161" s="97" t="e">
        <f t="shared" si="77"/>
        <v>#DIV/0!</v>
      </c>
      <c r="R161" s="97" t="e">
        <f t="shared" si="77"/>
        <v>#DIV/0!</v>
      </c>
      <c r="S161" s="97" t="e">
        <f t="shared" si="77"/>
        <v>#DIV/0!</v>
      </c>
      <c r="T161" s="97" t="e">
        <f t="shared" si="77"/>
        <v>#DIV/0!</v>
      </c>
      <c r="U161" s="97" t="e">
        <f t="shared" si="77"/>
        <v>#DIV/0!</v>
      </c>
      <c r="V161" s="97" t="e">
        <f t="shared" si="77"/>
        <v>#DIV/0!</v>
      </c>
      <c r="W161" s="97" t="e">
        <f t="shared" si="77"/>
        <v>#DIV/0!</v>
      </c>
      <c r="X161" s="97" t="e">
        <f t="shared" si="77"/>
        <v>#DIV/0!</v>
      </c>
      <c r="Y161" s="97" t="e">
        <f t="shared" si="77"/>
        <v>#DIV/0!</v>
      </c>
      <c r="Z161" s="97" t="e">
        <f t="shared" si="77"/>
        <v>#DIV/0!</v>
      </c>
      <c r="AA161" s="97" t="e">
        <f t="shared" si="77"/>
        <v>#DIV/0!</v>
      </c>
      <c r="AB161" s="97" t="e">
        <f t="shared" si="77"/>
        <v>#DIV/0!</v>
      </c>
      <c r="AC161" s="97" t="e">
        <f t="shared" si="77"/>
        <v>#DIV/0!</v>
      </c>
      <c r="AD161" s="97" t="e">
        <f t="shared" si="77"/>
        <v>#DIV/0!</v>
      </c>
      <c r="AE161" s="97" t="e">
        <f t="shared" si="77"/>
        <v>#DIV/0!</v>
      </c>
      <c r="AF161" s="97" t="e">
        <f t="shared" si="77"/>
        <v>#DIV/0!</v>
      </c>
      <c r="AG161" s="97" t="e">
        <f t="shared" si="77"/>
        <v>#DIV/0!</v>
      </c>
      <c r="AH161" s="97" t="e">
        <f t="shared" si="77"/>
        <v>#DIV/0!</v>
      </c>
      <c r="AI161" s="97" t="e">
        <f t="shared" si="77"/>
        <v>#DIV/0!</v>
      </c>
      <c r="AJ161" s="542"/>
    </row>
    <row r="162" spans="1:36" ht="20.399999999999999" hidden="1">
      <c r="A162" s="528" t="s">
        <v>189</v>
      </c>
      <c r="B162" s="535"/>
      <c r="C162" s="157" t="s">
        <v>42</v>
      </c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340">
        <f>SUM(D162:AH162)</f>
        <v>0</v>
      </c>
      <c r="AJ162" s="566" t="e">
        <f>AI165</f>
        <v>#DIV/0!</v>
      </c>
    </row>
    <row r="163" spans="1:36" ht="20.399999999999999" hidden="1">
      <c r="A163" s="529"/>
      <c r="B163" s="536"/>
      <c r="C163" s="159" t="s">
        <v>89</v>
      </c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161">
        <f t="shared" ref="AI163:AI164" si="78">SUM(D163:AH163)</f>
        <v>0</v>
      </c>
      <c r="AJ163" s="541"/>
    </row>
    <row r="164" spans="1:36" ht="20.399999999999999" hidden="1">
      <c r="A164" s="529"/>
      <c r="B164" s="536"/>
      <c r="C164" s="160" t="s">
        <v>90</v>
      </c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87">
        <f t="shared" si="78"/>
        <v>0</v>
      </c>
      <c r="AJ164" s="541"/>
    </row>
    <row r="165" spans="1:36" ht="21" hidden="1" thickBot="1">
      <c r="A165" s="564"/>
      <c r="B165" s="565"/>
      <c r="C165" s="341" t="s">
        <v>91</v>
      </c>
      <c r="D165" s="342" t="e">
        <f>(D163+D164)/D162</f>
        <v>#DIV/0!</v>
      </c>
      <c r="E165" s="342" t="e">
        <f>(E163+E164)/E162</f>
        <v>#DIV/0!</v>
      </c>
      <c r="F165" s="342" t="e">
        <f t="shared" ref="F165:AI165" si="79">(F163+F164)/F162</f>
        <v>#DIV/0!</v>
      </c>
      <c r="G165" s="342" t="e">
        <f t="shared" si="79"/>
        <v>#DIV/0!</v>
      </c>
      <c r="H165" s="342" t="e">
        <f t="shared" si="79"/>
        <v>#DIV/0!</v>
      </c>
      <c r="I165" s="342" t="e">
        <f t="shared" si="79"/>
        <v>#DIV/0!</v>
      </c>
      <c r="J165" s="342" t="e">
        <f t="shared" si="79"/>
        <v>#DIV/0!</v>
      </c>
      <c r="K165" s="342" t="e">
        <f t="shared" si="79"/>
        <v>#DIV/0!</v>
      </c>
      <c r="L165" s="342" t="e">
        <f t="shared" si="79"/>
        <v>#DIV/0!</v>
      </c>
      <c r="M165" s="342" t="e">
        <f t="shared" si="79"/>
        <v>#DIV/0!</v>
      </c>
      <c r="N165" s="342" t="e">
        <f t="shared" si="79"/>
        <v>#DIV/0!</v>
      </c>
      <c r="O165" s="342" t="e">
        <f t="shared" si="79"/>
        <v>#DIV/0!</v>
      </c>
      <c r="P165" s="342" t="e">
        <f t="shared" si="79"/>
        <v>#DIV/0!</v>
      </c>
      <c r="Q165" s="342" t="e">
        <f t="shared" si="79"/>
        <v>#DIV/0!</v>
      </c>
      <c r="R165" s="342" t="e">
        <f t="shared" si="79"/>
        <v>#DIV/0!</v>
      </c>
      <c r="S165" s="342" t="e">
        <f t="shared" si="79"/>
        <v>#DIV/0!</v>
      </c>
      <c r="T165" s="342" t="e">
        <f t="shared" si="79"/>
        <v>#DIV/0!</v>
      </c>
      <c r="U165" s="342" t="e">
        <f t="shared" si="79"/>
        <v>#DIV/0!</v>
      </c>
      <c r="V165" s="342" t="e">
        <f t="shared" si="79"/>
        <v>#DIV/0!</v>
      </c>
      <c r="W165" s="342" t="e">
        <f t="shared" si="79"/>
        <v>#DIV/0!</v>
      </c>
      <c r="X165" s="342" t="e">
        <f t="shared" si="79"/>
        <v>#DIV/0!</v>
      </c>
      <c r="Y165" s="342" t="e">
        <f t="shared" si="79"/>
        <v>#DIV/0!</v>
      </c>
      <c r="Z165" s="342" t="e">
        <f t="shared" si="79"/>
        <v>#DIV/0!</v>
      </c>
      <c r="AA165" s="342" t="e">
        <f t="shared" si="79"/>
        <v>#DIV/0!</v>
      </c>
      <c r="AB165" s="342" t="e">
        <f t="shared" si="79"/>
        <v>#DIV/0!</v>
      </c>
      <c r="AC165" s="342" t="e">
        <f t="shared" si="79"/>
        <v>#DIV/0!</v>
      </c>
      <c r="AD165" s="342" t="e">
        <f t="shared" si="79"/>
        <v>#DIV/0!</v>
      </c>
      <c r="AE165" s="342" t="e">
        <f t="shared" si="79"/>
        <v>#DIV/0!</v>
      </c>
      <c r="AF165" s="342" t="e">
        <f t="shared" si="79"/>
        <v>#DIV/0!</v>
      </c>
      <c r="AG165" s="342" t="e">
        <f t="shared" si="79"/>
        <v>#DIV/0!</v>
      </c>
      <c r="AH165" s="342" t="e">
        <f t="shared" si="79"/>
        <v>#DIV/0!</v>
      </c>
      <c r="AI165" s="342" t="e">
        <f t="shared" si="79"/>
        <v>#DIV/0!</v>
      </c>
      <c r="AJ165" s="567"/>
    </row>
    <row r="166" spans="1:36" ht="21.75" customHeight="1">
      <c r="A166" s="520" t="s">
        <v>92</v>
      </c>
      <c r="B166" s="521"/>
      <c r="C166" s="102" t="s">
        <v>42</v>
      </c>
      <c r="D166" s="103">
        <f>D6+D10+D14+D18+D22+D26+D30+D34+D38+D42+D46+D50+D54+D58+D62+D66+D70+D74+D78+D82+D86+D90+D94+D98+D102+D106+D110+D114+D118+D122+D126+D130+D134+D138+D142+D146+D150+D154+D158+D162</f>
        <v>1145</v>
      </c>
      <c r="E166" s="103">
        <f t="shared" ref="E166:AI168" si="80">E6+E10+E14+E18+E22+E26+E30+E34+E38+E42+E46+E50+E54+E58+E62+E66+E70+E74+E78+E82+E86+E90+E94+E98+E102+E106+E110+E114+E118+E122+E126+E130+E134+E138+E142+E146+E150+E154+E158+E162</f>
        <v>1585</v>
      </c>
      <c r="F166" s="103">
        <f t="shared" si="80"/>
        <v>1830</v>
      </c>
      <c r="G166" s="103">
        <f t="shared" si="80"/>
        <v>0</v>
      </c>
      <c r="H166" s="103">
        <f t="shared" si="80"/>
        <v>0</v>
      </c>
      <c r="I166" s="103">
        <f t="shared" si="80"/>
        <v>0</v>
      </c>
      <c r="J166" s="103">
        <f t="shared" si="80"/>
        <v>0</v>
      </c>
      <c r="K166" s="103">
        <f t="shared" si="80"/>
        <v>0</v>
      </c>
      <c r="L166" s="103">
        <f t="shared" si="80"/>
        <v>0</v>
      </c>
      <c r="M166" s="103">
        <f t="shared" si="80"/>
        <v>0</v>
      </c>
      <c r="N166" s="103">
        <f t="shared" si="80"/>
        <v>0</v>
      </c>
      <c r="O166" s="103">
        <f t="shared" si="80"/>
        <v>0</v>
      </c>
      <c r="P166" s="103">
        <f t="shared" si="80"/>
        <v>0</v>
      </c>
      <c r="Q166" s="103">
        <f t="shared" si="80"/>
        <v>0</v>
      </c>
      <c r="R166" s="103">
        <f t="shared" si="80"/>
        <v>0</v>
      </c>
      <c r="S166" s="103">
        <f t="shared" si="80"/>
        <v>0</v>
      </c>
      <c r="T166" s="103">
        <f t="shared" si="80"/>
        <v>0</v>
      </c>
      <c r="U166" s="103">
        <f t="shared" si="80"/>
        <v>0</v>
      </c>
      <c r="V166" s="103">
        <f t="shared" si="80"/>
        <v>0</v>
      </c>
      <c r="W166" s="103">
        <f t="shared" si="80"/>
        <v>0</v>
      </c>
      <c r="X166" s="103">
        <f t="shared" si="80"/>
        <v>0</v>
      </c>
      <c r="Y166" s="103">
        <f t="shared" si="80"/>
        <v>0</v>
      </c>
      <c r="Z166" s="103">
        <f t="shared" si="80"/>
        <v>0</v>
      </c>
      <c r="AA166" s="103">
        <f t="shared" si="80"/>
        <v>0</v>
      </c>
      <c r="AB166" s="103">
        <f t="shared" si="80"/>
        <v>0</v>
      </c>
      <c r="AC166" s="103">
        <f t="shared" si="80"/>
        <v>0</v>
      </c>
      <c r="AD166" s="103">
        <f t="shared" si="80"/>
        <v>0</v>
      </c>
      <c r="AE166" s="103">
        <f t="shared" si="80"/>
        <v>0</v>
      </c>
      <c r="AF166" s="103">
        <f t="shared" si="80"/>
        <v>0</v>
      </c>
      <c r="AG166" s="103">
        <f t="shared" si="80"/>
        <v>0</v>
      </c>
      <c r="AH166" s="103">
        <f t="shared" si="80"/>
        <v>0</v>
      </c>
      <c r="AI166" s="103">
        <f t="shared" si="80"/>
        <v>4560</v>
      </c>
      <c r="AJ166" s="524">
        <f>AI169</f>
        <v>9.2543859649122803E-2</v>
      </c>
    </row>
    <row r="167" spans="1:36" ht="21" customHeight="1">
      <c r="A167" s="520"/>
      <c r="B167" s="521"/>
      <c r="C167" s="104" t="s">
        <v>89</v>
      </c>
      <c r="D167" s="111">
        <f t="shared" ref="D167:D168" si="81">D7+D11+D15+D19+D23+D27+D31+D35+D39+D43+D47+D51+D55+D59+D63+D67+D71+D75+D79+D83+D87+D91+D95+D99+D103+D107+D111+D115+D119+D123+D127+D131+D135+D139+D143+D147+D151+D155+D159+D163</f>
        <v>131</v>
      </c>
      <c r="E167" s="111">
        <f t="shared" si="80"/>
        <v>175</v>
      </c>
      <c r="F167" s="111">
        <f t="shared" si="80"/>
        <v>116</v>
      </c>
      <c r="G167" s="111">
        <f t="shared" si="80"/>
        <v>0</v>
      </c>
      <c r="H167" s="111">
        <f t="shared" si="80"/>
        <v>0</v>
      </c>
      <c r="I167" s="111">
        <f t="shared" si="80"/>
        <v>0</v>
      </c>
      <c r="J167" s="111">
        <f t="shared" si="80"/>
        <v>0</v>
      </c>
      <c r="K167" s="111">
        <f t="shared" si="80"/>
        <v>0</v>
      </c>
      <c r="L167" s="111">
        <f t="shared" si="80"/>
        <v>0</v>
      </c>
      <c r="M167" s="111">
        <f t="shared" si="80"/>
        <v>0</v>
      </c>
      <c r="N167" s="111">
        <f t="shared" si="80"/>
        <v>0</v>
      </c>
      <c r="O167" s="111">
        <f t="shared" si="80"/>
        <v>0</v>
      </c>
      <c r="P167" s="111">
        <f t="shared" si="80"/>
        <v>0</v>
      </c>
      <c r="Q167" s="111">
        <f t="shared" si="80"/>
        <v>0</v>
      </c>
      <c r="R167" s="111">
        <f t="shared" si="80"/>
        <v>0</v>
      </c>
      <c r="S167" s="111">
        <f t="shared" si="80"/>
        <v>0</v>
      </c>
      <c r="T167" s="111">
        <f t="shared" si="80"/>
        <v>0</v>
      </c>
      <c r="U167" s="111">
        <f t="shared" si="80"/>
        <v>0</v>
      </c>
      <c r="V167" s="111">
        <f t="shared" si="80"/>
        <v>0</v>
      </c>
      <c r="W167" s="111">
        <f t="shared" si="80"/>
        <v>0</v>
      </c>
      <c r="X167" s="111">
        <f t="shared" si="80"/>
        <v>0</v>
      </c>
      <c r="Y167" s="111">
        <f t="shared" si="80"/>
        <v>0</v>
      </c>
      <c r="Z167" s="111">
        <f t="shared" si="80"/>
        <v>0</v>
      </c>
      <c r="AA167" s="111">
        <f t="shared" si="80"/>
        <v>0</v>
      </c>
      <c r="AB167" s="111">
        <f t="shared" si="80"/>
        <v>0</v>
      </c>
      <c r="AC167" s="111">
        <f t="shared" si="80"/>
        <v>0</v>
      </c>
      <c r="AD167" s="111">
        <f t="shared" si="80"/>
        <v>0</v>
      </c>
      <c r="AE167" s="111">
        <f t="shared" si="80"/>
        <v>0</v>
      </c>
      <c r="AF167" s="111">
        <f t="shared" si="80"/>
        <v>0</v>
      </c>
      <c r="AG167" s="111">
        <f t="shared" si="80"/>
        <v>0</v>
      </c>
      <c r="AH167" s="111">
        <f t="shared" si="80"/>
        <v>0</v>
      </c>
      <c r="AI167" s="111">
        <f t="shared" si="80"/>
        <v>422</v>
      </c>
      <c r="AJ167" s="524"/>
    </row>
    <row r="168" spans="1:36" ht="21" customHeight="1">
      <c r="A168" s="520"/>
      <c r="B168" s="521"/>
      <c r="C168" s="105" t="s">
        <v>90</v>
      </c>
      <c r="D168" s="111">
        <f t="shared" si="81"/>
        <v>0</v>
      </c>
      <c r="E168" s="111">
        <f t="shared" si="80"/>
        <v>0</v>
      </c>
      <c r="F168" s="111">
        <f t="shared" si="80"/>
        <v>0</v>
      </c>
      <c r="G168" s="111">
        <f t="shared" si="80"/>
        <v>0</v>
      </c>
      <c r="H168" s="111">
        <f t="shared" si="80"/>
        <v>0</v>
      </c>
      <c r="I168" s="111">
        <f t="shared" si="80"/>
        <v>0</v>
      </c>
      <c r="J168" s="111">
        <f t="shared" si="80"/>
        <v>0</v>
      </c>
      <c r="K168" s="111">
        <f t="shared" si="80"/>
        <v>0</v>
      </c>
      <c r="L168" s="111">
        <f t="shared" si="80"/>
        <v>0</v>
      </c>
      <c r="M168" s="111">
        <f t="shared" si="80"/>
        <v>0</v>
      </c>
      <c r="N168" s="111">
        <f t="shared" si="80"/>
        <v>0</v>
      </c>
      <c r="O168" s="111">
        <f t="shared" si="80"/>
        <v>0</v>
      </c>
      <c r="P168" s="111">
        <f t="shared" si="80"/>
        <v>0</v>
      </c>
      <c r="Q168" s="111">
        <f t="shared" si="80"/>
        <v>0</v>
      </c>
      <c r="R168" s="111">
        <f t="shared" si="80"/>
        <v>0</v>
      </c>
      <c r="S168" s="111">
        <f t="shared" si="80"/>
        <v>0</v>
      </c>
      <c r="T168" s="111">
        <f t="shared" si="80"/>
        <v>0</v>
      </c>
      <c r="U168" s="111">
        <f t="shared" si="80"/>
        <v>0</v>
      </c>
      <c r="V168" s="111">
        <f t="shared" si="80"/>
        <v>0</v>
      </c>
      <c r="W168" s="111">
        <f t="shared" si="80"/>
        <v>0</v>
      </c>
      <c r="X168" s="111">
        <f t="shared" si="80"/>
        <v>0</v>
      </c>
      <c r="Y168" s="111">
        <f t="shared" si="80"/>
        <v>0</v>
      </c>
      <c r="Z168" s="111">
        <f t="shared" si="80"/>
        <v>0</v>
      </c>
      <c r="AA168" s="111">
        <f t="shared" si="80"/>
        <v>0</v>
      </c>
      <c r="AB168" s="111">
        <f t="shared" si="80"/>
        <v>0</v>
      </c>
      <c r="AC168" s="111">
        <f t="shared" si="80"/>
        <v>0</v>
      </c>
      <c r="AD168" s="111">
        <f t="shared" si="80"/>
        <v>0</v>
      </c>
      <c r="AE168" s="111">
        <f t="shared" si="80"/>
        <v>0</v>
      </c>
      <c r="AF168" s="111">
        <f t="shared" si="80"/>
        <v>0</v>
      </c>
      <c r="AG168" s="111">
        <f t="shared" si="80"/>
        <v>0</v>
      </c>
      <c r="AH168" s="111">
        <f t="shared" si="80"/>
        <v>0</v>
      </c>
      <c r="AI168" s="111">
        <f t="shared" si="80"/>
        <v>0</v>
      </c>
      <c r="AJ168" s="524"/>
    </row>
    <row r="169" spans="1:36" ht="21.75" customHeight="1" thickBot="1">
      <c r="A169" s="520"/>
      <c r="B169" s="521"/>
      <c r="C169" s="96" t="s">
        <v>91</v>
      </c>
      <c r="D169" s="97">
        <f>(D167+D168)/D166</f>
        <v>0.11441048034934498</v>
      </c>
      <c r="E169" s="97">
        <f t="shared" ref="E169:AI169" si="82">(E167+E168)/E166</f>
        <v>0.11041009463722397</v>
      </c>
      <c r="F169" s="97">
        <f t="shared" si="82"/>
        <v>6.3387978142076501E-2</v>
      </c>
      <c r="G169" s="97" t="e">
        <f t="shared" si="82"/>
        <v>#DIV/0!</v>
      </c>
      <c r="H169" s="97" t="e">
        <f t="shared" si="82"/>
        <v>#DIV/0!</v>
      </c>
      <c r="I169" s="97" t="e">
        <f t="shared" si="82"/>
        <v>#DIV/0!</v>
      </c>
      <c r="J169" s="97" t="e">
        <f t="shared" si="82"/>
        <v>#DIV/0!</v>
      </c>
      <c r="K169" s="97" t="e">
        <f t="shared" si="82"/>
        <v>#DIV/0!</v>
      </c>
      <c r="L169" s="97" t="e">
        <f t="shared" si="82"/>
        <v>#DIV/0!</v>
      </c>
      <c r="M169" s="97" t="e">
        <f t="shared" si="82"/>
        <v>#DIV/0!</v>
      </c>
      <c r="N169" s="97" t="e">
        <f t="shared" si="82"/>
        <v>#DIV/0!</v>
      </c>
      <c r="O169" s="97" t="e">
        <f t="shared" si="82"/>
        <v>#DIV/0!</v>
      </c>
      <c r="P169" s="97" t="e">
        <f t="shared" si="82"/>
        <v>#DIV/0!</v>
      </c>
      <c r="Q169" s="97" t="e">
        <f t="shared" si="82"/>
        <v>#DIV/0!</v>
      </c>
      <c r="R169" s="97" t="e">
        <f t="shared" si="82"/>
        <v>#DIV/0!</v>
      </c>
      <c r="S169" s="97" t="e">
        <f t="shared" si="82"/>
        <v>#DIV/0!</v>
      </c>
      <c r="T169" s="97" t="e">
        <f t="shared" si="82"/>
        <v>#DIV/0!</v>
      </c>
      <c r="U169" s="97" t="e">
        <f t="shared" si="82"/>
        <v>#DIV/0!</v>
      </c>
      <c r="V169" s="97" t="e">
        <f t="shared" si="82"/>
        <v>#DIV/0!</v>
      </c>
      <c r="W169" s="97" t="e">
        <f t="shared" si="82"/>
        <v>#DIV/0!</v>
      </c>
      <c r="X169" s="97" t="e">
        <f t="shared" si="82"/>
        <v>#DIV/0!</v>
      </c>
      <c r="Y169" s="97" t="e">
        <f t="shared" si="82"/>
        <v>#DIV/0!</v>
      </c>
      <c r="Z169" s="97" t="e">
        <f t="shared" si="82"/>
        <v>#DIV/0!</v>
      </c>
      <c r="AA169" s="97" t="e">
        <f t="shared" si="82"/>
        <v>#DIV/0!</v>
      </c>
      <c r="AB169" s="97" t="e">
        <f t="shared" si="82"/>
        <v>#DIV/0!</v>
      </c>
      <c r="AC169" s="97" t="e">
        <f t="shared" si="82"/>
        <v>#DIV/0!</v>
      </c>
      <c r="AD169" s="97" t="e">
        <f t="shared" si="82"/>
        <v>#DIV/0!</v>
      </c>
      <c r="AE169" s="97" t="e">
        <f t="shared" si="82"/>
        <v>#DIV/0!</v>
      </c>
      <c r="AF169" s="97" t="e">
        <f t="shared" si="82"/>
        <v>#DIV/0!</v>
      </c>
      <c r="AG169" s="97" t="e">
        <f t="shared" si="82"/>
        <v>#DIV/0!</v>
      </c>
      <c r="AH169" s="97" t="e">
        <f t="shared" si="82"/>
        <v>#DIV/0!</v>
      </c>
      <c r="AI169" s="97">
        <f t="shared" si="82"/>
        <v>9.2543859649122803E-2</v>
      </c>
      <c r="AJ169" s="525"/>
    </row>
    <row r="170" spans="1:36" ht="21.75" customHeight="1" thickBot="1">
      <c r="A170" s="522"/>
      <c r="B170" s="523"/>
      <c r="C170" s="106" t="s">
        <v>93</v>
      </c>
      <c r="D170" s="107">
        <f>D166-D167-D168</f>
        <v>1014</v>
      </c>
      <c r="E170" s="107">
        <f t="shared" ref="E170:AI170" si="83">E166-E167-E168</f>
        <v>1410</v>
      </c>
      <c r="F170" s="107">
        <f t="shared" si="83"/>
        <v>1714</v>
      </c>
      <c r="G170" s="107">
        <f t="shared" si="83"/>
        <v>0</v>
      </c>
      <c r="H170" s="107">
        <f t="shared" si="83"/>
        <v>0</v>
      </c>
      <c r="I170" s="107">
        <f t="shared" si="83"/>
        <v>0</v>
      </c>
      <c r="J170" s="107">
        <f t="shared" si="83"/>
        <v>0</v>
      </c>
      <c r="K170" s="107">
        <f t="shared" si="83"/>
        <v>0</v>
      </c>
      <c r="L170" s="107">
        <f t="shared" si="83"/>
        <v>0</v>
      </c>
      <c r="M170" s="107">
        <f t="shared" si="83"/>
        <v>0</v>
      </c>
      <c r="N170" s="107">
        <f t="shared" si="83"/>
        <v>0</v>
      </c>
      <c r="O170" s="107">
        <f t="shared" si="83"/>
        <v>0</v>
      </c>
      <c r="P170" s="107">
        <f t="shared" si="83"/>
        <v>0</v>
      </c>
      <c r="Q170" s="107">
        <f t="shared" si="83"/>
        <v>0</v>
      </c>
      <c r="R170" s="107">
        <f t="shared" si="83"/>
        <v>0</v>
      </c>
      <c r="S170" s="107">
        <f t="shared" si="83"/>
        <v>0</v>
      </c>
      <c r="T170" s="107">
        <f t="shared" si="83"/>
        <v>0</v>
      </c>
      <c r="U170" s="107">
        <f t="shared" si="83"/>
        <v>0</v>
      </c>
      <c r="V170" s="107">
        <f t="shared" si="83"/>
        <v>0</v>
      </c>
      <c r="W170" s="107">
        <f t="shared" si="83"/>
        <v>0</v>
      </c>
      <c r="X170" s="107">
        <f t="shared" si="83"/>
        <v>0</v>
      </c>
      <c r="Y170" s="107">
        <f t="shared" si="83"/>
        <v>0</v>
      </c>
      <c r="Z170" s="107">
        <f t="shared" si="83"/>
        <v>0</v>
      </c>
      <c r="AA170" s="107">
        <f t="shared" si="83"/>
        <v>0</v>
      </c>
      <c r="AB170" s="107">
        <f t="shared" si="83"/>
        <v>0</v>
      </c>
      <c r="AC170" s="107">
        <f t="shared" si="83"/>
        <v>0</v>
      </c>
      <c r="AD170" s="107">
        <f t="shared" si="83"/>
        <v>0</v>
      </c>
      <c r="AE170" s="107">
        <f t="shared" si="83"/>
        <v>0</v>
      </c>
      <c r="AF170" s="107">
        <f t="shared" si="83"/>
        <v>0</v>
      </c>
      <c r="AG170" s="107">
        <f t="shared" si="83"/>
        <v>0</v>
      </c>
      <c r="AH170" s="107">
        <f t="shared" si="83"/>
        <v>0</v>
      </c>
      <c r="AI170" s="107">
        <f t="shared" si="83"/>
        <v>4138</v>
      </c>
      <c r="AJ170" s="165"/>
    </row>
    <row r="171" spans="1:36" ht="21.6" thickTop="1" thickBot="1">
      <c r="A171" s="182"/>
      <c r="B171" s="534"/>
      <c r="C171" s="534"/>
      <c r="D171" s="534"/>
      <c r="E171" s="534"/>
      <c r="F171" s="534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I171" s="184"/>
      <c r="AJ171" s="185"/>
    </row>
    <row r="172" spans="1:36" ht="27" thickTop="1">
      <c r="A172" s="526"/>
      <c r="B172" s="527"/>
      <c r="C172" s="181" t="s">
        <v>42</v>
      </c>
      <c r="D172" s="103">
        <f>D166-D66-D102-D114-D118-D126-D130</f>
        <v>1105</v>
      </c>
      <c r="E172" s="103">
        <f t="shared" ref="E172:AH172" si="84">E166-E66-E102-E114-E118-E126-E130</f>
        <v>1545</v>
      </c>
      <c r="F172" s="103">
        <f t="shared" si="84"/>
        <v>1790</v>
      </c>
      <c r="G172" s="103">
        <f t="shared" si="84"/>
        <v>0</v>
      </c>
      <c r="H172" s="103">
        <f t="shared" si="84"/>
        <v>0</v>
      </c>
      <c r="I172" s="103">
        <f t="shared" si="84"/>
        <v>0</v>
      </c>
      <c r="J172" s="103">
        <f t="shared" si="84"/>
        <v>0</v>
      </c>
      <c r="K172" s="103">
        <f t="shared" si="84"/>
        <v>0</v>
      </c>
      <c r="L172" s="103">
        <f t="shared" si="84"/>
        <v>0</v>
      </c>
      <c r="M172" s="103">
        <f t="shared" si="84"/>
        <v>0</v>
      </c>
      <c r="N172" s="103">
        <f t="shared" si="84"/>
        <v>0</v>
      </c>
      <c r="O172" s="103">
        <f t="shared" si="84"/>
        <v>0</v>
      </c>
      <c r="P172" s="103">
        <f t="shared" si="84"/>
        <v>0</v>
      </c>
      <c r="Q172" s="103">
        <f t="shared" si="84"/>
        <v>0</v>
      </c>
      <c r="R172" s="103">
        <f t="shared" si="84"/>
        <v>0</v>
      </c>
      <c r="S172" s="103">
        <f t="shared" si="84"/>
        <v>0</v>
      </c>
      <c r="T172" s="103">
        <f t="shared" si="84"/>
        <v>0</v>
      </c>
      <c r="U172" s="103">
        <f t="shared" si="84"/>
        <v>0</v>
      </c>
      <c r="V172" s="103">
        <f t="shared" si="84"/>
        <v>0</v>
      </c>
      <c r="W172" s="103">
        <f t="shared" si="84"/>
        <v>0</v>
      </c>
      <c r="X172" s="103">
        <f t="shared" si="84"/>
        <v>0</v>
      </c>
      <c r="Y172" s="103">
        <f t="shared" si="84"/>
        <v>0</v>
      </c>
      <c r="Z172" s="103">
        <f t="shared" si="84"/>
        <v>0</v>
      </c>
      <c r="AA172" s="103">
        <f t="shared" si="84"/>
        <v>0</v>
      </c>
      <c r="AB172" s="103">
        <f t="shared" si="84"/>
        <v>0</v>
      </c>
      <c r="AC172" s="103">
        <f t="shared" si="84"/>
        <v>0</v>
      </c>
      <c r="AD172" s="103">
        <f t="shared" si="84"/>
        <v>0</v>
      </c>
      <c r="AE172" s="103">
        <f t="shared" si="84"/>
        <v>0</v>
      </c>
      <c r="AF172" s="103">
        <f t="shared" si="84"/>
        <v>0</v>
      </c>
      <c r="AG172" s="103">
        <f t="shared" si="84"/>
        <v>0</v>
      </c>
      <c r="AH172" s="103">
        <f t="shared" si="84"/>
        <v>0</v>
      </c>
      <c r="AI172" s="103">
        <f>AI166-AI102-AI114-AI118-AI66-AI126-AI130</f>
        <v>4440</v>
      </c>
      <c r="AJ172" s="531">
        <f>AI175</f>
        <v>9.45945945945946E-2</v>
      </c>
    </row>
    <row r="173" spans="1:36" ht="26.4">
      <c r="A173" s="526" t="s">
        <v>103</v>
      </c>
      <c r="B173" s="527"/>
      <c r="C173" s="175" t="s">
        <v>89</v>
      </c>
      <c r="D173" s="174">
        <f>D167-D67-D103-D115-D119-D127-D131</f>
        <v>129</v>
      </c>
      <c r="E173" s="174">
        <f t="shared" ref="E173:AH173" si="85">E167-E67-E103-E115-E119-E127-E131</f>
        <v>175</v>
      </c>
      <c r="F173" s="174">
        <f t="shared" si="85"/>
        <v>116</v>
      </c>
      <c r="G173" s="174">
        <f t="shared" si="85"/>
        <v>0</v>
      </c>
      <c r="H173" s="174">
        <f t="shared" si="85"/>
        <v>0</v>
      </c>
      <c r="I173" s="174">
        <f t="shared" si="85"/>
        <v>0</v>
      </c>
      <c r="J173" s="174">
        <f t="shared" si="85"/>
        <v>0</v>
      </c>
      <c r="K173" s="174">
        <f t="shared" si="85"/>
        <v>0</v>
      </c>
      <c r="L173" s="174">
        <f t="shared" si="85"/>
        <v>0</v>
      </c>
      <c r="M173" s="174">
        <f t="shared" si="85"/>
        <v>0</v>
      </c>
      <c r="N173" s="174">
        <f t="shared" si="85"/>
        <v>0</v>
      </c>
      <c r="O173" s="174">
        <f t="shared" si="85"/>
        <v>0</v>
      </c>
      <c r="P173" s="174">
        <f t="shared" si="85"/>
        <v>0</v>
      </c>
      <c r="Q173" s="174">
        <f t="shared" si="85"/>
        <v>0</v>
      </c>
      <c r="R173" s="174">
        <f t="shared" si="85"/>
        <v>0</v>
      </c>
      <c r="S173" s="174">
        <f t="shared" si="85"/>
        <v>0</v>
      </c>
      <c r="T173" s="174">
        <f t="shared" si="85"/>
        <v>0</v>
      </c>
      <c r="U173" s="174">
        <f t="shared" si="85"/>
        <v>0</v>
      </c>
      <c r="V173" s="174">
        <f t="shared" si="85"/>
        <v>0</v>
      </c>
      <c r="W173" s="174">
        <f t="shared" si="85"/>
        <v>0</v>
      </c>
      <c r="X173" s="174">
        <f t="shared" si="85"/>
        <v>0</v>
      </c>
      <c r="Y173" s="174">
        <f t="shared" si="85"/>
        <v>0</v>
      </c>
      <c r="Z173" s="174">
        <f t="shared" si="85"/>
        <v>0</v>
      </c>
      <c r="AA173" s="174">
        <f t="shared" si="85"/>
        <v>0</v>
      </c>
      <c r="AB173" s="174">
        <f t="shared" si="85"/>
        <v>0</v>
      </c>
      <c r="AC173" s="174">
        <f t="shared" si="85"/>
        <v>0</v>
      </c>
      <c r="AD173" s="174">
        <f t="shared" si="85"/>
        <v>0</v>
      </c>
      <c r="AE173" s="174">
        <f t="shared" si="85"/>
        <v>0</v>
      </c>
      <c r="AF173" s="174">
        <f t="shared" si="85"/>
        <v>0</v>
      </c>
      <c r="AG173" s="174">
        <f t="shared" si="85"/>
        <v>0</v>
      </c>
      <c r="AH173" s="174">
        <f t="shared" si="85"/>
        <v>0</v>
      </c>
      <c r="AI173" s="174">
        <f>AI167-AI103-AI115-AI119-AI67-AI127-AI131</f>
        <v>420</v>
      </c>
      <c r="AJ173" s="532"/>
    </row>
    <row r="174" spans="1:36" ht="26.25" customHeight="1">
      <c r="A174" s="526" t="s">
        <v>104</v>
      </c>
      <c r="B174" s="527"/>
      <c r="C174" s="176" t="s">
        <v>90</v>
      </c>
      <c r="D174" s="103">
        <f>D168-D68-D104-D116-D120-D128-D132</f>
        <v>0</v>
      </c>
      <c r="E174" s="103">
        <f t="shared" ref="E174:AH174" si="86">E168-E68-E104-E116-E120-E128-E132</f>
        <v>0</v>
      </c>
      <c r="F174" s="103">
        <f t="shared" si="86"/>
        <v>0</v>
      </c>
      <c r="G174" s="103">
        <f t="shared" si="86"/>
        <v>0</v>
      </c>
      <c r="H174" s="103">
        <f t="shared" si="86"/>
        <v>0</v>
      </c>
      <c r="I174" s="103">
        <f t="shared" si="86"/>
        <v>0</v>
      </c>
      <c r="J174" s="103">
        <f t="shared" si="86"/>
        <v>0</v>
      </c>
      <c r="K174" s="103">
        <f t="shared" si="86"/>
        <v>0</v>
      </c>
      <c r="L174" s="103">
        <f t="shared" si="86"/>
        <v>0</v>
      </c>
      <c r="M174" s="103">
        <f t="shared" si="86"/>
        <v>0</v>
      </c>
      <c r="N174" s="103">
        <f t="shared" si="86"/>
        <v>0</v>
      </c>
      <c r="O174" s="103">
        <f t="shared" si="86"/>
        <v>0</v>
      </c>
      <c r="P174" s="103">
        <f t="shared" si="86"/>
        <v>0</v>
      </c>
      <c r="Q174" s="103">
        <f t="shared" si="86"/>
        <v>0</v>
      </c>
      <c r="R174" s="103">
        <f t="shared" si="86"/>
        <v>0</v>
      </c>
      <c r="S174" s="103">
        <f t="shared" si="86"/>
        <v>0</v>
      </c>
      <c r="T174" s="103">
        <f t="shared" si="86"/>
        <v>0</v>
      </c>
      <c r="U174" s="103">
        <f t="shared" si="86"/>
        <v>0</v>
      </c>
      <c r="V174" s="103">
        <f t="shared" si="86"/>
        <v>0</v>
      </c>
      <c r="W174" s="103">
        <f t="shared" si="86"/>
        <v>0</v>
      </c>
      <c r="X174" s="103">
        <f t="shared" si="86"/>
        <v>0</v>
      </c>
      <c r="Y174" s="103">
        <f t="shared" si="86"/>
        <v>0</v>
      </c>
      <c r="Z174" s="103">
        <f t="shared" si="86"/>
        <v>0</v>
      </c>
      <c r="AA174" s="103">
        <f t="shared" si="86"/>
        <v>0</v>
      </c>
      <c r="AB174" s="103">
        <f t="shared" si="86"/>
        <v>0</v>
      </c>
      <c r="AC174" s="103">
        <f t="shared" si="86"/>
        <v>0</v>
      </c>
      <c r="AD174" s="103">
        <f t="shared" si="86"/>
        <v>0</v>
      </c>
      <c r="AE174" s="103">
        <f t="shared" si="86"/>
        <v>0</v>
      </c>
      <c r="AF174" s="103">
        <f t="shared" si="86"/>
        <v>0</v>
      </c>
      <c r="AG174" s="103">
        <f t="shared" si="86"/>
        <v>0</v>
      </c>
      <c r="AH174" s="103">
        <f t="shared" si="86"/>
        <v>0</v>
      </c>
      <c r="AI174" s="103">
        <f>AI168-AI104-AI116-AI120-AI68-AI128-AI132</f>
        <v>0</v>
      </c>
      <c r="AJ174" s="532"/>
    </row>
    <row r="175" spans="1:36" ht="27" customHeight="1" thickBot="1">
      <c r="A175" s="526" t="s">
        <v>105</v>
      </c>
      <c r="B175" s="527"/>
      <c r="C175" s="177" t="s">
        <v>91</v>
      </c>
      <c r="D175" s="155">
        <f>(D173+D174)/D172</f>
        <v>0.1167420814479638</v>
      </c>
      <c r="E175" s="155">
        <f t="shared" ref="E175:AH175" si="87">(E173+E174)/E172</f>
        <v>0.11326860841423948</v>
      </c>
      <c r="F175" s="155">
        <f t="shared" si="87"/>
        <v>6.4804469273743018E-2</v>
      </c>
      <c r="G175" s="155" t="e">
        <f t="shared" si="87"/>
        <v>#DIV/0!</v>
      </c>
      <c r="H175" s="155" t="e">
        <f t="shared" si="87"/>
        <v>#DIV/0!</v>
      </c>
      <c r="I175" s="155" t="e">
        <f t="shared" si="87"/>
        <v>#DIV/0!</v>
      </c>
      <c r="J175" s="155" t="e">
        <f t="shared" si="87"/>
        <v>#DIV/0!</v>
      </c>
      <c r="K175" s="155" t="e">
        <f t="shared" si="87"/>
        <v>#DIV/0!</v>
      </c>
      <c r="L175" s="155" t="e">
        <f t="shared" si="87"/>
        <v>#DIV/0!</v>
      </c>
      <c r="M175" s="155" t="e">
        <f t="shared" si="87"/>
        <v>#DIV/0!</v>
      </c>
      <c r="N175" s="155" t="e">
        <f t="shared" si="87"/>
        <v>#DIV/0!</v>
      </c>
      <c r="O175" s="155" t="e">
        <f t="shared" si="87"/>
        <v>#DIV/0!</v>
      </c>
      <c r="P175" s="155" t="e">
        <f t="shared" si="87"/>
        <v>#DIV/0!</v>
      </c>
      <c r="Q175" s="155" t="e">
        <f t="shared" si="87"/>
        <v>#DIV/0!</v>
      </c>
      <c r="R175" s="155" t="e">
        <f t="shared" si="87"/>
        <v>#DIV/0!</v>
      </c>
      <c r="S175" s="155" t="e">
        <f t="shared" si="87"/>
        <v>#DIV/0!</v>
      </c>
      <c r="T175" s="155" t="e">
        <f t="shared" si="87"/>
        <v>#DIV/0!</v>
      </c>
      <c r="U175" s="155" t="e">
        <f t="shared" si="87"/>
        <v>#DIV/0!</v>
      </c>
      <c r="V175" s="155" t="e">
        <f t="shared" si="87"/>
        <v>#DIV/0!</v>
      </c>
      <c r="W175" s="155" t="e">
        <f t="shared" si="87"/>
        <v>#DIV/0!</v>
      </c>
      <c r="X175" s="155" t="e">
        <f t="shared" si="87"/>
        <v>#DIV/0!</v>
      </c>
      <c r="Y175" s="155" t="e">
        <f t="shared" si="87"/>
        <v>#DIV/0!</v>
      </c>
      <c r="Z175" s="155" t="e">
        <f t="shared" si="87"/>
        <v>#DIV/0!</v>
      </c>
      <c r="AA175" s="155" t="e">
        <f t="shared" si="87"/>
        <v>#DIV/0!</v>
      </c>
      <c r="AB175" s="155" t="e">
        <f t="shared" si="87"/>
        <v>#DIV/0!</v>
      </c>
      <c r="AC175" s="155" t="e">
        <f t="shared" si="87"/>
        <v>#DIV/0!</v>
      </c>
      <c r="AD175" s="155" t="e">
        <f t="shared" si="87"/>
        <v>#DIV/0!</v>
      </c>
      <c r="AE175" s="155" t="e">
        <f t="shared" si="87"/>
        <v>#DIV/0!</v>
      </c>
      <c r="AF175" s="155" t="e">
        <f t="shared" si="87"/>
        <v>#DIV/0!</v>
      </c>
      <c r="AG175" s="155" t="e">
        <f t="shared" si="87"/>
        <v>#DIV/0!</v>
      </c>
      <c r="AH175" s="155" t="e">
        <f t="shared" si="87"/>
        <v>#DIV/0!</v>
      </c>
      <c r="AI175" s="155">
        <f>(AI173+AI174)/AI172</f>
        <v>9.45945945945946E-2</v>
      </c>
      <c r="AJ175" s="532"/>
    </row>
    <row r="176" spans="1:36" ht="27" thickBot="1">
      <c r="A176" s="179"/>
      <c r="B176" s="180"/>
      <c r="C176" s="178" t="s">
        <v>93</v>
      </c>
      <c r="D176" s="107">
        <f>D172-D173-D174</f>
        <v>976</v>
      </c>
      <c r="E176" s="107">
        <f t="shared" ref="E176:AI176" si="88">E172-E173-E174</f>
        <v>1370</v>
      </c>
      <c r="F176" s="107">
        <f t="shared" si="88"/>
        <v>1674</v>
      </c>
      <c r="G176" s="107">
        <f t="shared" si="88"/>
        <v>0</v>
      </c>
      <c r="H176" s="107">
        <f t="shared" si="88"/>
        <v>0</v>
      </c>
      <c r="I176" s="107">
        <f t="shared" si="88"/>
        <v>0</v>
      </c>
      <c r="J176" s="107">
        <f t="shared" si="88"/>
        <v>0</v>
      </c>
      <c r="K176" s="107">
        <f t="shared" si="88"/>
        <v>0</v>
      </c>
      <c r="L176" s="107">
        <f t="shared" si="88"/>
        <v>0</v>
      </c>
      <c r="M176" s="107">
        <f t="shared" si="88"/>
        <v>0</v>
      </c>
      <c r="N176" s="107">
        <f t="shared" si="88"/>
        <v>0</v>
      </c>
      <c r="O176" s="107">
        <f t="shared" si="88"/>
        <v>0</v>
      </c>
      <c r="P176" s="107">
        <f t="shared" si="88"/>
        <v>0</v>
      </c>
      <c r="Q176" s="107">
        <f t="shared" si="88"/>
        <v>0</v>
      </c>
      <c r="R176" s="107">
        <f t="shared" si="88"/>
        <v>0</v>
      </c>
      <c r="S176" s="107">
        <f t="shared" si="88"/>
        <v>0</v>
      </c>
      <c r="T176" s="107">
        <f t="shared" si="88"/>
        <v>0</v>
      </c>
      <c r="U176" s="107">
        <f t="shared" si="88"/>
        <v>0</v>
      </c>
      <c r="V176" s="107">
        <f t="shared" si="88"/>
        <v>0</v>
      </c>
      <c r="W176" s="107">
        <f t="shared" si="88"/>
        <v>0</v>
      </c>
      <c r="X176" s="107">
        <f t="shared" si="88"/>
        <v>0</v>
      </c>
      <c r="Y176" s="107">
        <f t="shared" si="88"/>
        <v>0</v>
      </c>
      <c r="Z176" s="107">
        <f t="shared" si="88"/>
        <v>0</v>
      </c>
      <c r="AA176" s="107">
        <f t="shared" si="88"/>
        <v>0</v>
      </c>
      <c r="AB176" s="107">
        <f t="shared" si="88"/>
        <v>0</v>
      </c>
      <c r="AC176" s="107">
        <f t="shared" si="88"/>
        <v>0</v>
      </c>
      <c r="AD176" s="107">
        <f t="shared" si="88"/>
        <v>0</v>
      </c>
      <c r="AE176" s="107">
        <f t="shared" si="88"/>
        <v>0</v>
      </c>
      <c r="AF176" s="107">
        <f t="shared" si="88"/>
        <v>0</v>
      </c>
      <c r="AG176" s="107">
        <f t="shared" si="88"/>
        <v>0</v>
      </c>
      <c r="AH176" s="107">
        <f t="shared" si="88"/>
        <v>0</v>
      </c>
      <c r="AI176" s="107">
        <f t="shared" si="88"/>
        <v>4020</v>
      </c>
      <c r="AJ176" s="533"/>
    </row>
    <row r="177" spans="1:36" ht="21" thickTop="1">
      <c r="A177" s="109"/>
      <c r="B177" s="90"/>
      <c r="C177" s="90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13"/>
      <c r="AJ177" s="90"/>
    </row>
    <row r="178" spans="1:36" s="25" customFormat="1" ht="20.399999999999999">
      <c r="A178" s="109"/>
      <c r="B178" s="90"/>
      <c r="C178" s="90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13"/>
      <c r="AJ178" s="90"/>
    </row>
    <row r="179" spans="1:36" s="25" customFormat="1" ht="20.399999999999999">
      <c r="A179" s="109"/>
      <c r="B179" s="90"/>
      <c r="C179" s="90"/>
      <c r="D179" s="109"/>
      <c r="E179" s="186"/>
      <c r="F179" s="109"/>
      <c r="G179" s="109"/>
      <c r="H179" s="114"/>
      <c r="I179" s="166"/>
      <c r="J179" s="167"/>
      <c r="K179" s="167"/>
      <c r="L179" s="167"/>
      <c r="M179" s="167"/>
      <c r="N179" s="167"/>
      <c r="O179" s="167"/>
      <c r="P179" s="167"/>
      <c r="Q179" s="167"/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  <c r="AH179" s="167"/>
      <c r="AI179" s="168"/>
      <c r="AJ179" s="119"/>
    </row>
    <row r="180" spans="1:36" s="25" customFormat="1" ht="20.399999999999999">
      <c r="A180" s="109"/>
      <c r="B180" s="90"/>
      <c r="C180" s="266" t="s">
        <v>145</v>
      </c>
      <c r="D180" s="267" t="s">
        <v>42</v>
      </c>
      <c r="E180" s="267" t="s">
        <v>89</v>
      </c>
      <c r="F180" s="267" t="s">
        <v>91</v>
      </c>
      <c r="G180" s="267" t="s">
        <v>90</v>
      </c>
      <c r="H180" s="120"/>
      <c r="I180" s="169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  <c r="AF180" s="170"/>
      <c r="AG180" s="170"/>
      <c r="AH180" s="170"/>
      <c r="AI180" s="171"/>
      <c r="AJ180" s="125"/>
    </row>
    <row r="181" spans="1:36" s="25" customFormat="1" ht="20.399999999999999">
      <c r="A181" s="109"/>
      <c r="B181" s="90"/>
      <c r="C181" s="259">
        <v>1</v>
      </c>
      <c r="D181" s="258">
        <f>D172</f>
        <v>1105</v>
      </c>
      <c r="E181" s="258">
        <f>D173</f>
        <v>129</v>
      </c>
      <c r="F181" s="260">
        <f>E181/D181</f>
        <v>0.1167420814479638</v>
      </c>
      <c r="G181" s="258">
        <f>D174</f>
        <v>0</v>
      </c>
      <c r="H181" s="120"/>
      <c r="I181" s="169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  <c r="AF181" s="170"/>
      <c r="AG181" s="170"/>
      <c r="AH181" s="170"/>
      <c r="AI181" s="171"/>
      <c r="AJ181" s="125"/>
    </row>
    <row r="182" spans="1:36" s="25" customFormat="1" ht="20.399999999999999">
      <c r="A182" s="109"/>
      <c r="B182" s="90"/>
      <c r="C182" s="259">
        <v>2</v>
      </c>
      <c r="D182" s="258">
        <f>E172</f>
        <v>1545</v>
      </c>
      <c r="E182" s="258">
        <f>E173</f>
        <v>175</v>
      </c>
      <c r="F182" s="260">
        <f t="shared" ref="F182:F211" si="89">E182/D182</f>
        <v>0.11326860841423948</v>
      </c>
      <c r="G182" s="258">
        <f>E174</f>
        <v>0</v>
      </c>
      <c r="H182" s="126"/>
      <c r="I182" s="172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30"/>
      <c r="AJ182" s="130"/>
    </row>
    <row r="183" spans="1:36" s="25" customFormat="1" ht="20.399999999999999">
      <c r="A183" s="109"/>
      <c r="B183" s="90"/>
      <c r="C183" s="259">
        <v>3</v>
      </c>
      <c r="D183" s="258">
        <f>F172</f>
        <v>1790</v>
      </c>
      <c r="E183" s="258">
        <f>F173</f>
        <v>116</v>
      </c>
      <c r="F183" s="260">
        <f t="shared" si="89"/>
        <v>6.4804469273743018E-2</v>
      </c>
      <c r="G183" s="258">
        <f>F174</f>
        <v>0</v>
      </c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13"/>
      <c r="AJ183" s="90"/>
    </row>
    <row r="184" spans="1:36" ht="20.399999999999999">
      <c r="A184" s="109"/>
      <c r="B184" s="90"/>
      <c r="C184" s="259">
        <v>4</v>
      </c>
      <c r="D184" s="258">
        <f>G172</f>
        <v>0</v>
      </c>
      <c r="E184" s="258">
        <f>G173</f>
        <v>0</v>
      </c>
      <c r="F184" s="260" t="e">
        <f t="shared" si="89"/>
        <v>#DIV/0!</v>
      </c>
      <c r="G184" s="258">
        <f>G174</f>
        <v>0</v>
      </c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13"/>
      <c r="AJ184" s="90"/>
    </row>
    <row r="185" spans="1:36" ht="20.399999999999999">
      <c r="A185" s="109"/>
      <c r="B185" s="90"/>
      <c r="C185" s="259">
        <v>5</v>
      </c>
      <c r="D185" s="258">
        <f>H172</f>
        <v>0</v>
      </c>
      <c r="E185" s="258">
        <f>H173</f>
        <v>0</v>
      </c>
      <c r="F185" s="260" t="e">
        <f t="shared" si="89"/>
        <v>#DIV/0!</v>
      </c>
      <c r="G185" s="258">
        <f>H174</f>
        <v>0</v>
      </c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13"/>
      <c r="AJ185" s="90"/>
    </row>
    <row r="186" spans="1:36" ht="20.399999999999999">
      <c r="A186" s="109"/>
      <c r="B186" s="90"/>
      <c r="C186" s="259">
        <v>6</v>
      </c>
      <c r="D186" s="258">
        <f>I172</f>
        <v>0</v>
      </c>
      <c r="E186" s="258">
        <f>I173</f>
        <v>0</v>
      </c>
      <c r="F186" s="260" t="e">
        <f t="shared" si="89"/>
        <v>#DIV/0!</v>
      </c>
      <c r="G186" s="258">
        <f>I174</f>
        <v>0</v>
      </c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13"/>
      <c r="AJ186" s="90"/>
    </row>
    <row r="187" spans="1:36" ht="20.399999999999999">
      <c r="A187" s="109"/>
      <c r="B187" s="90"/>
      <c r="C187" s="259">
        <v>7</v>
      </c>
      <c r="D187" s="258">
        <f>J172</f>
        <v>0</v>
      </c>
      <c r="E187" s="258">
        <f>J173</f>
        <v>0</v>
      </c>
      <c r="F187" s="260" t="e">
        <f t="shared" si="89"/>
        <v>#DIV/0!</v>
      </c>
      <c r="G187" s="258">
        <f>J174</f>
        <v>0</v>
      </c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13"/>
      <c r="AJ187" s="90"/>
    </row>
    <row r="188" spans="1:36" ht="20.399999999999999">
      <c r="A188" s="109"/>
      <c r="B188" s="90"/>
      <c r="C188" s="259">
        <v>8</v>
      </c>
      <c r="D188" s="258">
        <f>K172</f>
        <v>0</v>
      </c>
      <c r="E188" s="258">
        <f>K173</f>
        <v>0</v>
      </c>
      <c r="F188" s="260" t="e">
        <f t="shared" si="89"/>
        <v>#DIV/0!</v>
      </c>
      <c r="G188" s="258">
        <f>K174</f>
        <v>0</v>
      </c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13"/>
      <c r="AJ188" s="90"/>
    </row>
    <row r="189" spans="1:36" ht="20.399999999999999">
      <c r="A189" s="109"/>
      <c r="B189" s="90"/>
      <c r="C189" s="259">
        <v>9</v>
      </c>
      <c r="D189" s="258">
        <f>L172</f>
        <v>0</v>
      </c>
      <c r="E189" s="258">
        <f>L173</f>
        <v>0</v>
      </c>
      <c r="F189" s="260" t="e">
        <f t="shared" si="89"/>
        <v>#DIV/0!</v>
      </c>
      <c r="G189" s="258">
        <f>L174</f>
        <v>0</v>
      </c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13"/>
      <c r="AJ189" s="90"/>
    </row>
    <row r="190" spans="1:36" ht="20.399999999999999">
      <c r="A190" s="109"/>
      <c r="B190" s="90"/>
      <c r="C190" s="259">
        <v>10</v>
      </c>
      <c r="D190" s="258">
        <f>M172</f>
        <v>0</v>
      </c>
      <c r="E190" s="258">
        <f>M173</f>
        <v>0</v>
      </c>
      <c r="F190" s="260" t="e">
        <f t="shared" si="89"/>
        <v>#DIV/0!</v>
      </c>
      <c r="G190" s="258">
        <f>M174</f>
        <v>0</v>
      </c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13"/>
      <c r="AJ190" s="90"/>
    </row>
    <row r="191" spans="1:36" ht="20.399999999999999">
      <c r="A191" s="109"/>
      <c r="B191" s="90"/>
      <c r="C191" s="259">
        <v>11</v>
      </c>
      <c r="D191" s="258">
        <f>N172</f>
        <v>0</v>
      </c>
      <c r="E191" s="258">
        <f>N173</f>
        <v>0</v>
      </c>
      <c r="F191" s="260" t="e">
        <f t="shared" si="89"/>
        <v>#DIV/0!</v>
      </c>
      <c r="G191" s="258">
        <f>N174</f>
        <v>0</v>
      </c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13"/>
      <c r="AJ191" s="90"/>
    </row>
    <row r="192" spans="1:36" ht="20.399999999999999">
      <c r="A192" s="109"/>
      <c r="B192" s="90"/>
      <c r="C192" s="259">
        <v>12</v>
      </c>
      <c r="D192" s="258">
        <f>O172</f>
        <v>0</v>
      </c>
      <c r="E192" s="258">
        <f>O173</f>
        <v>0</v>
      </c>
      <c r="F192" s="260" t="e">
        <f t="shared" si="89"/>
        <v>#DIV/0!</v>
      </c>
      <c r="G192" s="258">
        <f>O174</f>
        <v>0</v>
      </c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13"/>
      <c r="AJ192" s="90"/>
    </row>
    <row r="193" spans="1:36" ht="20.399999999999999">
      <c r="A193" s="109"/>
      <c r="B193" s="90"/>
      <c r="C193" s="259">
        <v>13</v>
      </c>
      <c r="D193" s="258">
        <f>P172</f>
        <v>0</v>
      </c>
      <c r="E193" s="258">
        <f>P173</f>
        <v>0</v>
      </c>
      <c r="F193" s="260" t="e">
        <f t="shared" si="89"/>
        <v>#DIV/0!</v>
      </c>
      <c r="G193" s="258">
        <f>P174</f>
        <v>0</v>
      </c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13"/>
      <c r="AJ193" s="90"/>
    </row>
    <row r="194" spans="1:36" ht="20.399999999999999">
      <c r="A194" s="109"/>
      <c r="B194" s="90"/>
      <c r="C194" s="259">
        <v>14</v>
      </c>
      <c r="D194" s="258">
        <f>Q172</f>
        <v>0</v>
      </c>
      <c r="E194" s="258">
        <f>Q173</f>
        <v>0</v>
      </c>
      <c r="F194" s="260" t="e">
        <f t="shared" si="89"/>
        <v>#DIV/0!</v>
      </c>
      <c r="G194" s="258">
        <f>Q174</f>
        <v>0</v>
      </c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13"/>
      <c r="AJ194" s="90"/>
    </row>
    <row r="195" spans="1:36" ht="20.399999999999999">
      <c r="A195" s="109"/>
      <c r="B195" s="90"/>
      <c r="C195" s="259">
        <v>15</v>
      </c>
      <c r="D195" s="258">
        <f>R172</f>
        <v>0</v>
      </c>
      <c r="E195" s="258">
        <f>R173</f>
        <v>0</v>
      </c>
      <c r="F195" s="260" t="e">
        <f t="shared" si="89"/>
        <v>#DIV/0!</v>
      </c>
      <c r="G195" s="258">
        <f>R174</f>
        <v>0</v>
      </c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13"/>
      <c r="AJ195" s="90"/>
    </row>
    <row r="196" spans="1:36" ht="20.399999999999999">
      <c r="A196" s="109"/>
      <c r="B196" s="90"/>
      <c r="C196" s="259">
        <v>16</v>
      </c>
      <c r="D196" s="258">
        <f>S172</f>
        <v>0</v>
      </c>
      <c r="E196" s="258">
        <f>S173</f>
        <v>0</v>
      </c>
      <c r="F196" s="260" t="e">
        <f t="shared" si="89"/>
        <v>#DIV/0!</v>
      </c>
      <c r="G196" s="258">
        <f>S174</f>
        <v>0</v>
      </c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13"/>
      <c r="AJ196" s="90"/>
    </row>
    <row r="197" spans="1:36" ht="20.399999999999999">
      <c r="A197" s="109"/>
      <c r="B197" s="90"/>
      <c r="C197" s="259">
        <v>17</v>
      </c>
      <c r="D197" s="258">
        <f>T172</f>
        <v>0</v>
      </c>
      <c r="E197" s="258">
        <f>T173</f>
        <v>0</v>
      </c>
      <c r="F197" s="260" t="e">
        <f t="shared" si="89"/>
        <v>#DIV/0!</v>
      </c>
      <c r="G197" s="258">
        <f>T174</f>
        <v>0</v>
      </c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13"/>
      <c r="AJ197" s="90"/>
    </row>
    <row r="198" spans="1:36" ht="20.399999999999999">
      <c r="A198" s="109"/>
      <c r="B198" s="90"/>
      <c r="C198" s="259">
        <v>18</v>
      </c>
      <c r="D198" s="258">
        <f>U172</f>
        <v>0</v>
      </c>
      <c r="E198" s="258">
        <f>U173</f>
        <v>0</v>
      </c>
      <c r="F198" s="260" t="e">
        <f t="shared" si="89"/>
        <v>#DIV/0!</v>
      </c>
      <c r="G198" s="258">
        <f>U174</f>
        <v>0</v>
      </c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13"/>
      <c r="AJ198" s="90"/>
    </row>
    <row r="199" spans="1:36" ht="20.399999999999999">
      <c r="A199" s="109"/>
      <c r="B199" s="90"/>
      <c r="C199" s="259">
        <v>19</v>
      </c>
      <c r="D199" s="258">
        <f>V172</f>
        <v>0</v>
      </c>
      <c r="E199" s="258">
        <f>V173</f>
        <v>0</v>
      </c>
      <c r="F199" s="260" t="e">
        <f t="shared" si="89"/>
        <v>#DIV/0!</v>
      </c>
      <c r="G199" s="258">
        <f>V174</f>
        <v>0</v>
      </c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13"/>
      <c r="AJ199" s="90"/>
    </row>
    <row r="200" spans="1:36" ht="20.399999999999999">
      <c r="A200" s="109"/>
      <c r="B200" s="90"/>
      <c r="C200" s="259">
        <v>20</v>
      </c>
      <c r="D200" s="258">
        <f>W172</f>
        <v>0</v>
      </c>
      <c r="E200" s="258">
        <f>W173</f>
        <v>0</v>
      </c>
      <c r="F200" s="260" t="e">
        <f t="shared" si="89"/>
        <v>#DIV/0!</v>
      </c>
      <c r="G200" s="258">
        <f>W174</f>
        <v>0</v>
      </c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13"/>
      <c r="AJ200" s="90"/>
    </row>
    <row r="201" spans="1:36" ht="20.399999999999999">
      <c r="A201" s="109"/>
      <c r="B201" s="90"/>
      <c r="C201" s="259">
        <v>21</v>
      </c>
      <c r="D201" s="258">
        <f>X172</f>
        <v>0</v>
      </c>
      <c r="E201" s="258">
        <f>X173</f>
        <v>0</v>
      </c>
      <c r="F201" s="260" t="e">
        <f t="shared" si="89"/>
        <v>#DIV/0!</v>
      </c>
      <c r="G201" s="258">
        <f>X174</f>
        <v>0</v>
      </c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13"/>
      <c r="AJ201" s="90"/>
    </row>
    <row r="202" spans="1:36" ht="20.399999999999999">
      <c r="A202" s="109"/>
      <c r="B202" s="90"/>
      <c r="C202" s="259">
        <v>22</v>
      </c>
      <c r="D202" s="258">
        <f>Y172</f>
        <v>0</v>
      </c>
      <c r="E202" s="258">
        <f>Y173</f>
        <v>0</v>
      </c>
      <c r="F202" s="260" t="e">
        <f t="shared" si="89"/>
        <v>#DIV/0!</v>
      </c>
      <c r="G202" s="258">
        <f>Y174</f>
        <v>0</v>
      </c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13"/>
      <c r="AJ202" s="90"/>
    </row>
    <row r="203" spans="1:36" ht="20.399999999999999">
      <c r="A203" s="109"/>
      <c r="B203" s="90"/>
      <c r="C203" s="259">
        <v>23</v>
      </c>
      <c r="D203" s="258">
        <f>Z172</f>
        <v>0</v>
      </c>
      <c r="E203" s="258">
        <f>Z173</f>
        <v>0</v>
      </c>
      <c r="F203" s="260" t="e">
        <f t="shared" si="89"/>
        <v>#DIV/0!</v>
      </c>
      <c r="G203" s="258">
        <f>Z174</f>
        <v>0</v>
      </c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13"/>
      <c r="AJ203" s="90"/>
    </row>
    <row r="204" spans="1:36" ht="20.399999999999999">
      <c r="A204" s="109"/>
      <c r="B204" s="90"/>
      <c r="C204" s="259">
        <v>24</v>
      </c>
      <c r="D204" s="258">
        <f>AA172</f>
        <v>0</v>
      </c>
      <c r="E204" s="258">
        <f>AA173</f>
        <v>0</v>
      </c>
      <c r="F204" s="260" t="e">
        <f t="shared" si="89"/>
        <v>#DIV/0!</v>
      </c>
      <c r="G204" s="258">
        <f>AA174</f>
        <v>0</v>
      </c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13"/>
      <c r="AJ204" s="90"/>
    </row>
    <row r="205" spans="1:36" ht="20.399999999999999">
      <c r="A205" s="109"/>
      <c r="B205" s="90"/>
      <c r="C205" s="259">
        <v>25</v>
      </c>
      <c r="D205" s="258">
        <f>AB172</f>
        <v>0</v>
      </c>
      <c r="E205" s="258">
        <f>AB173</f>
        <v>0</v>
      </c>
      <c r="F205" s="260" t="e">
        <f t="shared" si="89"/>
        <v>#DIV/0!</v>
      </c>
      <c r="G205" s="258">
        <f>AB174</f>
        <v>0</v>
      </c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13"/>
      <c r="AJ205" s="90"/>
    </row>
    <row r="206" spans="1:36" ht="20.399999999999999">
      <c r="A206" s="109"/>
      <c r="B206" s="90"/>
      <c r="C206" s="259">
        <v>26</v>
      </c>
      <c r="D206" s="258">
        <f>AC172</f>
        <v>0</v>
      </c>
      <c r="E206" s="258">
        <f>AC173</f>
        <v>0</v>
      </c>
      <c r="F206" s="260" t="e">
        <f t="shared" si="89"/>
        <v>#DIV/0!</v>
      </c>
      <c r="G206" s="258">
        <f>AC174</f>
        <v>0</v>
      </c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13"/>
      <c r="AJ206" s="90"/>
    </row>
    <row r="207" spans="1:36" ht="20.399999999999999">
      <c r="A207" s="109"/>
      <c r="B207" s="90"/>
      <c r="C207" s="259">
        <v>27</v>
      </c>
      <c r="D207" s="258">
        <f>AD172</f>
        <v>0</v>
      </c>
      <c r="E207" s="258">
        <f>AD173</f>
        <v>0</v>
      </c>
      <c r="F207" s="260" t="e">
        <f t="shared" si="89"/>
        <v>#DIV/0!</v>
      </c>
      <c r="G207" s="258">
        <f>AD174</f>
        <v>0</v>
      </c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13"/>
      <c r="AJ207" s="90"/>
    </row>
    <row r="208" spans="1:36" ht="20.399999999999999">
      <c r="A208" s="109"/>
      <c r="B208" s="90"/>
      <c r="C208" s="259">
        <v>28</v>
      </c>
      <c r="D208" s="258">
        <f>AE172</f>
        <v>0</v>
      </c>
      <c r="E208" s="258">
        <f>AE173</f>
        <v>0</v>
      </c>
      <c r="F208" s="260" t="e">
        <f t="shared" si="89"/>
        <v>#DIV/0!</v>
      </c>
      <c r="G208" s="258">
        <f>AE174</f>
        <v>0</v>
      </c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13"/>
      <c r="AJ208" s="90"/>
    </row>
    <row r="209" spans="1:36" ht="20.399999999999999">
      <c r="A209" s="109"/>
      <c r="B209" s="90"/>
      <c r="C209" s="259">
        <v>29</v>
      </c>
      <c r="D209" s="258">
        <f>AF172</f>
        <v>0</v>
      </c>
      <c r="E209" s="258">
        <f>AF173</f>
        <v>0</v>
      </c>
      <c r="F209" s="260" t="e">
        <f t="shared" si="89"/>
        <v>#DIV/0!</v>
      </c>
      <c r="G209" s="258">
        <f>AF174</f>
        <v>0</v>
      </c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13"/>
      <c r="AJ209" s="90"/>
    </row>
    <row r="210" spans="1:36" ht="20.399999999999999">
      <c r="A210" s="109"/>
      <c r="B210" s="90"/>
      <c r="C210" s="259">
        <v>30</v>
      </c>
      <c r="D210" s="258">
        <f>AG172</f>
        <v>0</v>
      </c>
      <c r="E210" s="258">
        <f>AG173</f>
        <v>0</v>
      </c>
      <c r="F210" s="260" t="e">
        <f t="shared" si="89"/>
        <v>#DIV/0!</v>
      </c>
      <c r="G210" s="258">
        <f>AG174</f>
        <v>0</v>
      </c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13"/>
      <c r="AJ210" s="90"/>
    </row>
    <row r="211" spans="1:36" ht="21" thickBot="1">
      <c r="A211" s="109"/>
      <c r="B211" s="90"/>
      <c r="C211" s="261">
        <v>31</v>
      </c>
      <c r="D211" s="262">
        <f>AH172</f>
        <v>0</v>
      </c>
      <c r="E211" s="262">
        <f>AH173</f>
        <v>0</v>
      </c>
      <c r="F211" s="263" t="e">
        <f t="shared" si="89"/>
        <v>#DIV/0!</v>
      </c>
      <c r="G211" s="262">
        <f>AH174</f>
        <v>0</v>
      </c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13"/>
      <c r="AJ211" s="90"/>
    </row>
    <row r="212" spans="1:36" ht="21.6" thickTop="1" thickBot="1">
      <c r="A212" s="109"/>
      <c r="B212" s="90"/>
      <c r="C212" s="264" t="s">
        <v>41</v>
      </c>
      <c r="D212" s="265">
        <f>SUM(D181:D211)</f>
        <v>4440</v>
      </c>
      <c r="E212" s="265">
        <f>SUM(E181:E211)</f>
        <v>420</v>
      </c>
      <c r="F212" s="268">
        <f>E212/D212</f>
        <v>9.45945945945946E-2</v>
      </c>
      <c r="G212" s="265">
        <f>SUM(G181:G211)</f>
        <v>0</v>
      </c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13"/>
      <c r="AJ212" s="90"/>
    </row>
    <row r="213" spans="1:36" ht="21" thickTop="1">
      <c r="A213" s="109"/>
      <c r="B213" s="90"/>
      <c r="C213" s="90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13"/>
      <c r="AJ213" s="90"/>
    </row>
    <row r="214" spans="1:36" ht="20.399999999999999">
      <c r="A214" s="109"/>
      <c r="B214" s="90"/>
      <c r="C214" s="90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13"/>
      <c r="AJ214" s="90"/>
    </row>
    <row r="215" spans="1:36" ht="20.399999999999999">
      <c r="A215" s="109"/>
      <c r="B215" s="90"/>
      <c r="C215" s="90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13"/>
      <c r="AJ215" s="90"/>
    </row>
    <row r="216" spans="1:36" ht="20.399999999999999">
      <c r="A216" s="109"/>
      <c r="B216" s="90"/>
      <c r="C216" s="90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13"/>
      <c r="AJ216" s="90"/>
    </row>
    <row r="217" spans="1:36" ht="20.399999999999999">
      <c r="A217" s="109"/>
      <c r="B217" s="90"/>
      <c r="C217" s="90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13"/>
      <c r="AJ217" s="90"/>
    </row>
    <row r="218" spans="1:36" ht="20.399999999999999">
      <c r="A218" s="109"/>
      <c r="B218" s="90"/>
      <c r="C218" s="90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13"/>
      <c r="AJ218" s="90"/>
    </row>
    <row r="219" spans="1:36" ht="20.399999999999999">
      <c r="A219" s="109"/>
      <c r="B219" s="90"/>
      <c r="C219" s="90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13"/>
      <c r="AJ219" s="90"/>
    </row>
    <row r="220" spans="1:36" ht="20.399999999999999">
      <c r="A220" s="109"/>
      <c r="B220" s="90"/>
      <c r="C220" s="90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13"/>
      <c r="AJ220" s="90"/>
    </row>
    <row r="221" spans="1:36" ht="20.399999999999999">
      <c r="A221" s="109"/>
      <c r="B221" s="90"/>
      <c r="C221" s="90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13"/>
      <c r="AJ221" s="90"/>
    </row>
    <row r="222" spans="1:36" ht="20.399999999999999">
      <c r="A222" s="109"/>
      <c r="B222" s="90"/>
      <c r="C222" s="90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13"/>
      <c r="AJ222" s="90"/>
    </row>
    <row r="223" spans="1:36" ht="20.399999999999999">
      <c r="A223" s="109"/>
      <c r="B223" s="90"/>
      <c r="C223" s="90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13"/>
      <c r="AJ223" s="90"/>
    </row>
    <row r="224" spans="1:36" ht="20.399999999999999">
      <c r="A224" s="109"/>
      <c r="B224" s="90"/>
      <c r="C224" s="90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13"/>
      <c r="AJ224" s="90"/>
    </row>
    <row r="225" spans="1:36" ht="20.399999999999999">
      <c r="A225" s="109"/>
      <c r="B225" s="90"/>
      <c r="C225" s="90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13"/>
      <c r="AJ225" s="90"/>
    </row>
    <row r="226" spans="1:36" ht="20.399999999999999">
      <c r="A226" s="109"/>
      <c r="B226" s="90"/>
      <c r="C226" s="90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13"/>
      <c r="AJ226" s="90"/>
    </row>
    <row r="227" spans="1:36" ht="20.399999999999999">
      <c r="A227" s="109"/>
      <c r="B227" s="90"/>
      <c r="C227" s="90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13"/>
      <c r="AJ227" s="90"/>
    </row>
    <row r="228" spans="1:36" ht="20.399999999999999">
      <c r="A228" s="109"/>
      <c r="B228" s="90"/>
      <c r="C228" s="90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13"/>
      <c r="AJ228" s="90"/>
    </row>
    <row r="229" spans="1:36" ht="20.399999999999999">
      <c r="A229" s="109"/>
      <c r="B229" s="90"/>
      <c r="C229" s="90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13"/>
      <c r="AJ229" s="90"/>
    </row>
    <row r="230" spans="1:36" ht="20.399999999999999">
      <c r="A230" s="109"/>
      <c r="B230" s="90"/>
      <c r="C230" s="90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13"/>
      <c r="AJ230" s="90"/>
    </row>
    <row r="231" spans="1:36" ht="20.399999999999999">
      <c r="A231" s="109"/>
      <c r="B231" s="90"/>
      <c r="C231" s="90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13"/>
      <c r="AJ231" s="90"/>
    </row>
    <row r="232" spans="1:36" ht="20.399999999999999">
      <c r="A232" s="109"/>
      <c r="B232" s="90"/>
      <c r="C232" s="90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13"/>
      <c r="AJ232" s="90"/>
    </row>
    <row r="233" spans="1:36" ht="20.399999999999999">
      <c r="A233" s="109"/>
      <c r="B233" s="90"/>
      <c r="C233" s="90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13"/>
      <c r="AJ233" s="90"/>
    </row>
    <row r="234" spans="1:36" ht="20.399999999999999">
      <c r="A234" s="109"/>
      <c r="B234" s="90"/>
      <c r="C234" s="90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13"/>
      <c r="AJ234" s="90"/>
    </row>
    <row r="235" spans="1:36" ht="20.399999999999999">
      <c r="A235" s="109"/>
      <c r="B235" s="90"/>
      <c r="C235" s="90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13"/>
      <c r="AJ235" s="90"/>
    </row>
    <row r="236" spans="1:36" ht="20.399999999999999">
      <c r="A236" s="109"/>
      <c r="B236" s="90"/>
      <c r="C236" s="90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13"/>
      <c r="AJ236" s="90"/>
    </row>
    <row r="237" spans="1:36" ht="20.399999999999999">
      <c r="A237" s="109"/>
      <c r="B237" s="90"/>
      <c r="C237" s="90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13"/>
      <c r="AJ237" s="90"/>
    </row>
    <row r="238" spans="1:36" ht="20.399999999999999">
      <c r="A238" s="109"/>
      <c r="B238" s="90"/>
      <c r="C238" s="90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13"/>
      <c r="AJ238" s="90"/>
    </row>
    <row r="239" spans="1:36" ht="20.399999999999999">
      <c r="A239" s="109"/>
      <c r="B239" s="90"/>
      <c r="C239" s="90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13"/>
      <c r="AJ239" s="90"/>
    </row>
    <row r="240" spans="1:36" ht="20.399999999999999">
      <c r="A240" s="109"/>
      <c r="B240" s="90"/>
      <c r="C240" s="90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13"/>
      <c r="AJ240" s="90"/>
    </row>
    <row r="241" spans="1:36" ht="20.399999999999999">
      <c r="A241" s="109"/>
      <c r="B241" s="90"/>
      <c r="C241" s="90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13"/>
      <c r="AJ241" s="90"/>
    </row>
    <row r="242" spans="1:36" ht="20.399999999999999">
      <c r="A242" s="109"/>
      <c r="B242" s="90"/>
      <c r="C242" s="90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13"/>
      <c r="AJ242" s="90"/>
    </row>
    <row r="243" spans="1:36" ht="20.399999999999999">
      <c r="A243" s="109"/>
      <c r="B243" s="90"/>
      <c r="C243" s="90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13"/>
      <c r="AJ243" s="90"/>
    </row>
    <row r="244" spans="1:36" ht="20.399999999999999">
      <c r="A244" s="109"/>
      <c r="B244" s="90"/>
      <c r="C244" s="90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13"/>
      <c r="AJ244" s="90"/>
    </row>
    <row r="245" spans="1:36" ht="20.399999999999999">
      <c r="A245" s="109"/>
      <c r="B245" s="90"/>
      <c r="C245" s="90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13"/>
      <c r="AJ245" s="90"/>
    </row>
    <row r="246" spans="1:36" ht="20.399999999999999">
      <c r="A246" s="109"/>
      <c r="B246" s="90"/>
      <c r="C246" s="90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13"/>
      <c r="AJ246" s="90"/>
    </row>
    <row r="247" spans="1:36" ht="20.399999999999999">
      <c r="A247" s="109"/>
      <c r="B247" s="90"/>
      <c r="C247" s="90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13"/>
      <c r="AJ247" s="90"/>
    </row>
    <row r="248" spans="1:36" ht="20.399999999999999">
      <c r="A248" s="109"/>
      <c r="B248" s="90"/>
      <c r="C248" s="90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13"/>
      <c r="AJ248" s="90"/>
    </row>
    <row r="249" spans="1:36" ht="20.399999999999999">
      <c r="A249" s="109"/>
      <c r="B249" s="90"/>
      <c r="C249" s="90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13"/>
      <c r="AJ249" s="90"/>
    </row>
    <row r="250" spans="1:36" ht="20.399999999999999">
      <c r="A250" s="109"/>
      <c r="B250" s="90"/>
      <c r="C250" s="90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13"/>
      <c r="AJ250" s="90"/>
    </row>
    <row r="251" spans="1:36" ht="20.399999999999999">
      <c r="A251" s="109"/>
      <c r="B251" s="90"/>
      <c r="C251" s="90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13"/>
      <c r="AJ251" s="90"/>
    </row>
    <row r="252" spans="1:36" ht="20.399999999999999">
      <c r="A252" s="109"/>
      <c r="B252" s="90"/>
      <c r="C252" s="90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13"/>
      <c r="AJ252" s="90"/>
    </row>
    <row r="253" spans="1:36" ht="20.399999999999999">
      <c r="A253" s="109"/>
      <c r="B253" s="90"/>
      <c r="C253" s="90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13"/>
      <c r="AJ253" s="90"/>
    </row>
    <row r="254" spans="1:36" ht="20.399999999999999">
      <c r="A254" s="109"/>
      <c r="B254" s="90"/>
      <c r="C254" s="90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13"/>
      <c r="AJ254" s="90"/>
    </row>
    <row r="255" spans="1:36" ht="20.399999999999999">
      <c r="A255" s="109"/>
      <c r="B255" s="90"/>
      <c r="C255" s="90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13"/>
      <c r="AJ255" s="90"/>
    </row>
    <row r="256" spans="1:36" ht="20.399999999999999">
      <c r="B256" s="90"/>
      <c r="C256" s="90"/>
      <c r="AJ256" s="90"/>
    </row>
    <row r="257" spans="2:36" ht="20.399999999999999">
      <c r="B257" s="90"/>
      <c r="C257" s="90"/>
      <c r="AJ257" s="90"/>
    </row>
    <row r="258" spans="2:36" ht="20.399999999999999">
      <c r="B258" s="90"/>
      <c r="C258" s="90"/>
      <c r="AJ258" s="90"/>
    </row>
    <row r="259" spans="2:36" ht="20.399999999999999">
      <c r="B259" s="90"/>
      <c r="C259" s="90"/>
      <c r="AJ259" s="90"/>
    </row>
    <row r="260" spans="2:36" ht="20.399999999999999">
      <c r="B260" s="90"/>
      <c r="C260" s="90"/>
      <c r="AJ260" s="90"/>
    </row>
    <row r="261" spans="2:36" ht="20.399999999999999">
      <c r="B261" s="90"/>
      <c r="C261" s="90"/>
      <c r="AJ261" s="90"/>
    </row>
    <row r="262" spans="2:36" ht="20.399999999999999">
      <c r="B262" s="90"/>
      <c r="C262" s="90"/>
      <c r="AJ262" s="90"/>
    </row>
    <row r="263" spans="2:36" ht="20.399999999999999">
      <c r="B263" s="90"/>
      <c r="C263" s="90"/>
      <c r="AJ263" s="90"/>
    </row>
    <row r="264" spans="2:36" ht="20.399999999999999">
      <c r="B264" s="90"/>
      <c r="C264" s="90"/>
      <c r="AJ264" s="90"/>
    </row>
    <row r="265" spans="2:36" ht="20.399999999999999">
      <c r="B265" s="90"/>
      <c r="C265" s="90"/>
      <c r="AJ265" s="90"/>
    </row>
    <row r="266" spans="2:36" ht="20.399999999999999">
      <c r="B266" s="90"/>
      <c r="C266" s="90"/>
      <c r="AJ266" s="90"/>
    </row>
    <row r="267" spans="2:36" ht="20.399999999999999">
      <c r="B267" s="90"/>
      <c r="C267" s="90"/>
      <c r="AJ267" s="90"/>
    </row>
    <row r="268" spans="2:36" ht="20.399999999999999">
      <c r="B268" s="90"/>
      <c r="C268" s="90"/>
      <c r="AJ268" s="90"/>
    </row>
    <row r="269" spans="2:36" ht="20.399999999999999">
      <c r="B269" s="90"/>
      <c r="C269" s="90"/>
      <c r="AJ269" s="90"/>
    </row>
    <row r="270" spans="2:36" ht="20.399999999999999">
      <c r="B270" s="90"/>
      <c r="C270" s="90"/>
      <c r="AJ270" s="90"/>
    </row>
    <row r="271" spans="2:36" ht="20.399999999999999">
      <c r="B271" s="90"/>
      <c r="C271" s="90"/>
      <c r="AJ271" s="90"/>
    </row>
    <row r="272" spans="2:36" ht="20.399999999999999">
      <c r="B272" s="90"/>
      <c r="C272" s="90"/>
      <c r="AJ272" s="90"/>
    </row>
    <row r="273" spans="2:36" ht="20.399999999999999">
      <c r="B273" s="90"/>
      <c r="C273" s="90"/>
      <c r="AJ273" s="90"/>
    </row>
    <row r="274" spans="2:36" ht="20.399999999999999">
      <c r="B274" s="90"/>
      <c r="C274" s="90"/>
      <c r="AJ274" s="90"/>
    </row>
    <row r="275" spans="2:36" ht="20.399999999999999">
      <c r="B275" s="90"/>
      <c r="C275" s="90"/>
      <c r="AJ275" s="90"/>
    </row>
    <row r="276" spans="2:36" ht="20.399999999999999">
      <c r="B276" s="90"/>
      <c r="C276" s="90"/>
      <c r="AJ276" s="90"/>
    </row>
    <row r="277" spans="2:36" ht="20.399999999999999">
      <c r="B277" s="90"/>
      <c r="C277" s="90"/>
      <c r="AJ277" s="90"/>
    </row>
    <row r="278" spans="2:36" ht="20.399999999999999">
      <c r="B278" s="90"/>
      <c r="C278" s="90"/>
      <c r="AJ278" s="90"/>
    </row>
    <row r="279" spans="2:36" ht="20.399999999999999">
      <c r="B279" s="90"/>
      <c r="C279" s="90"/>
      <c r="AJ279" s="90"/>
    </row>
    <row r="280" spans="2:36" ht="20.399999999999999">
      <c r="B280" s="90"/>
      <c r="C280" s="90"/>
      <c r="AJ280" s="90"/>
    </row>
    <row r="281" spans="2:36" ht="20.399999999999999">
      <c r="B281" s="90"/>
      <c r="C281" s="90"/>
      <c r="AJ281" s="90"/>
    </row>
    <row r="282" spans="2:36" ht="20.399999999999999">
      <c r="B282" s="90"/>
      <c r="C282" s="90"/>
      <c r="AJ282" s="90"/>
    </row>
    <row r="283" spans="2:36" ht="20.399999999999999">
      <c r="B283" s="90"/>
      <c r="C283" s="90"/>
      <c r="AJ283" s="90"/>
    </row>
    <row r="284" spans="2:36" ht="20.399999999999999">
      <c r="B284" s="90"/>
      <c r="C284" s="90"/>
      <c r="AJ284" s="90"/>
    </row>
    <row r="285" spans="2:36" ht="20.399999999999999">
      <c r="B285" s="90"/>
      <c r="C285" s="90"/>
      <c r="AJ285" s="90"/>
    </row>
    <row r="286" spans="2:36" ht="20.399999999999999">
      <c r="B286" s="90"/>
      <c r="C286" s="90"/>
      <c r="AJ286" s="90"/>
    </row>
    <row r="287" spans="2:36" ht="20.399999999999999">
      <c r="B287" s="90"/>
      <c r="C287" s="90"/>
      <c r="AJ287" s="90"/>
    </row>
    <row r="288" spans="2:36" ht="20.399999999999999">
      <c r="B288" s="90"/>
      <c r="C288" s="90"/>
      <c r="AJ288" s="90"/>
    </row>
    <row r="289" spans="2:36" ht="20.399999999999999">
      <c r="B289" s="90"/>
      <c r="C289" s="90"/>
      <c r="AJ289" s="90"/>
    </row>
    <row r="290" spans="2:36" ht="20.399999999999999">
      <c r="B290" s="90"/>
      <c r="C290" s="90"/>
      <c r="AJ290" s="90"/>
    </row>
    <row r="291" spans="2:36" ht="20.399999999999999">
      <c r="B291" s="90"/>
      <c r="C291" s="90"/>
      <c r="AJ291" s="90"/>
    </row>
    <row r="292" spans="2:36" ht="20.399999999999999">
      <c r="B292" s="90"/>
      <c r="C292" s="90"/>
      <c r="AJ292" s="90"/>
    </row>
    <row r="293" spans="2:36" ht="20.399999999999999">
      <c r="B293" s="90"/>
      <c r="C293" s="90"/>
      <c r="AJ293" s="90"/>
    </row>
    <row r="294" spans="2:36" ht="20.399999999999999">
      <c r="B294" s="90"/>
      <c r="C294" s="90"/>
      <c r="AJ294" s="90"/>
    </row>
    <row r="295" spans="2:36" ht="20.399999999999999">
      <c r="B295" s="90"/>
      <c r="C295" s="90"/>
      <c r="AJ295" s="90"/>
    </row>
    <row r="296" spans="2:36" ht="20.399999999999999">
      <c r="B296" s="90"/>
      <c r="C296" s="90"/>
      <c r="AJ296" s="90"/>
    </row>
    <row r="297" spans="2:36" ht="20.399999999999999">
      <c r="B297" s="90"/>
      <c r="C297" s="90"/>
      <c r="AJ297" s="90"/>
    </row>
    <row r="298" spans="2:36" ht="20.399999999999999">
      <c r="B298" s="90"/>
      <c r="C298" s="90"/>
      <c r="AJ298" s="90"/>
    </row>
    <row r="299" spans="2:36" ht="20.399999999999999">
      <c r="B299" s="90"/>
      <c r="C299" s="90"/>
      <c r="AJ299" s="90"/>
    </row>
    <row r="300" spans="2:36" ht="20.399999999999999">
      <c r="B300" s="90"/>
      <c r="C300" s="90"/>
      <c r="AJ300" s="90"/>
    </row>
    <row r="301" spans="2:36" ht="20.399999999999999">
      <c r="B301" s="90"/>
      <c r="C301" s="90"/>
      <c r="AJ301" s="90"/>
    </row>
    <row r="302" spans="2:36" ht="20.399999999999999">
      <c r="B302" s="90"/>
      <c r="C302" s="90"/>
      <c r="AJ302" s="90"/>
    </row>
    <row r="303" spans="2:36" ht="20.399999999999999">
      <c r="B303" s="90"/>
      <c r="C303" s="90"/>
      <c r="AJ303" s="90"/>
    </row>
    <row r="304" spans="2:36" ht="20.399999999999999">
      <c r="B304" s="90"/>
      <c r="C304" s="90"/>
      <c r="AJ304" s="90"/>
    </row>
    <row r="305" spans="2:36" ht="20.399999999999999">
      <c r="B305" s="90"/>
      <c r="C305" s="90"/>
      <c r="AJ305" s="90"/>
    </row>
    <row r="306" spans="2:36" ht="20.399999999999999">
      <c r="B306" s="90"/>
      <c r="C306" s="90"/>
      <c r="AJ306" s="90"/>
    </row>
    <row r="307" spans="2:36" ht="20.399999999999999">
      <c r="B307" s="90"/>
      <c r="C307" s="90"/>
      <c r="AJ307" s="90"/>
    </row>
    <row r="308" spans="2:36" ht="20.399999999999999">
      <c r="B308" s="90"/>
      <c r="C308" s="90"/>
      <c r="AJ308" s="90"/>
    </row>
    <row r="309" spans="2:36" ht="20.399999999999999">
      <c r="B309" s="90"/>
      <c r="C309" s="90"/>
      <c r="AJ309" s="90"/>
    </row>
    <row r="310" spans="2:36" ht="20.399999999999999">
      <c r="B310" s="90"/>
      <c r="C310" s="90"/>
      <c r="AJ310" s="90"/>
    </row>
    <row r="311" spans="2:36" ht="20.399999999999999">
      <c r="B311" s="90"/>
      <c r="C311" s="90"/>
      <c r="AJ311" s="90"/>
    </row>
    <row r="312" spans="2:36" ht="20.399999999999999">
      <c r="B312" s="90"/>
      <c r="C312" s="90"/>
      <c r="AJ312" s="90"/>
    </row>
    <row r="313" spans="2:36" ht="20.399999999999999">
      <c r="B313" s="90"/>
      <c r="C313" s="90"/>
      <c r="AJ313" s="90"/>
    </row>
    <row r="314" spans="2:36" ht="20.399999999999999">
      <c r="B314" s="90"/>
      <c r="C314" s="90"/>
      <c r="AJ314" s="90"/>
    </row>
    <row r="315" spans="2:36" ht="20.399999999999999">
      <c r="B315" s="90"/>
      <c r="C315" s="90"/>
      <c r="AJ315" s="90"/>
    </row>
    <row r="316" spans="2:36" ht="20.399999999999999">
      <c r="B316" s="90"/>
      <c r="C316" s="90"/>
      <c r="AJ316" s="90"/>
    </row>
    <row r="317" spans="2:36" ht="20.399999999999999">
      <c r="B317" s="90"/>
      <c r="C317" s="90"/>
      <c r="AJ317" s="90"/>
    </row>
    <row r="318" spans="2:36" ht="20.399999999999999">
      <c r="B318" s="90"/>
      <c r="C318" s="90"/>
      <c r="AJ318" s="90"/>
    </row>
    <row r="319" spans="2:36" ht="20.399999999999999">
      <c r="B319" s="90"/>
      <c r="C319" s="90"/>
      <c r="AJ319" s="90"/>
    </row>
    <row r="320" spans="2:36" ht="20.399999999999999">
      <c r="B320" s="90"/>
      <c r="C320" s="90"/>
      <c r="AJ320" s="90"/>
    </row>
    <row r="321" spans="2:36" ht="20.399999999999999">
      <c r="B321" s="90"/>
      <c r="C321" s="90"/>
      <c r="AJ321" s="90"/>
    </row>
    <row r="322" spans="2:36" ht="20.399999999999999">
      <c r="B322" s="90"/>
      <c r="C322" s="90"/>
      <c r="AJ322" s="90"/>
    </row>
    <row r="323" spans="2:36" ht="20.399999999999999">
      <c r="B323" s="90"/>
      <c r="C323" s="90"/>
      <c r="AJ323" s="90"/>
    </row>
    <row r="324" spans="2:36" ht="20.399999999999999">
      <c r="B324" s="90"/>
      <c r="C324" s="90"/>
      <c r="AJ324" s="90"/>
    </row>
    <row r="325" spans="2:36" ht="20.399999999999999">
      <c r="B325" s="90"/>
      <c r="C325" s="90"/>
      <c r="AJ325" s="90"/>
    </row>
    <row r="326" spans="2:36" ht="20.399999999999999">
      <c r="B326" s="90"/>
      <c r="C326" s="90"/>
      <c r="AJ326" s="90"/>
    </row>
    <row r="327" spans="2:36" ht="20.399999999999999">
      <c r="B327" s="90"/>
      <c r="C327" s="90"/>
      <c r="AJ327" s="90"/>
    </row>
    <row r="328" spans="2:36" ht="20.399999999999999">
      <c r="B328" s="90"/>
      <c r="C328" s="90"/>
      <c r="AJ328" s="90"/>
    </row>
    <row r="329" spans="2:36" ht="20.399999999999999">
      <c r="B329" s="90"/>
      <c r="C329" s="90"/>
      <c r="AJ329" s="90"/>
    </row>
    <row r="330" spans="2:36" ht="20.399999999999999">
      <c r="B330" s="90"/>
      <c r="C330" s="90"/>
      <c r="AJ330" s="90"/>
    </row>
    <row r="331" spans="2:36" ht="20.399999999999999">
      <c r="B331" s="90"/>
      <c r="C331" s="90"/>
      <c r="AJ331" s="90"/>
    </row>
    <row r="332" spans="2:36" ht="20.399999999999999">
      <c r="B332" s="90"/>
      <c r="C332" s="90"/>
      <c r="AJ332" s="90"/>
    </row>
    <row r="333" spans="2:36" ht="20.399999999999999">
      <c r="B333" s="90"/>
      <c r="C333" s="90"/>
      <c r="AJ333" s="90"/>
    </row>
    <row r="334" spans="2:36" ht="20.399999999999999">
      <c r="B334" s="90"/>
      <c r="C334" s="90"/>
      <c r="AJ334" s="90"/>
    </row>
    <row r="335" spans="2:36" ht="20.399999999999999">
      <c r="B335" s="90"/>
      <c r="C335" s="90"/>
      <c r="AJ335" s="90"/>
    </row>
    <row r="336" spans="2:36" ht="20.399999999999999">
      <c r="B336" s="90"/>
      <c r="C336" s="90"/>
      <c r="AJ336" s="90"/>
    </row>
    <row r="337" spans="2:36" ht="20.399999999999999">
      <c r="B337" s="90"/>
      <c r="C337" s="90"/>
      <c r="AJ337" s="90"/>
    </row>
    <row r="338" spans="2:36" ht="20.399999999999999">
      <c r="B338" s="90"/>
      <c r="C338" s="90"/>
      <c r="AJ338" s="90"/>
    </row>
    <row r="339" spans="2:36" ht="20.399999999999999">
      <c r="B339" s="90"/>
      <c r="C339" s="90"/>
      <c r="AJ339" s="90"/>
    </row>
    <row r="340" spans="2:36" ht="20.399999999999999">
      <c r="B340" s="90"/>
      <c r="C340" s="90"/>
      <c r="AJ340" s="90"/>
    </row>
    <row r="341" spans="2:36" ht="20.399999999999999">
      <c r="B341" s="90"/>
      <c r="C341" s="90"/>
      <c r="AJ341" s="90"/>
    </row>
    <row r="342" spans="2:36" ht="20.399999999999999">
      <c r="B342" s="90"/>
      <c r="C342" s="90"/>
      <c r="AJ342" s="90"/>
    </row>
    <row r="343" spans="2:36" ht="20.399999999999999">
      <c r="B343" s="90"/>
      <c r="C343" s="90"/>
      <c r="AJ343" s="90"/>
    </row>
    <row r="344" spans="2:36" ht="20.399999999999999">
      <c r="B344" s="90"/>
      <c r="C344" s="90"/>
      <c r="AJ344" s="90"/>
    </row>
    <row r="345" spans="2:36" ht="20.399999999999999">
      <c r="B345" s="90"/>
      <c r="C345" s="90"/>
      <c r="AJ345" s="90"/>
    </row>
    <row r="346" spans="2:36" ht="20.399999999999999">
      <c r="B346" s="90"/>
      <c r="C346" s="90"/>
      <c r="AJ346" s="90"/>
    </row>
    <row r="347" spans="2:36" ht="20.399999999999999">
      <c r="B347" s="90"/>
      <c r="C347" s="90"/>
      <c r="AJ347" s="90"/>
    </row>
    <row r="348" spans="2:36" ht="20.399999999999999">
      <c r="B348" s="90"/>
      <c r="C348" s="90"/>
      <c r="AJ348" s="90"/>
    </row>
    <row r="349" spans="2:36" ht="20.399999999999999">
      <c r="B349" s="90"/>
      <c r="C349" s="90"/>
      <c r="AJ349" s="90"/>
    </row>
    <row r="350" spans="2:36" ht="20.399999999999999">
      <c r="B350" s="90"/>
      <c r="C350" s="90"/>
      <c r="AJ350" s="90"/>
    </row>
    <row r="351" spans="2:36" ht="20.399999999999999">
      <c r="B351" s="90"/>
      <c r="C351" s="90"/>
      <c r="AJ351" s="90"/>
    </row>
    <row r="352" spans="2:36" ht="20.399999999999999">
      <c r="B352" s="90"/>
      <c r="C352" s="90"/>
      <c r="AJ352" s="90"/>
    </row>
    <row r="353" spans="2:36" ht="20.399999999999999">
      <c r="B353" s="90"/>
      <c r="C353" s="90"/>
      <c r="AJ353" s="90"/>
    </row>
    <row r="354" spans="2:36" ht="20.399999999999999">
      <c r="B354" s="90"/>
      <c r="C354" s="90"/>
      <c r="AJ354" s="90"/>
    </row>
    <row r="355" spans="2:36" ht="20.399999999999999">
      <c r="B355" s="90"/>
      <c r="C355" s="90"/>
      <c r="AJ355" s="90"/>
    </row>
    <row r="356" spans="2:36" ht="20.399999999999999">
      <c r="B356" s="90"/>
      <c r="C356" s="90"/>
      <c r="AJ356" s="90"/>
    </row>
    <row r="357" spans="2:36" ht="20.399999999999999">
      <c r="B357" s="90"/>
      <c r="C357" s="90"/>
      <c r="AJ357" s="90"/>
    </row>
    <row r="358" spans="2:36" ht="20.399999999999999">
      <c r="B358" s="90"/>
      <c r="C358" s="90"/>
      <c r="AJ358" s="90"/>
    </row>
    <row r="359" spans="2:36" ht="20.399999999999999">
      <c r="B359" s="90"/>
      <c r="C359" s="90"/>
      <c r="AJ359" s="90"/>
    </row>
    <row r="360" spans="2:36" ht="20.399999999999999">
      <c r="B360" s="90"/>
      <c r="C360" s="90"/>
      <c r="AJ360" s="90"/>
    </row>
    <row r="361" spans="2:36" ht="20.399999999999999">
      <c r="B361" s="90"/>
      <c r="C361" s="90"/>
      <c r="AJ361" s="90"/>
    </row>
    <row r="362" spans="2:36" ht="20.399999999999999">
      <c r="B362" s="90"/>
      <c r="C362" s="90"/>
      <c r="AJ362" s="90"/>
    </row>
    <row r="363" spans="2:36" ht="20.399999999999999">
      <c r="B363" s="90"/>
      <c r="C363" s="90"/>
      <c r="AJ363" s="90"/>
    </row>
    <row r="364" spans="2:36" ht="20.399999999999999">
      <c r="B364" s="90"/>
      <c r="C364" s="90"/>
      <c r="AJ364" s="90"/>
    </row>
    <row r="365" spans="2:36" ht="20.399999999999999">
      <c r="B365" s="90"/>
      <c r="C365" s="90"/>
      <c r="AJ365" s="90"/>
    </row>
    <row r="366" spans="2:36" ht="20.399999999999999">
      <c r="B366" s="90"/>
      <c r="C366" s="90"/>
      <c r="AJ366" s="90"/>
    </row>
    <row r="367" spans="2:36" ht="20.399999999999999">
      <c r="B367" s="90"/>
      <c r="C367" s="90"/>
      <c r="AJ367" s="90"/>
    </row>
    <row r="368" spans="2:36" ht="20.399999999999999">
      <c r="B368" s="90"/>
      <c r="C368" s="90"/>
      <c r="AJ368" s="90"/>
    </row>
    <row r="369" spans="2:36" ht="20.399999999999999">
      <c r="B369" s="90"/>
      <c r="C369" s="90"/>
      <c r="AJ369" s="90"/>
    </row>
    <row r="370" spans="2:36" ht="20.399999999999999">
      <c r="B370" s="90"/>
      <c r="C370" s="90"/>
      <c r="AJ370" s="90"/>
    </row>
    <row r="371" spans="2:36" ht="20.399999999999999">
      <c r="B371" s="90"/>
      <c r="C371" s="90"/>
      <c r="AJ371" s="90"/>
    </row>
    <row r="372" spans="2:36" ht="20.399999999999999">
      <c r="B372" s="90"/>
      <c r="C372" s="90"/>
      <c r="AJ372" s="90"/>
    </row>
    <row r="373" spans="2:36" ht="20.399999999999999">
      <c r="B373" s="90"/>
      <c r="C373" s="90"/>
      <c r="AJ373" s="90"/>
    </row>
    <row r="374" spans="2:36" ht="20.399999999999999">
      <c r="B374" s="90"/>
      <c r="C374" s="90"/>
      <c r="AJ374" s="90"/>
    </row>
    <row r="375" spans="2:36" ht="20.399999999999999">
      <c r="B375" s="90"/>
      <c r="C375" s="90"/>
      <c r="AJ375" s="90"/>
    </row>
    <row r="376" spans="2:36" ht="20.399999999999999">
      <c r="B376" s="90"/>
      <c r="C376" s="90"/>
      <c r="AJ376" s="90"/>
    </row>
    <row r="377" spans="2:36" ht="20.399999999999999">
      <c r="B377" s="90"/>
      <c r="C377" s="90"/>
      <c r="AJ377" s="90"/>
    </row>
    <row r="378" spans="2:36" ht="20.399999999999999">
      <c r="B378" s="90"/>
      <c r="C378" s="90"/>
      <c r="AJ378" s="90"/>
    </row>
    <row r="379" spans="2:36" ht="20.399999999999999">
      <c r="B379" s="90"/>
      <c r="C379" s="90"/>
      <c r="AJ379" s="90"/>
    </row>
    <row r="380" spans="2:36" ht="20.399999999999999">
      <c r="B380" s="90"/>
      <c r="C380" s="90"/>
      <c r="AJ380" s="90"/>
    </row>
    <row r="381" spans="2:36" ht="20.399999999999999">
      <c r="B381" s="90"/>
      <c r="C381" s="90"/>
      <c r="AJ381" s="90"/>
    </row>
    <row r="382" spans="2:36" ht="20.399999999999999">
      <c r="B382" s="90"/>
      <c r="C382" s="90"/>
      <c r="AJ382" s="90"/>
    </row>
    <row r="383" spans="2:36" ht="20.399999999999999">
      <c r="B383" s="90"/>
      <c r="C383" s="90"/>
      <c r="AJ383" s="90"/>
    </row>
    <row r="384" spans="2:36" ht="20.399999999999999">
      <c r="B384" s="90"/>
      <c r="C384" s="90"/>
      <c r="AJ384" s="90"/>
    </row>
    <row r="385" spans="2:36" ht="20.399999999999999">
      <c r="B385" s="90"/>
      <c r="C385" s="90"/>
      <c r="AJ385" s="90"/>
    </row>
    <row r="386" spans="2:36" ht="20.399999999999999">
      <c r="B386" s="90"/>
      <c r="C386" s="90"/>
      <c r="AJ386" s="90"/>
    </row>
    <row r="387" spans="2:36" ht="20.399999999999999">
      <c r="B387" s="90"/>
      <c r="C387" s="90"/>
      <c r="AJ387" s="90"/>
    </row>
    <row r="388" spans="2:36" ht="20.399999999999999">
      <c r="B388" s="90"/>
      <c r="C388" s="90"/>
      <c r="AJ388" s="90"/>
    </row>
    <row r="389" spans="2:36" ht="20.399999999999999">
      <c r="B389" s="90"/>
      <c r="C389" s="90"/>
      <c r="AJ389" s="90"/>
    </row>
    <row r="390" spans="2:36" ht="20.399999999999999">
      <c r="B390" s="90"/>
      <c r="C390" s="90"/>
      <c r="AJ390" s="90"/>
    </row>
    <row r="391" spans="2:36" ht="20.399999999999999">
      <c r="B391" s="90"/>
      <c r="C391" s="90"/>
      <c r="AJ391" s="90"/>
    </row>
    <row r="392" spans="2:36" ht="20.399999999999999">
      <c r="B392" s="90"/>
      <c r="C392" s="90"/>
      <c r="AJ392" s="90"/>
    </row>
    <row r="393" spans="2:36" ht="20.399999999999999">
      <c r="B393" s="90"/>
      <c r="C393" s="90"/>
      <c r="AJ393" s="90"/>
    </row>
    <row r="394" spans="2:36" ht="20.399999999999999">
      <c r="B394" s="90"/>
      <c r="C394" s="90"/>
      <c r="AJ394" s="90"/>
    </row>
    <row r="395" spans="2:36" ht="20.399999999999999">
      <c r="B395" s="90"/>
      <c r="C395" s="90"/>
      <c r="AJ395" s="90"/>
    </row>
    <row r="396" spans="2:36" ht="20.399999999999999">
      <c r="B396" s="90"/>
      <c r="C396" s="90"/>
      <c r="AJ396" s="90"/>
    </row>
    <row r="397" spans="2:36" ht="20.399999999999999">
      <c r="B397" s="90"/>
      <c r="C397" s="90"/>
      <c r="AJ397" s="90"/>
    </row>
    <row r="398" spans="2:36" ht="20.399999999999999">
      <c r="B398" s="90"/>
      <c r="C398" s="90"/>
      <c r="AJ398" s="90"/>
    </row>
    <row r="399" spans="2:36" ht="20.399999999999999">
      <c r="B399" s="90"/>
      <c r="C399" s="90"/>
      <c r="AJ399" s="90"/>
    </row>
    <row r="400" spans="2:36" ht="20.399999999999999">
      <c r="B400" s="90"/>
      <c r="C400" s="90"/>
      <c r="AJ400" s="90"/>
    </row>
    <row r="401" spans="2:36" ht="20.399999999999999">
      <c r="B401" s="90"/>
      <c r="C401" s="90"/>
      <c r="AJ401" s="90"/>
    </row>
    <row r="402" spans="2:36" ht="20.399999999999999">
      <c r="B402" s="90"/>
      <c r="C402" s="90"/>
      <c r="AJ402" s="90"/>
    </row>
    <row r="403" spans="2:36" ht="20.399999999999999">
      <c r="B403" s="90"/>
      <c r="C403" s="90"/>
      <c r="AJ403" s="90"/>
    </row>
    <row r="404" spans="2:36" ht="20.399999999999999">
      <c r="B404" s="90"/>
      <c r="C404" s="90"/>
      <c r="AJ404" s="90"/>
    </row>
    <row r="405" spans="2:36" ht="20.399999999999999">
      <c r="B405" s="90"/>
      <c r="C405" s="90"/>
      <c r="AJ405" s="90"/>
    </row>
    <row r="406" spans="2:36" ht="20.399999999999999">
      <c r="B406" s="90"/>
      <c r="C406" s="90"/>
      <c r="AJ406" s="90"/>
    </row>
    <row r="407" spans="2:36" ht="20.399999999999999">
      <c r="B407" s="90"/>
      <c r="C407" s="90"/>
      <c r="AJ407" s="90"/>
    </row>
    <row r="408" spans="2:36" ht="20.399999999999999">
      <c r="B408" s="90"/>
      <c r="C408" s="90"/>
      <c r="AJ408" s="90"/>
    </row>
    <row r="409" spans="2:36" ht="20.399999999999999">
      <c r="B409" s="90"/>
      <c r="C409" s="90"/>
      <c r="AJ409" s="90"/>
    </row>
    <row r="410" spans="2:36" ht="20.399999999999999">
      <c r="B410" s="90"/>
      <c r="C410" s="90"/>
      <c r="AJ410" s="90"/>
    </row>
    <row r="411" spans="2:36" ht="20.399999999999999">
      <c r="B411" s="90"/>
      <c r="C411" s="90"/>
      <c r="AJ411" s="90"/>
    </row>
    <row r="412" spans="2:36" ht="20.399999999999999">
      <c r="B412" s="90"/>
      <c r="C412" s="90"/>
      <c r="AJ412" s="90"/>
    </row>
    <row r="413" spans="2:36" ht="20.399999999999999">
      <c r="B413" s="90"/>
      <c r="C413" s="90"/>
      <c r="AJ413" s="90"/>
    </row>
    <row r="414" spans="2:36" ht="20.399999999999999">
      <c r="B414" s="90"/>
      <c r="C414" s="90"/>
      <c r="AJ414" s="90"/>
    </row>
    <row r="415" spans="2:36" ht="20.399999999999999">
      <c r="B415" s="90"/>
      <c r="C415" s="90"/>
      <c r="AJ415" s="90"/>
    </row>
    <row r="416" spans="2:36" ht="20.399999999999999">
      <c r="B416" s="90"/>
      <c r="C416" s="90"/>
      <c r="AJ416" s="90"/>
    </row>
    <row r="417" spans="2:36" ht="20.399999999999999">
      <c r="B417" s="90"/>
      <c r="C417" s="90"/>
      <c r="AJ417" s="90"/>
    </row>
    <row r="418" spans="2:36" ht="20.399999999999999">
      <c r="B418" s="90"/>
      <c r="C418" s="90"/>
      <c r="AJ418" s="90"/>
    </row>
    <row r="419" spans="2:36" ht="20.399999999999999">
      <c r="B419" s="90"/>
      <c r="C419" s="90"/>
      <c r="AJ419" s="90"/>
    </row>
    <row r="420" spans="2:36" ht="20.399999999999999">
      <c r="B420" s="90"/>
      <c r="C420" s="90"/>
      <c r="AJ420" s="90"/>
    </row>
    <row r="421" spans="2:36" ht="20.399999999999999">
      <c r="B421" s="90"/>
      <c r="C421" s="90"/>
      <c r="AJ421" s="90"/>
    </row>
    <row r="422" spans="2:36" ht="20.399999999999999">
      <c r="B422" s="90"/>
      <c r="C422" s="90"/>
      <c r="AJ422" s="90"/>
    </row>
    <row r="423" spans="2:36" ht="20.399999999999999">
      <c r="B423" s="90"/>
      <c r="C423" s="90"/>
      <c r="AJ423" s="90"/>
    </row>
    <row r="424" spans="2:36" ht="20.399999999999999">
      <c r="B424" s="90"/>
      <c r="C424" s="90"/>
      <c r="AJ424" s="90"/>
    </row>
    <row r="425" spans="2:36" ht="20.399999999999999">
      <c r="B425" s="90"/>
      <c r="C425" s="90"/>
      <c r="AJ425" s="90"/>
    </row>
    <row r="426" spans="2:36" ht="20.399999999999999">
      <c r="B426" s="90"/>
      <c r="C426" s="90"/>
      <c r="AJ426" s="90"/>
    </row>
    <row r="427" spans="2:36" ht="20.399999999999999">
      <c r="B427" s="90"/>
      <c r="C427" s="90"/>
      <c r="AJ427" s="90"/>
    </row>
    <row r="428" spans="2:36" ht="20.399999999999999">
      <c r="B428" s="90"/>
      <c r="C428" s="90"/>
      <c r="AJ428" s="90"/>
    </row>
    <row r="429" spans="2:36" ht="20.399999999999999">
      <c r="B429" s="90"/>
      <c r="C429" s="90"/>
      <c r="AJ429" s="90"/>
    </row>
    <row r="430" spans="2:36" ht="20.399999999999999">
      <c r="B430" s="90"/>
      <c r="C430" s="90"/>
      <c r="AJ430" s="90"/>
    </row>
    <row r="431" spans="2:36" ht="20.399999999999999">
      <c r="B431" s="90"/>
      <c r="C431" s="90"/>
      <c r="AJ431" s="90"/>
    </row>
    <row r="432" spans="2:36" ht="20.399999999999999">
      <c r="B432" s="90"/>
      <c r="C432" s="90"/>
      <c r="AJ432" s="90"/>
    </row>
    <row r="433" spans="2:36" ht="20.399999999999999">
      <c r="B433" s="90"/>
      <c r="C433" s="90"/>
      <c r="AJ433" s="90"/>
    </row>
    <row r="434" spans="2:36" ht="20.399999999999999">
      <c r="B434" s="90"/>
      <c r="C434" s="90"/>
      <c r="AJ434" s="90"/>
    </row>
    <row r="435" spans="2:36" ht="20.399999999999999">
      <c r="B435" s="90"/>
      <c r="C435" s="90"/>
      <c r="AJ435" s="90"/>
    </row>
    <row r="436" spans="2:36" ht="20.399999999999999">
      <c r="B436" s="90"/>
      <c r="C436" s="90"/>
      <c r="AJ436" s="90"/>
    </row>
    <row r="437" spans="2:36" ht="20.399999999999999">
      <c r="B437" s="90"/>
      <c r="C437" s="90"/>
      <c r="AJ437" s="90"/>
    </row>
    <row r="438" spans="2:36" ht="20.399999999999999">
      <c r="B438" s="90"/>
      <c r="C438" s="90"/>
      <c r="AJ438" s="90"/>
    </row>
    <row r="439" spans="2:36" ht="20.399999999999999">
      <c r="B439" s="90"/>
      <c r="C439" s="90"/>
      <c r="AJ439" s="90"/>
    </row>
    <row r="440" spans="2:36" ht="20.399999999999999">
      <c r="B440" s="90"/>
      <c r="C440" s="90"/>
      <c r="AJ440" s="90"/>
    </row>
    <row r="441" spans="2:36" ht="20.399999999999999">
      <c r="B441" s="90"/>
      <c r="C441" s="90"/>
      <c r="AJ441" s="90"/>
    </row>
    <row r="442" spans="2:36" ht="20.399999999999999">
      <c r="B442" s="90"/>
      <c r="C442" s="90"/>
      <c r="AJ442" s="90"/>
    </row>
    <row r="443" spans="2:36" ht="20.399999999999999">
      <c r="B443" s="90"/>
      <c r="C443" s="90"/>
      <c r="AJ443" s="90"/>
    </row>
    <row r="444" spans="2:36" ht="20.399999999999999">
      <c r="B444" s="90"/>
      <c r="C444" s="90"/>
      <c r="AJ444" s="90"/>
    </row>
    <row r="445" spans="2:36" ht="20.399999999999999">
      <c r="B445" s="90"/>
      <c r="C445" s="90"/>
      <c r="AJ445" s="90"/>
    </row>
    <row r="446" spans="2:36" ht="20.399999999999999">
      <c r="B446" s="90"/>
      <c r="C446" s="90"/>
      <c r="AJ446" s="90"/>
    </row>
    <row r="447" spans="2:36" ht="20.399999999999999">
      <c r="B447" s="90"/>
      <c r="C447" s="90"/>
      <c r="AJ447" s="90"/>
    </row>
    <row r="448" spans="2:36" ht="20.399999999999999">
      <c r="B448" s="90"/>
      <c r="C448" s="90"/>
      <c r="AJ448" s="90"/>
    </row>
    <row r="449" spans="2:36" ht="20.399999999999999">
      <c r="B449" s="90"/>
      <c r="C449" s="90"/>
      <c r="AJ449" s="90"/>
    </row>
    <row r="450" spans="2:36" ht="20.399999999999999">
      <c r="B450" s="90"/>
      <c r="C450" s="90"/>
      <c r="AJ450" s="90"/>
    </row>
    <row r="451" spans="2:36" ht="20.399999999999999">
      <c r="B451" s="90"/>
      <c r="C451" s="90"/>
      <c r="AJ451" s="90"/>
    </row>
    <row r="452" spans="2:36" ht="20.399999999999999">
      <c r="B452" s="90"/>
      <c r="C452" s="90"/>
      <c r="AJ452" s="90"/>
    </row>
    <row r="453" spans="2:36" ht="20.399999999999999">
      <c r="B453" s="90"/>
      <c r="C453" s="90"/>
      <c r="AJ453" s="90"/>
    </row>
    <row r="454" spans="2:36" ht="20.399999999999999">
      <c r="B454" s="90"/>
      <c r="C454" s="90"/>
      <c r="AJ454" s="90"/>
    </row>
    <row r="455" spans="2:36" ht="20.399999999999999">
      <c r="B455" s="90"/>
      <c r="C455" s="90"/>
      <c r="AJ455" s="90"/>
    </row>
    <row r="456" spans="2:36" ht="20.399999999999999">
      <c r="B456" s="90"/>
      <c r="C456" s="90"/>
      <c r="AJ456" s="90"/>
    </row>
    <row r="457" spans="2:36" ht="20.399999999999999">
      <c r="B457" s="90"/>
      <c r="C457" s="90"/>
      <c r="AJ457" s="90"/>
    </row>
    <row r="458" spans="2:36" ht="20.399999999999999">
      <c r="B458" s="90"/>
      <c r="C458" s="90"/>
      <c r="AJ458" s="90"/>
    </row>
    <row r="459" spans="2:36" ht="20.399999999999999">
      <c r="B459" s="90"/>
      <c r="C459" s="90"/>
      <c r="AJ459" s="90"/>
    </row>
    <row r="460" spans="2:36" ht="20.399999999999999">
      <c r="B460" s="90"/>
      <c r="C460" s="90"/>
      <c r="AJ460" s="90"/>
    </row>
    <row r="461" spans="2:36" ht="20.399999999999999">
      <c r="B461" s="90"/>
      <c r="C461" s="90"/>
      <c r="AJ461" s="90"/>
    </row>
    <row r="462" spans="2:36" ht="20.399999999999999">
      <c r="B462" s="90"/>
      <c r="C462" s="90"/>
      <c r="AJ462" s="90"/>
    </row>
    <row r="463" spans="2:36" ht="20.399999999999999">
      <c r="B463" s="90"/>
      <c r="C463" s="90"/>
      <c r="AJ463" s="90"/>
    </row>
    <row r="464" spans="2:36" ht="20.399999999999999">
      <c r="B464" s="90"/>
      <c r="C464" s="90"/>
      <c r="AJ464" s="90"/>
    </row>
    <row r="465" spans="2:36" ht="20.399999999999999">
      <c r="B465" s="90"/>
      <c r="C465" s="90"/>
      <c r="AJ465" s="90"/>
    </row>
    <row r="466" spans="2:36" ht="20.399999999999999">
      <c r="B466" s="90"/>
      <c r="C466" s="90"/>
      <c r="AJ466" s="90"/>
    </row>
    <row r="467" spans="2:36" ht="20.399999999999999">
      <c r="B467" s="90"/>
      <c r="C467" s="90"/>
      <c r="AJ467" s="90"/>
    </row>
    <row r="468" spans="2:36" ht="20.399999999999999">
      <c r="B468" s="90"/>
      <c r="C468" s="90"/>
      <c r="AJ468" s="90"/>
    </row>
    <row r="469" spans="2:36" ht="20.399999999999999">
      <c r="B469" s="90"/>
      <c r="C469" s="90"/>
      <c r="AJ469" s="90"/>
    </row>
    <row r="470" spans="2:36" ht="20.399999999999999">
      <c r="B470" s="90"/>
      <c r="C470" s="90"/>
      <c r="AJ470" s="90"/>
    </row>
    <row r="471" spans="2:36" ht="20.399999999999999">
      <c r="B471" s="90"/>
      <c r="C471" s="90"/>
      <c r="AJ471" s="90"/>
    </row>
    <row r="472" spans="2:36" ht="20.399999999999999">
      <c r="B472" s="90"/>
      <c r="C472" s="90"/>
      <c r="AJ472" s="90"/>
    </row>
    <row r="473" spans="2:36" ht="20.399999999999999">
      <c r="B473" s="90"/>
      <c r="C473" s="90"/>
      <c r="AJ473" s="90"/>
    </row>
    <row r="474" spans="2:36" ht="20.399999999999999">
      <c r="B474" s="90"/>
      <c r="C474" s="90"/>
      <c r="AJ474" s="90"/>
    </row>
    <row r="475" spans="2:36" ht="20.399999999999999">
      <c r="B475" s="90"/>
      <c r="C475" s="90"/>
      <c r="AJ475" s="90"/>
    </row>
    <row r="476" spans="2:36" ht="20.399999999999999">
      <c r="B476" s="90"/>
      <c r="C476" s="90"/>
      <c r="AJ476" s="90"/>
    </row>
    <row r="477" spans="2:36" ht="20.399999999999999">
      <c r="B477" s="90"/>
      <c r="C477" s="90"/>
      <c r="AJ477" s="90"/>
    </row>
    <row r="478" spans="2:36" ht="20.399999999999999">
      <c r="B478" s="90"/>
      <c r="C478" s="90"/>
      <c r="AJ478" s="90"/>
    </row>
    <row r="479" spans="2:36" ht="20.399999999999999">
      <c r="B479" s="90"/>
      <c r="C479" s="90"/>
      <c r="AJ479" s="90"/>
    </row>
    <row r="480" spans="2:36" ht="20.399999999999999">
      <c r="B480" s="90"/>
      <c r="C480" s="90"/>
      <c r="AJ480" s="90"/>
    </row>
    <row r="481" spans="2:36" ht="20.399999999999999">
      <c r="B481" s="90"/>
      <c r="C481" s="90"/>
      <c r="AJ481" s="90"/>
    </row>
    <row r="482" spans="2:36" ht="20.399999999999999">
      <c r="B482" s="90"/>
      <c r="C482" s="90"/>
      <c r="AJ482" s="90"/>
    </row>
    <row r="483" spans="2:36" ht="20.399999999999999">
      <c r="B483" s="90"/>
      <c r="C483" s="90"/>
      <c r="AJ483" s="90"/>
    </row>
    <row r="484" spans="2:36" ht="20.399999999999999">
      <c r="B484" s="90"/>
      <c r="C484" s="90"/>
      <c r="AJ484" s="90"/>
    </row>
    <row r="485" spans="2:36" ht="20.399999999999999">
      <c r="B485" s="90"/>
      <c r="C485" s="90"/>
      <c r="AJ485" s="90"/>
    </row>
    <row r="486" spans="2:36" ht="20.399999999999999">
      <c r="B486" s="90"/>
      <c r="C486" s="90"/>
      <c r="AJ486" s="90"/>
    </row>
    <row r="487" spans="2:36" ht="20.399999999999999">
      <c r="B487" s="90"/>
      <c r="C487" s="90"/>
      <c r="AJ487" s="90"/>
    </row>
    <row r="488" spans="2:36" ht="20.399999999999999">
      <c r="B488" s="90"/>
      <c r="C488" s="90"/>
      <c r="AJ488" s="90"/>
    </row>
    <row r="489" spans="2:36" ht="20.399999999999999">
      <c r="B489" s="90"/>
      <c r="C489" s="90"/>
      <c r="AJ489" s="90"/>
    </row>
    <row r="490" spans="2:36" ht="20.399999999999999">
      <c r="B490" s="90"/>
      <c r="C490" s="90"/>
      <c r="AJ490" s="90"/>
    </row>
    <row r="491" spans="2:36" ht="20.399999999999999">
      <c r="B491" s="90"/>
      <c r="C491" s="90"/>
      <c r="AJ491" s="90"/>
    </row>
    <row r="492" spans="2:36" ht="20.399999999999999">
      <c r="B492" s="90"/>
      <c r="C492" s="90"/>
      <c r="AJ492" s="90"/>
    </row>
    <row r="493" spans="2:36" ht="20.399999999999999">
      <c r="B493" s="90"/>
      <c r="C493" s="90"/>
      <c r="AJ493" s="90"/>
    </row>
    <row r="494" spans="2:36" ht="20.399999999999999">
      <c r="B494" s="90"/>
      <c r="C494" s="90"/>
      <c r="AJ494" s="90"/>
    </row>
    <row r="495" spans="2:36" ht="20.399999999999999">
      <c r="B495" s="90"/>
      <c r="C495" s="90"/>
      <c r="AJ495" s="90"/>
    </row>
    <row r="496" spans="2:36" ht="20.399999999999999">
      <c r="B496" s="90"/>
      <c r="C496" s="90"/>
      <c r="AJ496" s="90"/>
    </row>
    <row r="497" spans="2:36" ht="20.399999999999999">
      <c r="B497" s="90"/>
      <c r="C497" s="90"/>
      <c r="AJ497" s="90"/>
    </row>
    <row r="498" spans="2:36" ht="20.399999999999999">
      <c r="B498" s="90"/>
      <c r="C498" s="90"/>
      <c r="AJ498" s="90"/>
    </row>
    <row r="499" spans="2:36" ht="20.399999999999999">
      <c r="B499" s="90"/>
      <c r="C499" s="90"/>
      <c r="AJ499" s="90"/>
    </row>
    <row r="500" spans="2:36" ht="20.399999999999999">
      <c r="B500" s="90"/>
      <c r="C500" s="90"/>
      <c r="AJ500" s="90"/>
    </row>
    <row r="501" spans="2:36" ht="20.399999999999999">
      <c r="B501" s="90"/>
      <c r="C501" s="90"/>
      <c r="AJ501" s="90"/>
    </row>
    <row r="502" spans="2:36" ht="20.399999999999999">
      <c r="B502" s="90"/>
      <c r="C502" s="90"/>
      <c r="AJ502" s="90"/>
    </row>
    <row r="503" spans="2:36" ht="20.399999999999999">
      <c r="B503" s="90"/>
      <c r="C503" s="90"/>
      <c r="AJ503" s="90"/>
    </row>
    <row r="504" spans="2:36" ht="20.399999999999999">
      <c r="B504" s="90"/>
      <c r="C504" s="90"/>
      <c r="AJ504" s="90"/>
    </row>
    <row r="505" spans="2:36" ht="20.399999999999999">
      <c r="B505" s="90"/>
      <c r="C505" s="90"/>
      <c r="AJ505" s="90"/>
    </row>
    <row r="506" spans="2:36" ht="20.399999999999999">
      <c r="B506" s="90"/>
      <c r="C506" s="90"/>
      <c r="AJ506" s="90"/>
    </row>
    <row r="507" spans="2:36" ht="20.399999999999999">
      <c r="B507" s="90"/>
      <c r="C507" s="90"/>
      <c r="AJ507" s="90"/>
    </row>
    <row r="508" spans="2:36" ht="20.399999999999999">
      <c r="B508" s="90"/>
      <c r="C508" s="90"/>
      <c r="AJ508" s="90"/>
    </row>
    <row r="509" spans="2:36" ht="20.399999999999999">
      <c r="B509" s="90"/>
      <c r="C509" s="90"/>
      <c r="AJ509" s="90"/>
    </row>
    <row r="510" spans="2:36" ht="20.399999999999999">
      <c r="B510" s="90"/>
      <c r="C510" s="90"/>
      <c r="AJ510" s="90"/>
    </row>
    <row r="511" spans="2:36" ht="20.399999999999999">
      <c r="B511" s="90"/>
      <c r="C511" s="90"/>
      <c r="AJ511" s="90"/>
    </row>
    <row r="512" spans="2:36" ht="20.399999999999999">
      <c r="B512" s="90"/>
      <c r="C512" s="90"/>
      <c r="AJ512" s="90"/>
    </row>
    <row r="513" spans="2:36" ht="20.399999999999999">
      <c r="B513" s="90"/>
      <c r="C513" s="90"/>
      <c r="AJ513" s="90"/>
    </row>
    <row r="514" spans="2:36" ht="20.399999999999999">
      <c r="B514" s="90"/>
      <c r="C514" s="90"/>
      <c r="AJ514" s="90"/>
    </row>
    <row r="515" spans="2:36" ht="20.399999999999999">
      <c r="B515" s="90"/>
      <c r="C515" s="90"/>
      <c r="AJ515" s="90"/>
    </row>
    <row r="516" spans="2:36" ht="20.399999999999999">
      <c r="B516" s="90"/>
      <c r="C516" s="90"/>
      <c r="AJ516" s="90"/>
    </row>
    <row r="517" spans="2:36" ht="20.399999999999999">
      <c r="B517" s="90"/>
      <c r="C517" s="90"/>
      <c r="AJ517" s="90"/>
    </row>
    <row r="518" spans="2:36" ht="20.399999999999999">
      <c r="B518" s="90"/>
      <c r="C518" s="90"/>
      <c r="AJ518" s="90"/>
    </row>
    <row r="519" spans="2:36" ht="20.399999999999999">
      <c r="B519" s="90"/>
      <c r="C519" s="90"/>
      <c r="AJ519" s="90"/>
    </row>
    <row r="520" spans="2:36" ht="20.399999999999999">
      <c r="B520" s="90"/>
      <c r="C520" s="90"/>
      <c r="AJ520" s="90"/>
    </row>
    <row r="521" spans="2:36" ht="20.399999999999999">
      <c r="B521" s="90"/>
      <c r="C521" s="90"/>
      <c r="AJ521" s="90"/>
    </row>
    <row r="522" spans="2:36" ht="20.399999999999999">
      <c r="B522" s="90"/>
      <c r="C522" s="90"/>
      <c r="AJ522" s="90"/>
    </row>
    <row r="523" spans="2:36" ht="20.399999999999999">
      <c r="B523" s="90"/>
      <c r="C523" s="90"/>
      <c r="AJ523" s="90"/>
    </row>
    <row r="524" spans="2:36" ht="20.399999999999999">
      <c r="B524" s="90"/>
      <c r="C524" s="90"/>
      <c r="AJ524" s="90"/>
    </row>
    <row r="525" spans="2:36" ht="20.399999999999999">
      <c r="B525" s="90"/>
      <c r="C525" s="90"/>
      <c r="AJ525" s="90"/>
    </row>
    <row r="526" spans="2:36" ht="20.399999999999999">
      <c r="B526" s="90"/>
      <c r="C526" s="90"/>
      <c r="AJ526" s="90"/>
    </row>
    <row r="527" spans="2:36" ht="20.399999999999999">
      <c r="B527" s="90"/>
      <c r="C527" s="90"/>
      <c r="AJ527" s="90"/>
    </row>
    <row r="528" spans="2:36" ht="20.399999999999999">
      <c r="B528" s="90"/>
      <c r="C528" s="90"/>
      <c r="AJ528" s="90"/>
    </row>
    <row r="529" spans="2:36" ht="20.399999999999999">
      <c r="B529" s="90"/>
      <c r="C529" s="90"/>
      <c r="AJ529" s="90"/>
    </row>
    <row r="530" spans="2:36" ht="20.399999999999999">
      <c r="B530" s="90"/>
      <c r="C530" s="90"/>
      <c r="AJ530" s="90"/>
    </row>
    <row r="531" spans="2:36" ht="20.399999999999999">
      <c r="B531" s="90"/>
      <c r="C531" s="90"/>
      <c r="AJ531" s="90"/>
    </row>
    <row r="532" spans="2:36" ht="20.399999999999999">
      <c r="B532" s="90"/>
      <c r="C532" s="90"/>
      <c r="AJ532" s="90"/>
    </row>
    <row r="533" spans="2:36" ht="20.399999999999999">
      <c r="B533" s="90"/>
      <c r="C533" s="90"/>
      <c r="AJ533" s="90"/>
    </row>
    <row r="534" spans="2:36" ht="20.399999999999999">
      <c r="B534" s="90"/>
      <c r="C534" s="90"/>
      <c r="AJ534" s="90"/>
    </row>
    <row r="535" spans="2:36" ht="20.399999999999999">
      <c r="B535" s="90"/>
      <c r="C535" s="90"/>
      <c r="AJ535" s="90"/>
    </row>
    <row r="536" spans="2:36" ht="20.399999999999999">
      <c r="B536" s="90"/>
      <c r="C536" s="90"/>
      <c r="AJ536" s="90"/>
    </row>
    <row r="537" spans="2:36" ht="20.399999999999999">
      <c r="B537" s="90"/>
      <c r="C537" s="90"/>
      <c r="AJ537" s="90"/>
    </row>
    <row r="538" spans="2:36" ht="20.399999999999999">
      <c r="B538" s="90"/>
      <c r="C538" s="90"/>
      <c r="AJ538" s="90"/>
    </row>
    <row r="539" spans="2:36" ht="20.399999999999999">
      <c r="B539" s="90"/>
      <c r="C539" s="90"/>
      <c r="AJ539" s="90"/>
    </row>
    <row r="540" spans="2:36" ht="20.399999999999999">
      <c r="B540" s="90"/>
      <c r="C540" s="90"/>
      <c r="AJ540" s="90"/>
    </row>
    <row r="541" spans="2:36" ht="20.399999999999999">
      <c r="B541" s="90"/>
      <c r="C541" s="90"/>
      <c r="AJ541" s="90"/>
    </row>
    <row r="542" spans="2:36" ht="20.399999999999999">
      <c r="B542" s="90"/>
      <c r="C542" s="90"/>
      <c r="AJ542" s="90"/>
    </row>
    <row r="543" spans="2:36" ht="20.399999999999999">
      <c r="B543" s="90"/>
      <c r="C543" s="90"/>
      <c r="AJ543" s="90"/>
    </row>
    <row r="544" spans="2:36" ht="20.399999999999999">
      <c r="B544" s="90"/>
      <c r="C544" s="90"/>
      <c r="AJ544" s="90"/>
    </row>
    <row r="545" spans="2:36" ht="20.399999999999999">
      <c r="B545" s="90"/>
      <c r="C545" s="90"/>
      <c r="AJ545" s="90"/>
    </row>
    <row r="546" spans="2:36" ht="20.399999999999999">
      <c r="B546" s="90"/>
      <c r="C546" s="90"/>
      <c r="AJ546" s="90"/>
    </row>
    <row r="547" spans="2:36" ht="20.399999999999999">
      <c r="B547" s="90"/>
      <c r="C547" s="90"/>
      <c r="AJ547" s="90"/>
    </row>
    <row r="548" spans="2:36" ht="20.399999999999999">
      <c r="B548" s="90"/>
      <c r="C548" s="90"/>
      <c r="AJ548" s="90"/>
    </row>
    <row r="549" spans="2:36" ht="20.399999999999999">
      <c r="B549" s="90"/>
      <c r="C549" s="90"/>
      <c r="AJ549" s="90"/>
    </row>
    <row r="550" spans="2:36" ht="20.399999999999999">
      <c r="B550" s="90"/>
      <c r="C550" s="90"/>
      <c r="AJ550" s="90"/>
    </row>
    <row r="551" spans="2:36" ht="20.399999999999999">
      <c r="B551" s="90"/>
      <c r="C551" s="90"/>
      <c r="AJ551" s="90"/>
    </row>
    <row r="552" spans="2:36" ht="20.399999999999999">
      <c r="B552" s="90"/>
      <c r="C552" s="90"/>
      <c r="AJ552" s="90"/>
    </row>
    <row r="553" spans="2:36" ht="20.399999999999999">
      <c r="B553" s="90"/>
      <c r="C553" s="90"/>
      <c r="AJ553" s="90"/>
    </row>
    <row r="554" spans="2:36" ht="20.399999999999999">
      <c r="B554" s="90"/>
      <c r="C554" s="90"/>
      <c r="AJ554" s="90"/>
    </row>
    <row r="555" spans="2:36" ht="20.399999999999999">
      <c r="B555" s="90"/>
      <c r="C555" s="90"/>
      <c r="AJ555" s="90"/>
    </row>
    <row r="556" spans="2:36" ht="20.399999999999999">
      <c r="B556" s="90"/>
      <c r="C556" s="90"/>
      <c r="AJ556" s="90"/>
    </row>
    <row r="557" spans="2:36" ht="20.399999999999999">
      <c r="B557" s="90"/>
      <c r="C557" s="90"/>
      <c r="AJ557" s="90"/>
    </row>
    <row r="558" spans="2:36" ht="20.399999999999999">
      <c r="B558" s="90"/>
      <c r="C558" s="90"/>
      <c r="AJ558" s="90"/>
    </row>
    <row r="559" spans="2:36" ht="20.399999999999999">
      <c r="B559" s="90"/>
      <c r="C559" s="90"/>
      <c r="AJ559" s="90"/>
    </row>
    <row r="560" spans="2:36" ht="20.399999999999999">
      <c r="B560" s="90"/>
      <c r="C560" s="90"/>
      <c r="AJ560" s="90"/>
    </row>
    <row r="561" spans="2:36" ht="20.399999999999999">
      <c r="B561" s="90"/>
      <c r="C561" s="90"/>
      <c r="AJ561" s="90"/>
    </row>
    <row r="562" spans="2:36" ht="20.399999999999999">
      <c r="B562" s="90"/>
      <c r="C562" s="90"/>
      <c r="AJ562" s="90"/>
    </row>
    <row r="563" spans="2:36" ht="20.399999999999999">
      <c r="B563" s="90"/>
      <c r="C563" s="90"/>
      <c r="AJ563" s="90"/>
    </row>
    <row r="564" spans="2:36" ht="20.399999999999999">
      <c r="B564" s="90"/>
      <c r="C564" s="90"/>
      <c r="AJ564" s="90"/>
    </row>
    <row r="565" spans="2:36" ht="20.399999999999999">
      <c r="B565" s="90"/>
      <c r="C565" s="90"/>
      <c r="AJ565" s="90"/>
    </row>
    <row r="566" spans="2:36" ht="20.399999999999999">
      <c r="B566" s="90"/>
      <c r="C566" s="90"/>
      <c r="AJ566" s="90"/>
    </row>
    <row r="567" spans="2:36" ht="20.399999999999999">
      <c r="B567" s="90"/>
      <c r="C567" s="90"/>
      <c r="AJ567" s="90"/>
    </row>
    <row r="568" spans="2:36" ht="20.399999999999999">
      <c r="B568" s="90"/>
      <c r="C568" s="90"/>
      <c r="AJ568" s="90"/>
    </row>
    <row r="569" spans="2:36" ht="20.399999999999999">
      <c r="B569" s="90"/>
      <c r="C569" s="90"/>
      <c r="AJ569" s="90"/>
    </row>
    <row r="570" spans="2:36" ht="20.399999999999999">
      <c r="B570" s="90"/>
      <c r="C570" s="90"/>
      <c r="AJ570" s="90"/>
    </row>
    <row r="571" spans="2:36" ht="20.399999999999999">
      <c r="B571" s="90"/>
      <c r="C571" s="90"/>
      <c r="AJ571" s="90"/>
    </row>
    <row r="572" spans="2:36" ht="20.399999999999999">
      <c r="B572" s="90"/>
      <c r="C572" s="90"/>
      <c r="AJ572" s="90"/>
    </row>
    <row r="573" spans="2:36" ht="20.399999999999999">
      <c r="B573" s="90"/>
      <c r="C573" s="90"/>
      <c r="AJ573" s="90"/>
    </row>
    <row r="574" spans="2:36" ht="20.399999999999999">
      <c r="B574" s="90"/>
      <c r="C574" s="90"/>
      <c r="AJ574" s="90"/>
    </row>
    <row r="575" spans="2:36" ht="20.399999999999999">
      <c r="B575" s="90"/>
      <c r="C575" s="90"/>
      <c r="AJ575" s="90"/>
    </row>
    <row r="576" spans="2:36" ht="20.399999999999999">
      <c r="B576" s="90"/>
      <c r="C576" s="90"/>
      <c r="AJ576" s="90"/>
    </row>
    <row r="577" spans="2:36" ht="20.399999999999999">
      <c r="B577" s="90"/>
      <c r="C577" s="90"/>
      <c r="AJ577" s="90"/>
    </row>
    <row r="578" spans="2:36" ht="20.399999999999999">
      <c r="B578" s="90"/>
      <c r="C578" s="90"/>
      <c r="AJ578" s="90"/>
    </row>
    <row r="579" spans="2:36" ht="20.399999999999999">
      <c r="B579" s="90"/>
      <c r="C579" s="90"/>
      <c r="AJ579" s="90"/>
    </row>
    <row r="580" spans="2:36" ht="20.399999999999999">
      <c r="B580" s="90"/>
      <c r="C580" s="90"/>
      <c r="AJ580" s="90"/>
    </row>
    <row r="581" spans="2:36" ht="20.399999999999999">
      <c r="B581" s="90"/>
      <c r="C581" s="90"/>
      <c r="AJ581" s="90"/>
    </row>
    <row r="582" spans="2:36" ht="20.399999999999999">
      <c r="B582" s="90"/>
      <c r="C582" s="90"/>
      <c r="AJ582" s="90"/>
    </row>
    <row r="583" spans="2:36" ht="20.399999999999999">
      <c r="B583" s="90"/>
      <c r="C583" s="90"/>
      <c r="AJ583" s="90"/>
    </row>
    <row r="584" spans="2:36" ht="21" thickBot="1">
      <c r="AJ584" s="131"/>
    </row>
    <row r="585" spans="2:36" ht="20.399999999999999">
      <c r="G585" s="132"/>
      <c r="H585" s="133"/>
      <c r="I585" s="134" t="s">
        <v>95</v>
      </c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  <c r="AG585" s="135"/>
      <c r="AH585" s="135"/>
      <c r="AI585" s="136" t="s">
        <v>96</v>
      </c>
    </row>
    <row r="586" spans="2:36" ht="20.399999999999999">
      <c r="G586" s="132"/>
      <c r="H586" s="133"/>
      <c r="I586" s="137" t="s">
        <v>97</v>
      </c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133"/>
      <c r="AF586" s="133"/>
      <c r="AG586" s="133"/>
      <c r="AH586" s="133"/>
      <c r="AI586" s="138" t="s">
        <v>96</v>
      </c>
    </row>
    <row r="587" spans="2:36" ht="20.399999999999999">
      <c r="G587" s="132"/>
      <c r="H587" s="133"/>
      <c r="I587" s="137" t="s">
        <v>90</v>
      </c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133"/>
      <c r="AF587" s="133"/>
      <c r="AG587" s="133"/>
      <c r="AH587" s="133"/>
      <c r="AI587" s="138" t="s">
        <v>96</v>
      </c>
    </row>
    <row r="588" spans="2:36" ht="21" thickBot="1">
      <c r="G588" s="132"/>
      <c r="H588" s="133"/>
      <c r="I588" s="139" t="s">
        <v>98</v>
      </c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  <c r="Y588" s="140"/>
      <c r="Z588" s="140"/>
      <c r="AA588" s="140"/>
      <c r="AB588" s="140"/>
      <c r="AC588" s="140"/>
      <c r="AD588" s="140"/>
      <c r="AE588" s="140"/>
      <c r="AF588" s="140"/>
      <c r="AG588" s="140"/>
      <c r="AH588" s="140"/>
      <c r="AI588" s="141" t="s">
        <v>91</v>
      </c>
    </row>
  </sheetData>
  <mergeCells count="128">
    <mergeCell ref="A162:A165"/>
    <mergeCell ref="B162:B165"/>
    <mergeCell ref="AJ162:AJ165"/>
    <mergeCell ref="B146:B149"/>
    <mergeCell ref="AJ146:AJ149"/>
    <mergeCell ref="A150:A153"/>
    <mergeCell ref="B150:B153"/>
    <mergeCell ref="AJ150:AJ153"/>
    <mergeCell ref="A154:A157"/>
    <mergeCell ref="B154:B157"/>
    <mergeCell ref="AJ154:AJ157"/>
    <mergeCell ref="A158:A161"/>
    <mergeCell ref="B158:B161"/>
    <mergeCell ref="AJ158:AJ161"/>
    <mergeCell ref="A6:A9"/>
    <mergeCell ref="B6:B9"/>
    <mergeCell ref="AJ6:AJ9"/>
    <mergeCell ref="A10:A13"/>
    <mergeCell ref="B10:B13"/>
    <mergeCell ref="AJ10:AJ13"/>
    <mergeCell ref="A22:A25"/>
    <mergeCell ref="B22:B25"/>
    <mergeCell ref="AJ22:AJ25"/>
    <mergeCell ref="A26:A29"/>
    <mergeCell ref="B26:B29"/>
    <mergeCell ref="AJ26:AJ29"/>
    <mergeCell ref="A14:A17"/>
    <mergeCell ref="B14:B17"/>
    <mergeCell ref="AJ14:AJ17"/>
    <mergeCell ref="A18:A21"/>
    <mergeCell ref="B18:B21"/>
    <mergeCell ref="AJ18:AJ21"/>
    <mergeCell ref="A38:A41"/>
    <mergeCell ref="B38:B41"/>
    <mergeCell ref="AJ38:AJ41"/>
    <mergeCell ref="A42:A45"/>
    <mergeCell ref="B42:B45"/>
    <mergeCell ref="AJ42:AJ45"/>
    <mergeCell ref="A30:A33"/>
    <mergeCell ref="B30:B33"/>
    <mergeCell ref="AJ30:AJ33"/>
    <mergeCell ref="A34:A37"/>
    <mergeCell ref="B34:B37"/>
    <mergeCell ref="AJ34:AJ37"/>
    <mergeCell ref="A54:A57"/>
    <mergeCell ref="B54:B57"/>
    <mergeCell ref="AJ54:AJ57"/>
    <mergeCell ref="A58:A61"/>
    <mergeCell ref="B58:B61"/>
    <mergeCell ref="AJ58:AJ61"/>
    <mergeCell ref="A46:A49"/>
    <mergeCell ref="B46:B49"/>
    <mergeCell ref="AJ46:AJ49"/>
    <mergeCell ref="A50:A53"/>
    <mergeCell ref="B50:B53"/>
    <mergeCell ref="AJ50:AJ53"/>
    <mergeCell ref="A70:A73"/>
    <mergeCell ref="B70:B73"/>
    <mergeCell ref="AJ70:AJ73"/>
    <mergeCell ref="A74:A77"/>
    <mergeCell ref="B74:B77"/>
    <mergeCell ref="AJ74:AJ77"/>
    <mergeCell ref="A62:A65"/>
    <mergeCell ref="B62:B65"/>
    <mergeCell ref="AJ62:AJ65"/>
    <mergeCell ref="A66:A69"/>
    <mergeCell ref="B66:B69"/>
    <mergeCell ref="AJ66:AJ69"/>
    <mergeCell ref="A86:A89"/>
    <mergeCell ref="B86:B89"/>
    <mergeCell ref="AJ86:AJ89"/>
    <mergeCell ref="A90:A93"/>
    <mergeCell ref="B90:B93"/>
    <mergeCell ref="AJ90:AJ93"/>
    <mergeCell ref="A78:A81"/>
    <mergeCell ref="B78:B81"/>
    <mergeCell ref="AJ78:AJ81"/>
    <mergeCell ref="A82:A85"/>
    <mergeCell ref="B82:B85"/>
    <mergeCell ref="AJ82:AJ85"/>
    <mergeCell ref="A102:A105"/>
    <mergeCell ref="B102:B105"/>
    <mergeCell ref="AJ102:AJ105"/>
    <mergeCell ref="A106:A109"/>
    <mergeCell ref="B106:B109"/>
    <mergeCell ref="AJ106:AJ109"/>
    <mergeCell ref="A94:A97"/>
    <mergeCell ref="B94:B97"/>
    <mergeCell ref="AJ94:AJ97"/>
    <mergeCell ref="A98:A101"/>
    <mergeCell ref="B98:B101"/>
    <mergeCell ref="AJ98:AJ101"/>
    <mergeCell ref="A118:A121"/>
    <mergeCell ref="B118:B121"/>
    <mergeCell ref="AJ118:AJ121"/>
    <mergeCell ref="A122:A125"/>
    <mergeCell ref="B122:B125"/>
    <mergeCell ref="AJ122:AJ125"/>
    <mergeCell ref="A110:A113"/>
    <mergeCell ref="B110:B113"/>
    <mergeCell ref="AJ110:AJ113"/>
    <mergeCell ref="A114:A117"/>
    <mergeCell ref="B114:B117"/>
    <mergeCell ref="AJ114:AJ117"/>
    <mergeCell ref="A166:B170"/>
    <mergeCell ref="AJ166:AJ169"/>
    <mergeCell ref="B171:F171"/>
    <mergeCell ref="A172:B172"/>
    <mergeCell ref="AJ172:AJ176"/>
    <mergeCell ref="A173:B173"/>
    <mergeCell ref="A174:B174"/>
    <mergeCell ref="A175:B175"/>
    <mergeCell ref="A126:A129"/>
    <mergeCell ref="B126:B129"/>
    <mergeCell ref="AJ126:AJ129"/>
    <mergeCell ref="A130:A133"/>
    <mergeCell ref="B130:B133"/>
    <mergeCell ref="AJ130:AJ133"/>
    <mergeCell ref="A134:A137"/>
    <mergeCell ref="B134:B137"/>
    <mergeCell ref="AJ134:AJ137"/>
    <mergeCell ref="A138:A141"/>
    <mergeCell ref="B138:B141"/>
    <mergeCell ref="AJ138:AJ141"/>
    <mergeCell ref="A142:A145"/>
    <mergeCell ref="B142:B145"/>
    <mergeCell ref="AJ142:AJ145"/>
    <mergeCell ref="A146:A14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88"/>
  <sheetViews>
    <sheetView workbookViewId="0">
      <pane xSplit="3" ySplit="5" topLeftCell="D166" activePane="bottomRight" state="frozen"/>
      <selection pane="topRight" activeCell="D1" sqref="D1"/>
      <selection pane="bottomLeft" activeCell="A6" sqref="A6"/>
      <selection pane="bottomRight" activeCell="A172" sqref="A172:B172"/>
    </sheetView>
  </sheetViews>
  <sheetFormatPr defaultColWidth="9" defaultRowHeight="14.4"/>
  <cols>
    <col min="1" max="1" width="9" style="79"/>
    <col min="2" max="2" width="35.33203125" style="79" bestFit="1" customWidth="1"/>
    <col min="3" max="3" width="9" style="79"/>
    <col min="4" max="4" width="9.88671875" style="79" bestFit="1" customWidth="1"/>
    <col min="5" max="34" width="9" style="79"/>
    <col min="35" max="35" width="9.88671875" style="79" bestFit="1" customWidth="1"/>
    <col min="36" max="16384" width="9" style="79"/>
  </cols>
  <sheetData>
    <row r="1" spans="1:36" ht="23.4">
      <c r="A1" s="191" t="s">
        <v>45</v>
      </c>
      <c r="B1" s="189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</row>
    <row r="2" spans="1:36" ht="23.4">
      <c r="A2" s="191" t="s">
        <v>313</v>
      </c>
      <c r="B2" s="189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</row>
    <row r="3" spans="1:36" ht="23.4">
      <c r="A3" s="192" t="s">
        <v>321</v>
      </c>
      <c r="B3" s="190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</row>
    <row r="4" spans="1:36" ht="21" thickBot="1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</row>
    <row r="5" spans="1:36" ht="21.6" thickTop="1" thickBot="1">
      <c r="A5" s="84" t="s">
        <v>99</v>
      </c>
      <c r="B5" s="83" t="s">
        <v>0</v>
      </c>
      <c r="C5" s="83" t="s">
        <v>1</v>
      </c>
      <c r="D5" s="84">
        <v>1</v>
      </c>
      <c r="E5" s="84">
        <v>2</v>
      </c>
      <c r="F5" s="84">
        <v>3</v>
      </c>
      <c r="G5" s="84">
        <v>4</v>
      </c>
      <c r="H5" s="500">
        <v>5</v>
      </c>
      <c r="I5" s="84">
        <v>6</v>
      </c>
      <c r="J5" s="84">
        <v>7</v>
      </c>
      <c r="K5" s="84">
        <v>8</v>
      </c>
      <c r="L5" s="84">
        <v>9</v>
      </c>
      <c r="M5" s="84">
        <v>10</v>
      </c>
      <c r="N5" s="84">
        <v>11</v>
      </c>
      <c r="O5" s="500">
        <v>12</v>
      </c>
      <c r="P5" s="84">
        <v>13</v>
      </c>
      <c r="Q5" s="84">
        <v>14</v>
      </c>
      <c r="R5" s="84">
        <v>15</v>
      </c>
      <c r="S5" s="84">
        <v>16</v>
      </c>
      <c r="T5" s="84">
        <v>17</v>
      </c>
      <c r="U5" s="84">
        <v>18</v>
      </c>
      <c r="V5" s="500">
        <v>19</v>
      </c>
      <c r="W5" s="84">
        <v>20</v>
      </c>
      <c r="X5" s="84">
        <v>21</v>
      </c>
      <c r="Y5" s="84">
        <v>22</v>
      </c>
      <c r="Z5" s="84">
        <v>23</v>
      </c>
      <c r="AA5" s="84">
        <v>24</v>
      </c>
      <c r="AB5" s="84">
        <v>25</v>
      </c>
      <c r="AC5" s="500">
        <v>26</v>
      </c>
      <c r="AD5" s="84">
        <v>27</v>
      </c>
      <c r="AE5" s="84">
        <v>28</v>
      </c>
      <c r="AF5" s="84">
        <v>29</v>
      </c>
      <c r="AG5" s="84">
        <v>30</v>
      </c>
      <c r="AH5" s="84">
        <v>31</v>
      </c>
      <c r="AI5" s="85" t="s">
        <v>41</v>
      </c>
      <c r="AJ5" s="83" t="s">
        <v>88</v>
      </c>
    </row>
    <row r="6" spans="1:36" ht="21" thickTop="1">
      <c r="A6" s="544" t="s">
        <v>2</v>
      </c>
      <c r="B6" s="545" t="s">
        <v>53</v>
      </c>
      <c r="C6" s="86" t="s">
        <v>42</v>
      </c>
      <c r="D6" s="142">
        <v>30</v>
      </c>
      <c r="E6" s="142">
        <v>60</v>
      </c>
      <c r="F6" s="142">
        <v>60</v>
      </c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89">
        <f>SUM(D6:AH6)</f>
        <v>150</v>
      </c>
      <c r="AJ6" s="541">
        <f>AI9</f>
        <v>2.6666666666666668E-2</v>
      </c>
    </row>
    <row r="7" spans="1:36" ht="20.399999999999999">
      <c r="A7" s="529"/>
      <c r="B7" s="546"/>
      <c r="C7" s="91" t="s">
        <v>89</v>
      </c>
      <c r="D7" s="92">
        <v>1</v>
      </c>
      <c r="E7" s="92">
        <v>2</v>
      </c>
      <c r="F7" s="92">
        <v>1</v>
      </c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161">
        <f t="shared" ref="AI7:AI8" si="0">SUM(D7:AH7)</f>
        <v>4</v>
      </c>
      <c r="AJ7" s="541"/>
    </row>
    <row r="8" spans="1:36" ht="20.399999999999999">
      <c r="A8" s="529"/>
      <c r="B8" s="546"/>
      <c r="C8" s="94" t="s">
        <v>90</v>
      </c>
      <c r="D8" s="92">
        <v>0</v>
      </c>
      <c r="E8" s="92">
        <v>0</v>
      </c>
      <c r="F8" s="92">
        <v>0</v>
      </c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87">
        <f t="shared" si="0"/>
        <v>0</v>
      </c>
      <c r="AJ8" s="541"/>
    </row>
    <row r="9" spans="1:36" ht="21" thickBot="1">
      <c r="A9" s="530"/>
      <c r="B9" s="547"/>
      <c r="C9" s="96" t="s">
        <v>91</v>
      </c>
      <c r="D9" s="97">
        <f>(D7+D8)/D6</f>
        <v>3.3333333333333333E-2</v>
      </c>
      <c r="E9" s="97">
        <f>(E7+E8)/E6</f>
        <v>3.3333333333333333E-2</v>
      </c>
      <c r="F9" s="97">
        <f t="shared" ref="F9:AI9" si="1">(F7+F8)/F6</f>
        <v>1.6666666666666666E-2</v>
      </c>
      <c r="G9" s="97" t="e">
        <f t="shared" si="1"/>
        <v>#DIV/0!</v>
      </c>
      <c r="H9" s="97" t="e">
        <f t="shared" si="1"/>
        <v>#DIV/0!</v>
      </c>
      <c r="I9" s="97" t="e">
        <f t="shared" si="1"/>
        <v>#DIV/0!</v>
      </c>
      <c r="J9" s="97" t="e">
        <f t="shared" si="1"/>
        <v>#DIV/0!</v>
      </c>
      <c r="K9" s="97" t="e">
        <f t="shared" si="1"/>
        <v>#DIV/0!</v>
      </c>
      <c r="L9" s="97" t="e">
        <f t="shared" si="1"/>
        <v>#DIV/0!</v>
      </c>
      <c r="M9" s="97" t="e">
        <f t="shared" si="1"/>
        <v>#DIV/0!</v>
      </c>
      <c r="N9" s="97" t="e">
        <f t="shared" si="1"/>
        <v>#DIV/0!</v>
      </c>
      <c r="O9" s="97" t="e">
        <f t="shared" si="1"/>
        <v>#DIV/0!</v>
      </c>
      <c r="P9" s="97" t="e">
        <f t="shared" si="1"/>
        <v>#DIV/0!</v>
      </c>
      <c r="Q9" s="97" t="e">
        <f t="shared" si="1"/>
        <v>#DIV/0!</v>
      </c>
      <c r="R9" s="97" t="e">
        <f t="shared" si="1"/>
        <v>#DIV/0!</v>
      </c>
      <c r="S9" s="97" t="e">
        <f t="shared" si="1"/>
        <v>#DIV/0!</v>
      </c>
      <c r="T9" s="97" t="e">
        <f t="shared" si="1"/>
        <v>#DIV/0!</v>
      </c>
      <c r="U9" s="97" t="e">
        <f t="shared" si="1"/>
        <v>#DIV/0!</v>
      </c>
      <c r="V9" s="97" t="e">
        <f t="shared" si="1"/>
        <v>#DIV/0!</v>
      </c>
      <c r="W9" s="97" t="e">
        <f t="shared" si="1"/>
        <v>#DIV/0!</v>
      </c>
      <c r="X9" s="97" t="e">
        <f t="shared" si="1"/>
        <v>#DIV/0!</v>
      </c>
      <c r="Y9" s="97" t="e">
        <f t="shared" si="1"/>
        <v>#DIV/0!</v>
      </c>
      <c r="Z9" s="97" t="e">
        <f t="shared" si="1"/>
        <v>#DIV/0!</v>
      </c>
      <c r="AA9" s="97" t="e">
        <f t="shared" si="1"/>
        <v>#DIV/0!</v>
      </c>
      <c r="AB9" s="97" t="e">
        <f t="shared" si="1"/>
        <v>#DIV/0!</v>
      </c>
      <c r="AC9" s="97" t="e">
        <f t="shared" si="1"/>
        <v>#DIV/0!</v>
      </c>
      <c r="AD9" s="97" t="e">
        <f t="shared" si="1"/>
        <v>#DIV/0!</v>
      </c>
      <c r="AE9" s="97" t="e">
        <f t="shared" si="1"/>
        <v>#DIV/0!</v>
      </c>
      <c r="AF9" s="97" t="e">
        <f t="shared" si="1"/>
        <v>#DIV/0!</v>
      </c>
      <c r="AG9" s="97" t="e">
        <f t="shared" si="1"/>
        <v>#DIV/0!</v>
      </c>
      <c r="AH9" s="97" t="e">
        <f t="shared" si="1"/>
        <v>#DIV/0!</v>
      </c>
      <c r="AI9" s="97">
        <f t="shared" si="1"/>
        <v>2.6666666666666668E-2</v>
      </c>
      <c r="AJ9" s="542"/>
    </row>
    <row r="10" spans="1:36" ht="20.399999999999999">
      <c r="A10" s="528" t="s">
        <v>3</v>
      </c>
      <c r="B10" s="548" t="s">
        <v>54</v>
      </c>
      <c r="C10" s="86" t="s">
        <v>42</v>
      </c>
      <c r="D10" s="142">
        <v>45</v>
      </c>
      <c r="E10" s="142">
        <v>55</v>
      </c>
      <c r="F10" s="142">
        <v>55</v>
      </c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93">
        <f>SUM(D10:AH10)</f>
        <v>155</v>
      </c>
      <c r="AJ10" s="541">
        <f>AI13</f>
        <v>8.387096774193549E-2</v>
      </c>
    </row>
    <row r="11" spans="1:36" ht="20.399999999999999">
      <c r="A11" s="529"/>
      <c r="B11" s="546"/>
      <c r="C11" s="91" t="s">
        <v>89</v>
      </c>
      <c r="D11" s="92">
        <v>2</v>
      </c>
      <c r="E11" s="92">
        <v>0</v>
      </c>
      <c r="F11" s="92">
        <v>11</v>
      </c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161">
        <f t="shared" ref="AI11:AI12" si="2">SUM(D11:AH11)</f>
        <v>13</v>
      </c>
      <c r="AJ11" s="541"/>
    </row>
    <row r="12" spans="1:36" ht="20.399999999999999">
      <c r="A12" s="529"/>
      <c r="B12" s="546"/>
      <c r="C12" s="94" t="s">
        <v>90</v>
      </c>
      <c r="D12" s="92">
        <v>0</v>
      </c>
      <c r="E12" s="92">
        <v>0</v>
      </c>
      <c r="F12" s="92">
        <v>0</v>
      </c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87">
        <f t="shared" si="2"/>
        <v>0</v>
      </c>
      <c r="AJ12" s="541"/>
    </row>
    <row r="13" spans="1:36" ht="21" thickBot="1">
      <c r="A13" s="530"/>
      <c r="B13" s="547"/>
      <c r="C13" s="96" t="s">
        <v>91</v>
      </c>
      <c r="D13" s="97">
        <f>(D11+D12)/D10</f>
        <v>4.4444444444444446E-2</v>
      </c>
      <c r="E13" s="97">
        <f>(E11+E12)/E10</f>
        <v>0</v>
      </c>
      <c r="F13" s="97">
        <f t="shared" ref="F13:AI13" si="3">(F11+F12)/F10</f>
        <v>0.2</v>
      </c>
      <c r="G13" s="97" t="e">
        <f t="shared" si="3"/>
        <v>#DIV/0!</v>
      </c>
      <c r="H13" s="97" t="e">
        <f t="shared" si="3"/>
        <v>#DIV/0!</v>
      </c>
      <c r="I13" s="97" t="e">
        <f t="shared" si="3"/>
        <v>#DIV/0!</v>
      </c>
      <c r="J13" s="97" t="e">
        <f t="shared" si="3"/>
        <v>#DIV/0!</v>
      </c>
      <c r="K13" s="97" t="e">
        <f t="shared" si="3"/>
        <v>#DIV/0!</v>
      </c>
      <c r="L13" s="97" t="e">
        <f t="shared" si="3"/>
        <v>#DIV/0!</v>
      </c>
      <c r="M13" s="97" t="e">
        <f t="shared" si="3"/>
        <v>#DIV/0!</v>
      </c>
      <c r="N13" s="97" t="e">
        <f t="shared" si="3"/>
        <v>#DIV/0!</v>
      </c>
      <c r="O13" s="97" t="e">
        <f t="shared" si="3"/>
        <v>#DIV/0!</v>
      </c>
      <c r="P13" s="97" t="e">
        <f t="shared" si="3"/>
        <v>#DIV/0!</v>
      </c>
      <c r="Q13" s="97" t="e">
        <f t="shared" si="3"/>
        <v>#DIV/0!</v>
      </c>
      <c r="R13" s="97" t="e">
        <f t="shared" si="3"/>
        <v>#DIV/0!</v>
      </c>
      <c r="S13" s="97" t="e">
        <f t="shared" si="3"/>
        <v>#DIV/0!</v>
      </c>
      <c r="T13" s="97" t="e">
        <f t="shared" si="3"/>
        <v>#DIV/0!</v>
      </c>
      <c r="U13" s="97" t="e">
        <f t="shared" si="3"/>
        <v>#DIV/0!</v>
      </c>
      <c r="V13" s="97" t="e">
        <f t="shared" si="3"/>
        <v>#DIV/0!</v>
      </c>
      <c r="W13" s="97" t="e">
        <f t="shared" si="3"/>
        <v>#DIV/0!</v>
      </c>
      <c r="X13" s="97" t="e">
        <f t="shared" si="3"/>
        <v>#DIV/0!</v>
      </c>
      <c r="Y13" s="97" t="e">
        <f t="shared" si="3"/>
        <v>#DIV/0!</v>
      </c>
      <c r="Z13" s="97" t="e">
        <f t="shared" si="3"/>
        <v>#DIV/0!</v>
      </c>
      <c r="AA13" s="97" t="e">
        <f t="shared" si="3"/>
        <v>#DIV/0!</v>
      </c>
      <c r="AB13" s="97" t="e">
        <f t="shared" si="3"/>
        <v>#DIV/0!</v>
      </c>
      <c r="AC13" s="97" t="e">
        <f t="shared" si="3"/>
        <v>#DIV/0!</v>
      </c>
      <c r="AD13" s="97" t="e">
        <f t="shared" si="3"/>
        <v>#DIV/0!</v>
      </c>
      <c r="AE13" s="97" t="e">
        <f t="shared" si="3"/>
        <v>#DIV/0!</v>
      </c>
      <c r="AF13" s="97" t="e">
        <f t="shared" si="3"/>
        <v>#DIV/0!</v>
      </c>
      <c r="AG13" s="97" t="e">
        <f t="shared" si="3"/>
        <v>#DIV/0!</v>
      </c>
      <c r="AH13" s="97" t="e">
        <f t="shared" si="3"/>
        <v>#DIV/0!</v>
      </c>
      <c r="AI13" s="97">
        <f t="shared" si="3"/>
        <v>8.387096774193549E-2</v>
      </c>
      <c r="AJ13" s="542"/>
    </row>
    <row r="14" spans="1:36" ht="20.399999999999999">
      <c r="A14" s="528" t="s">
        <v>100</v>
      </c>
      <c r="B14" s="548" t="s">
        <v>55</v>
      </c>
      <c r="C14" s="86" t="s">
        <v>42</v>
      </c>
      <c r="D14" s="142">
        <v>45</v>
      </c>
      <c r="E14" s="142">
        <v>65</v>
      </c>
      <c r="F14" s="142">
        <v>60</v>
      </c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93">
        <f>SUM(D14:AH14)</f>
        <v>170</v>
      </c>
      <c r="AJ14" s="541">
        <f>AI17</f>
        <v>5.8823529411764705E-2</v>
      </c>
    </row>
    <row r="15" spans="1:36" ht="20.399999999999999">
      <c r="A15" s="529"/>
      <c r="B15" s="546"/>
      <c r="C15" s="91" t="s">
        <v>89</v>
      </c>
      <c r="D15" s="92">
        <v>3</v>
      </c>
      <c r="E15" s="92">
        <v>1</v>
      </c>
      <c r="F15" s="92">
        <v>6</v>
      </c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161">
        <f t="shared" ref="AI15:AI16" si="4">SUM(D15:AH15)</f>
        <v>10</v>
      </c>
      <c r="AJ15" s="541"/>
    </row>
    <row r="16" spans="1:36" ht="20.399999999999999">
      <c r="A16" s="529"/>
      <c r="B16" s="546"/>
      <c r="C16" s="94" t="s">
        <v>90</v>
      </c>
      <c r="D16" s="92">
        <v>0</v>
      </c>
      <c r="E16" s="92">
        <v>0</v>
      </c>
      <c r="F16" s="92">
        <v>0</v>
      </c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87">
        <f t="shared" si="4"/>
        <v>0</v>
      </c>
      <c r="AJ16" s="541"/>
    </row>
    <row r="17" spans="1:36" ht="21" thickBot="1">
      <c r="A17" s="530"/>
      <c r="B17" s="547"/>
      <c r="C17" s="96" t="s">
        <v>91</v>
      </c>
      <c r="D17" s="97">
        <f>(D15+D16)/D14</f>
        <v>6.6666666666666666E-2</v>
      </c>
      <c r="E17" s="97">
        <f>(E15+E16)/E14</f>
        <v>1.5384615384615385E-2</v>
      </c>
      <c r="F17" s="97">
        <f t="shared" ref="F17:AI17" si="5">(F15+F16)/F14</f>
        <v>0.1</v>
      </c>
      <c r="G17" s="97" t="e">
        <f t="shared" si="5"/>
        <v>#DIV/0!</v>
      </c>
      <c r="H17" s="97" t="e">
        <f t="shared" si="5"/>
        <v>#DIV/0!</v>
      </c>
      <c r="I17" s="97" t="e">
        <f t="shared" si="5"/>
        <v>#DIV/0!</v>
      </c>
      <c r="J17" s="97" t="e">
        <f t="shared" si="5"/>
        <v>#DIV/0!</v>
      </c>
      <c r="K17" s="97" t="e">
        <f t="shared" si="5"/>
        <v>#DIV/0!</v>
      </c>
      <c r="L17" s="97" t="e">
        <f t="shared" si="5"/>
        <v>#DIV/0!</v>
      </c>
      <c r="M17" s="97" t="e">
        <f t="shared" si="5"/>
        <v>#DIV/0!</v>
      </c>
      <c r="N17" s="97" t="e">
        <f t="shared" si="5"/>
        <v>#DIV/0!</v>
      </c>
      <c r="O17" s="97" t="e">
        <f t="shared" si="5"/>
        <v>#DIV/0!</v>
      </c>
      <c r="P17" s="97" t="e">
        <f t="shared" si="5"/>
        <v>#DIV/0!</v>
      </c>
      <c r="Q17" s="97" t="e">
        <f t="shared" si="5"/>
        <v>#DIV/0!</v>
      </c>
      <c r="R17" s="97" t="e">
        <f t="shared" si="5"/>
        <v>#DIV/0!</v>
      </c>
      <c r="S17" s="97" t="e">
        <f t="shared" si="5"/>
        <v>#DIV/0!</v>
      </c>
      <c r="T17" s="97" t="e">
        <f t="shared" si="5"/>
        <v>#DIV/0!</v>
      </c>
      <c r="U17" s="97" t="e">
        <f t="shared" si="5"/>
        <v>#DIV/0!</v>
      </c>
      <c r="V17" s="97" t="e">
        <f t="shared" si="5"/>
        <v>#DIV/0!</v>
      </c>
      <c r="W17" s="97" t="e">
        <f t="shared" si="5"/>
        <v>#DIV/0!</v>
      </c>
      <c r="X17" s="97" t="e">
        <f t="shared" si="5"/>
        <v>#DIV/0!</v>
      </c>
      <c r="Y17" s="97" t="e">
        <f t="shared" si="5"/>
        <v>#DIV/0!</v>
      </c>
      <c r="Z17" s="97" t="e">
        <f t="shared" si="5"/>
        <v>#DIV/0!</v>
      </c>
      <c r="AA17" s="97" t="e">
        <f t="shared" si="5"/>
        <v>#DIV/0!</v>
      </c>
      <c r="AB17" s="97" t="e">
        <f t="shared" si="5"/>
        <v>#DIV/0!</v>
      </c>
      <c r="AC17" s="97" t="e">
        <f t="shared" si="5"/>
        <v>#DIV/0!</v>
      </c>
      <c r="AD17" s="97" t="e">
        <f t="shared" si="5"/>
        <v>#DIV/0!</v>
      </c>
      <c r="AE17" s="97" t="e">
        <f t="shared" si="5"/>
        <v>#DIV/0!</v>
      </c>
      <c r="AF17" s="97" t="e">
        <f t="shared" si="5"/>
        <v>#DIV/0!</v>
      </c>
      <c r="AG17" s="97" t="e">
        <f t="shared" si="5"/>
        <v>#DIV/0!</v>
      </c>
      <c r="AH17" s="97" t="e">
        <f t="shared" si="5"/>
        <v>#DIV/0!</v>
      </c>
      <c r="AI17" s="97">
        <f t="shared" si="5"/>
        <v>5.8823529411764705E-2</v>
      </c>
      <c r="AJ17" s="542"/>
    </row>
    <row r="18" spans="1:36" ht="20.399999999999999">
      <c r="A18" s="528" t="s">
        <v>4</v>
      </c>
      <c r="B18" s="548" t="s">
        <v>56</v>
      </c>
      <c r="C18" s="86" t="s">
        <v>42</v>
      </c>
      <c r="D18" s="142">
        <v>25</v>
      </c>
      <c r="E18" s="142">
        <v>60</v>
      </c>
      <c r="F18" s="142">
        <v>50</v>
      </c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93">
        <f>SUM(D18:AH18)</f>
        <v>135</v>
      </c>
      <c r="AJ18" s="541">
        <f>AI21</f>
        <v>5.185185185185185E-2</v>
      </c>
    </row>
    <row r="19" spans="1:36" ht="20.399999999999999">
      <c r="A19" s="529"/>
      <c r="B19" s="546"/>
      <c r="C19" s="91" t="s">
        <v>89</v>
      </c>
      <c r="D19" s="92">
        <v>2</v>
      </c>
      <c r="E19" s="92">
        <v>4</v>
      </c>
      <c r="F19" s="92">
        <v>1</v>
      </c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161">
        <f t="shared" ref="AI19:AI20" si="6">SUM(D19:AH19)</f>
        <v>7</v>
      </c>
      <c r="AJ19" s="541"/>
    </row>
    <row r="20" spans="1:36" ht="20.399999999999999">
      <c r="A20" s="529"/>
      <c r="B20" s="546"/>
      <c r="C20" s="94" t="s">
        <v>90</v>
      </c>
      <c r="D20" s="92">
        <v>0</v>
      </c>
      <c r="E20" s="92">
        <v>0</v>
      </c>
      <c r="F20" s="92">
        <v>0</v>
      </c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87">
        <f t="shared" si="6"/>
        <v>0</v>
      </c>
      <c r="AJ20" s="541"/>
    </row>
    <row r="21" spans="1:36" ht="21" thickBot="1">
      <c r="A21" s="530"/>
      <c r="B21" s="547"/>
      <c r="C21" s="96" t="s">
        <v>91</v>
      </c>
      <c r="D21" s="97">
        <f>(D19+D20)/D18</f>
        <v>0.08</v>
      </c>
      <c r="E21" s="97">
        <f>(E19+E20)/E18</f>
        <v>6.6666666666666666E-2</v>
      </c>
      <c r="F21" s="97">
        <f t="shared" ref="F21:AI21" si="7">(F19+F20)/F18</f>
        <v>0.02</v>
      </c>
      <c r="G21" s="97" t="e">
        <f t="shared" si="7"/>
        <v>#DIV/0!</v>
      </c>
      <c r="H21" s="97" t="e">
        <f t="shared" si="7"/>
        <v>#DIV/0!</v>
      </c>
      <c r="I21" s="97" t="e">
        <f t="shared" si="7"/>
        <v>#DIV/0!</v>
      </c>
      <c r="J21" s="97" t="e">
        <f t="shared" si="7"/>
        <v>#DIV/0!</v>
      </c>
      <c r="K21" s="97" t="e">
        <f t="shared" si="7"/>
        <v>#DIV/0!</v>
      </c>
      <c r="L21" s="97" t="e">
        <f t="shared" si="7"/>
        <v>#DIV/0!</v>
      </c>
      <c r="M21" s="97" t="e">
        <f t="shared" si="7"/>
        <v>#DIV/0!</v>
      </c>
      <c r="N21" s="97" t="e">
        <f t="shared" si="7"/>
        <v>#DIV/0!</v>
      </c>
      <c r="O21" s="97" t="e">
        <f t="shared" si="7"/>
        <v>#DIV/0!</v>
      </c>
      <c r="P21" s="97" t="e">
        <f t="shared" si="7"/>
        <v>#DIV/0!</v>
      </c>
      <c r="Q21" s="97" t="e">
        <f t="shared" si="7"/>
        <v>#DIV/0!</v>
      </c>
      <c r="R21" s="97" t="e">
        <f t="shared" si="7"/>
        <v>#DIV/0!</v>
      </c>
      <c r="S21" s="97" t="e">
        <f t="shared" si="7"/>
        <v>#DIV/0!</v>
      </c>
      <c r="T21" s="97" t="e">
        <f t="shared" si="7"/>
        <v>#DIV/0!</v>
      </c>
      <c r="U21" s="97" t="e">
        <f t="shared" si="7"/>
        <v>#DIV/0!</v>
      </c>
      <c r="V21" s="97" t="e">
        <f t="shared" si="7"/>
        <v>#DIV/0!</v>
      </c>
      <c r="W21" s="97" t="e">
        <f t="shared" si="7"/>
        <v>#DIV/0!</v>
      </c>
      <c r="X21" s="97" t="e">
        <f t="shared" si="7"/>
        <v>#DIV/0!</v>
      </c>
      <c r="Y21" s="97" t="e">
        <f t="shared" si="7"/>
        <v>#DIV/0!</v>
      </c>
      <c r="Z21" s="97" t="e">
        <f t="shared" si="7"/>
        <v>#DIV/0!</v>
      </c>
      <c r="AA21" s="97" t="e">
        <f t="shared" si="7"/>
        <v>#DIV/0!</v>
      </c>
      <c r="AB21" s="97" t="e">
        <f t="shared" si="7"/>
        <v>#DIV/0!</v>
      </c>
      <c r="AC21" s="97" t="e">
        <f t="shared" si="7"/>
        <v>#DIV/0!</v>
      </c>
      <c r="AD21" s="97" t="e">
        <f t="shared" si="7"/>
        <v>#DIV/0!</v>
      </c>
      <c r="AE21" s="97" t="e">
        <f t="shared" si="7"/>
        <v>#DIV/0!</v>
      </c>
      <c r="AF21" s="97" t="e">
        <f t="shared" si="7"/>
        <v>#DIV/0!</v>
      </c>
      <c r="AG21" s="97" t="e">
        <f t="shared" si="7"/>
        <v>#DIV/0!</v>
      </c>
      <c r="AH21" s="97" t="e">
        <f t="shared" si="7"/>
        <v>#DIV/0!</v>
      </c>
      <c r="AI21" s="97">
        <f t="shared" si="7"/>
        <v>5.185185185185185E-2</v>
      </c>
      <c r="AJ21" s="542"/>
    </row>
    <row r="22" spans="1:36" ht="20.399999999999999">
      <c r="A22" s="528" t="s">
        <v>5</v>
      </c>
      <c r="B22" s="548" t="s">
        <v>57</v>
      </c>
      <c r="C22" s="86" t="s">
        <v>42</v>
      </c>
      <c r="D22" s="142">
        <v>20</v>
      </c>
      <c r="E22" s="142">
        <v>60</v>
      </c>
      <c r="F22" s="142">
        <v>50</v>
      </c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93">
        <f>SUM(D22:AH22)</f>
        <v>130</v>
      </c>
      <c r="AJ22" s="541">
        <f>AI25</f>
        <v>4.6153846153846156E-2</v>
      </c>
    </row>
    <row r="23" spans="1:36" ht="20.399999999999999">
      <c r="A23" s="529"/>
      <c r="B23" s="546"/>
      <c r="C23" s="91" t="s">
        <v>89</v>
      </c>
      <c r="D23" s="92">
        <v>1</v>
      </c>
      <c r="E23" s="92">
        <v>2</v>
      </c>
      <c r="F23" s="92">
        <v>3</v>
      </c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161">
        <f t="shared" ref="AI23:AI24" si="8">SUM(D23:AH23)</f>
        <v>6</v>
      </c>
      <c r="AJ23" s="541"/>
    </row>
    <row r="24" spans="1:36" ht="20.399999999999999">
      <c r="A24" s="529"/>
      <c r="B24" s="546"/>
      <c r="C24" s="94" t="s">
        <v>90</v>
      </c>
      <c r="D24" s="92">
        <v>0</v>
      </c>
      <c r="E24" s="92">
        <v>0</v>
      </c>
      <c r="F24" s="92">
        <v>0</v>
      </c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87">
        <f t="shared" si="8"/>
        <v>0</v>
      </c>
      <c r="AJ24" s="541"/>
    </row>
    <row r="25" spans="1:36" ht="21" thickBot="1">
      <c r="A25" s="530"/>
      <c r="B25" s="547"/>
      <c r="C25" s="96" t="s">
        <v>91</v>
      </c>
      <c r="D25" s="97">
        <f>(D23+D24)/D22</f>
        <v>0.05</v>
      </c>
      <c r="E25" s="97">
        <f>(E23+E24)/E22</f>
        <v>3.3333333333333333E-2</v>
      </c>
      <c r="F25" s="97">
        <f t="shared" ref="F25:AI25" si="9">(F23+F24)/F22</f>
        <v>0.06</v>
      </c>
      <c r="G25" s="97" t="e">
        <f t="shared" si="9"/>
        <v>#DIV/0!</v>
      </c>
      <c r="H25" s="97" t="e">
        <f t="shared" si="9"/>
        <v>#DIV/0!</v>
      </c>
      <c r="I25" s="97" t="e">
        <f t="shared" si="9"/>
        <v>#DIV/0!</v>
      </c>
      <c r="J25" s="97" t="e">
        <f t="shared" si="9"/>
        <v>#DIV/0!</v>
      </c>
      <c r="K25" s="97" t="e">
        <f t="shared" si="9"/>
        <v>#DIV/0!</v>
      </c>
      <c r="L25" s="97" t="e">
        <f t="shared" si="9"/>
        <v>#DIV/0!</v>
      </c>
      <c r="M25" s="97" t="e">
        <f t="shared" si="9"/>
        <v>#DIV/0!</v>
      </c>
      <c r="N25" s="97" t="e">
        <f t="shared" si="9"/>
        <v>#DIV/0!</v>
      </c>
      <c r="O25" s="97" t="e">
        <f t="shared" si="9"/>
        <v>#DIV/0!</v>
      </c>
      <c r="P25" s="97" t="e">
        <f t="shared" si="9"/>
        <v>#DIV/0!</v>
      </c>
      <c r="Q25" s="97" t="e">
        <f t="shared" si="9"/>
        <v>#DIV/0!</v>
      </c>
      <c r="R25" s="97" t="e">
        <f t="shared" si="9"/>
        <v>#DIV/0!</v>
      </c>
      <c r="S25" s="97" t="e">
        <f t="shared" si="9"/>
        <v>#DIV/0!</v>
      </c>
      <c r="T25" s="97" t="e">
        <f t="shared" si="9"/>
        <v>#DIV/0!</v>
      </c>
      <c r="U25" s="97" t="e">
        <f t="shared" si="9"/>
        <v>#DIV/0!</v>
      </c>
      <c r="V25" s="97" t="e">
        <f t="shared" si="9"/>
        <v>#DIV/0!</v>
      </c>
      <c r="W25" s="97" t="e">
        <f t="shared" si="9"/>
        <v>#DIV/0!</v>
      </c>
      <c r="X25" s="97" t="e">
        <f t="shared" si="9"/>
        <v>#DIV/0!</v>
      </c>
      <c r="Y25" s="97" t="e">
        <f t="shared" si="9"/>
        <v>#DIV/0!</v>
      </c>
      <c r="Z25" s="97" t="e">
        <f t="shared" si="9"/>
        <v>#DIV/0!</v>
      </c>
      <c r="AA25" s="97" t="e">
        <f t="shared" si="9"/>
        <v>#DIV/0!</v>
      </c>
      <c r="AB25" s="97" t="e">
        <f t="shared" si="9"/>
        <v>#DIV/0!</v>
      </c>
      <c r="AC25" s="97" t="e">
        <f t="shared" si="9"/>
        <v>#DIV/0!</v>
      </c>
      <c r="AD25" s="97" t="e">
        <f t="shared" si="9"/>
        <v>#DIV/0!</v>
      </c>
      <c r="AE25" s="97" t="e">
        <f t="shared" si="9"/>
        <v>#DIV/0!</v>
      </c>
      <c r="AF25" s="97" t="e">
        <f t="shared" si="9"/>
        <v>#DIV/0!</v>
      </c>
      <c r="AG25" s="97" t="e">
        <f t="shared" si="9"/>
        <v>#DIV/0!</v>
      </c>
      <c r="AH25" s="97" t="e">
        <f t="shared" si="9"/>
        <v>#DIV/0!</v>
      </c>
      <c r="AI25" s="97">
        <f t="shared" si="9"/>
        <v>4.6153846153846156E-2</v>
      </c>
      <c r="AJ25" s="542"/>
    </row>
    <row r="26" spans="1:36" ht="20.399999999999999">
      <c r="A26" s="528" t="s">
        <v>6</v>
      </c>
      <c r="B26" s="548" t="s">
        <v>58</v>
      </c>
      <c r="C26" s="86" t="s">
        <v>42</v>
      </c>
      <c r="D26" s="142">
        <v>60</v>
      </c>
      <c r="E26" s="142">
        <v>80</v>
      </c>
      <c r="F26" s="142">
        <v>70</v>
      </c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93">
        <f>SUM(D26:AH26)</f>
        <v>210</v>
      </c>
      <c r="AJ26" s="541">
        <f>AI29</f>
        <v>8.0952380952380956E-2</v>
      </c>
    </row>
    <row r="27" spans="1:36" ht="20.399999999999999">
      <c r="A27" s="529"/>
      <c r="B27" s="546"/>
      <c r="C27" s="91" t="s">
        <v>89</v>
      </c>
      <c r="D27" s="92">
        <v>6</v>
      </c>
      <c r="E27" s="92">
        <v>5</v>
      </c>
      <c r="F27" s="92">
        <v>6</v>
      </c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161">
        <f t="shared" ref="AI27:AI28" si="10">SUM(D27:AH27)</f>
        <v>17</v>
      </c>
      <c r="AJ27" s="541"/>
    </row>
    <row r="28" spans="1:36" ht="20.399999999999999">
      <c r="A28" s="529"/>
      <c r="B28" s="546"/>
      <c r="C28" s="94" t="s">
        <v>90</v>
      </c>
      <c r="D28" s="92">
        <v>0</v>
      </c>
      <c r="E28" s="92">
        <v>0</v>
      </c>
      <c r="F28" s="92">
        <v>0</v>
      </c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87">
        <f t="shared" si="10"/>
        <v>0</v>
      </c>
      <c r="AJ28" s="541"/>
    </row>
    <row r="29" spans="1:36" ht="21" thickBot="1">
      <c r="A29" s="530"/>
      <c r="B29" s="547"/>
      <c r="C29" s="96" t="s">
        <v>91</v>
      </c>
      <c r="D29" s="97">
        <f>(D27+D28)/D26</f>
        <v>0.1</v>
      </c>
      <c r="E29" s="97">
        <f>(E27+E28)/E26</f>
        <v>6.25E-2</v>
      </c>
      <c r="F29" s="97">
        <f t="shared" ref="F29:AI29" si="11">(F27+F28)/F26</f>
        <v>8.5714285714285715E-2</v>
      </c>
      <c r="G29" s="97" t="e">
        <f t="shared" si="11"/>
        <v>#DIV/0!</v>
      </c>
      <c r="H29" s="97" t="e">
        <f t="shared" si="11"/>
        <v>#DIV/0!</v>
      </c>
      <c r="I29" s="97" t="e">
        <f t="shared" si="11"/>
        <v>#DIV/0!</v>
      </c>
      <c r="J29" s="97" t="e">
        <f t="shared" si="11"/>
        <v>#DIV/0!</v>
      </c>
      <c r="K29" s="97" t="e">
        <f t="shared" si="11"/>
        <v>#DIV/0!</v>
      </c>
      <c r="L29" s="97" t="e">
        <f t="shared" si="11"/>
        <v>#DIV/0!</v>
      </c>
      <c r="M29" s="97" t="e">
        <f t="shared" si="11"/>
        <v>#DIV/0!</v>
      </c>
      <c r="N29" s="97" t="e">
        <f t="shared" si="11"/>
        <v>#DIV/0!</v>
      </c>
      <c r="O29" s="97" t="e">
        <f t="shared" si="11"/>
        <v>#DIV/0!</v>
      </c>
      <c r="P29" s="97" t="e">
        <f t="shared" si="11"/>
        <v>#DIV/0!</v>
      </c>
      <c r="Q29" s="97" t="e">
        <f t="shared" si="11"/>
        <v>#DIV/0!</v>
      </c>
      <c r="R29" s="97" t="e">
        <f t="shared" si="11"/>
        <v>#DIV/0!</v>
      </c>
      <c r="S29" s="97" t="e">
        <f t="shared" si="11"/>
        <v>#DIV/0!</v>
      </c>
      <c r="T29" s="97" t="e">
        <f t="shared" si="11"/>
        <v>#DIV/0!</v>
      </c>
      <c r="U29" s="97" t="e">
        <f t="shared" si="11"/>
        <v>#DIV/0!</v>
      </c>
      <c r="V29" s="97" t="e">
        <f t="shared" si="11"/>
        <v>#DIV/0!</v>
      </c>
      <c r="W29" s="97" t="e">
        <f t="shared" si="11"/>
        <v>#DIV/0!</v>
      </c>
      <c r="X29" s="97" t="e">
        <f t="shared" si="11"/>
        <v>#DIV/0!</v>
      </c>
      <c r="Y29" s="97" t="e">
        <f t="shared" si="11"/>
        <v>#DIV/0!</v>
      </c>
      <c r="Z29" s="97" t="e">
        <f t="shared" si="11"/>
        <v>#DIV/0!</v>
      </c>
      <c r="AA29" s="97" t="e">
        <f t="shared" si="11"/>
        <v>#DIV/0!</v>
      </c>
      <c r="AB29" s="97" t="e">
        <f t="shared" si="11"/>
        <v>#DIV/0!</v>
      </c>
      <c r="AC29" s="97" t="e">
        <f t="shared" si="11"/>
        <v>#DIV/0!</v>
      </c>
      <c r="AD29" s="97" t="e">
        <f t="shared" si="11"/>
        <v>#DIV/0!</v>
      </c>
      <c r="AE29" s="97" t="e">
        <f t="shared" si="11"/>
        <v>#DIV/0!</v>
      </c>
      <c r="AF29" s="97" t="e">
        <f t="shared" si="11"/>
        <v>#DIV/0!</v>
      </c>
      <c r="AG29" s="97" t="e">
        <f t="shared" si="11"/>
        <v>#DIV/0!</v>
      </c>
      <c r="AH29" s="97" t="e">
        <f t="shared" si="11"/>
        <v>#DIV/0!</v>
      </c>
      <c r="AI29" s="97">
        <f t="shared" si="11"/>
        <v>8.0952380952380956E-2</v>
      </c>
      <c r="AJ29" s="542"/>
    </row>
    <row r="30" spans="1:36" ht="20.399999999999999">
      <c r="A30" s="528" t="s">
        <v>7</v>
      </c>
      <c r="B30" s="548" t="s">
        <v>59</v>
      </c>
      <c r="C30" s="86" t="s">
        <v>42</v>
      </c>
      <c r="D30" s="142">
        <v>55</v>
      </c>
      <c r="E30" s="142">
        <v>80</v>
      </c>
      <c r="F30" s="142">
        <v>70</v>
      </c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93">
        <f>SUM(D30:AH30)</f>
        <v>205</v>
      </c>
      <c r="AJ30" s="541">
        <f>AI33</f>
        <v>4.3902439024390241E-2</v>
      </c>
    </row>
    <row r="31" spans="1:36" ht="20.399999999999999">
      <c r="A31" s="529"/>
      <c r="B31" s="546"/>
      <c r="C31" s="91" t="s">
        <v>89</v>
      </c>
      <c r="D31" s="92">
        <v>5</v>
      </c>
      <c r="E31" s="92">
        <v>2</v>
      </c>
      <c r="F31" s="92">
        <v>2</v>
      </c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161">
        <f t="shared" ref="AI31:AI32" si="12">SUM(D31:AH31)</f>
        <v>9</v>
      </c>
      <c r="AJ31" s="541"/>
    </row>
    <row r="32" spans="1:36" ht="20.399999999999999">
      <c r="A32" s="529"/>
      <c r="B32" s="546"/>
      <c r="C32" s="94" t="s">
        <v>90</v>
      </c>
      <c r="D32" s="92">
        <v>0</v>
      </c>
      <c r="E32" s="92">
        <v>0</v>
      </c>
      <c r="F32" s="92">
        <v>0</v>
      </c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87">
        <f t="shared" si="12"/>
        <v>0</v>
      </c>
      <c r="AJ32" s="541"/>
    </row>
    <row r="33" spans="1:36" ht="21" thickBot="1">
      <c r="A33" s="530"/>
      <c r="B33" s="547"/>
      <c r="C33" s="96" t="s">
        <v>91</v>
      </c>
      <c r="D33" s="97">
        <f>(D31+D32)/D30</f>
        <v>9.0909090909090912E-2</v>
      </c>
      <c r="E33" s="97">
        <f>(E31+E32)/E30</f>
        <v>2.5000000000000001E-2</v>
      </c>
      <c r="F33" s="97">
        <f t="shared" ref="F33:AI33" si="13">(F31+F32)/F30</f>
        <v>2.8571428571428571E-2</v>
      </c>
      <c r="G33" s="97" t="e">
        <f t="shared" si="13"/>
        <v>#DIV/0!</v>
      </c>
      <c r="H33" s="97" t="e">
        <f t="shared" si="13"/>
        <v>#DIV/0!</v>
      </c>
      <c r="I33" s="97" t="e">
        <f t="shared" si="13"/>
        <v>#DIV/0!</v>
      </c>
      <c r="J33" s="97" t="e">
        <f t="shared" si="13"/>
        <v>#DIV/0!</v>
      </c>
      <c r="K33" s="97" t="e">
        <f t="shared" si="13"/>
        <v>#DIV/0!</v>
      </c>
      <c r="L33" s="97" t="e">
        <f t="shared" si="13"/>
        <v>#DIV/0!</v>
      </c>
      <c r="M33" s="97" t="e">
        <f t="shared" si="13"/>
        <v>#DIV/0!</v>
      </c>
      <c r="N33" s="97" t="e">
        <f t="shared" si="13"/>
        <v>#DIV/0!</v>
      </c>
      <c r="O33" s="97" t="e">
        <f t="shared" si="13"/>
        <v>#DIV/0!</v>
      </c>
      <c r="P33" s="97" t="e">
        <f t="shared" si="13"/>
        <v>#DIV/0!</v>
      </c>
      <c r="Q33" s="97" t="e">
        <f t="shared" si="13"/>
        <v>#DIV/0!</v>
      </c>
      <c r="R33" s="97" t="e">
        <f t="shared" si="13"/>
        <v>#DIV/0!</v>
      </c>
      <c r="S33" s="97" t="e">
        <f t="shared" si="13"/>
        <v>#DIV/0!</v>
      </c>
      <c r="T33" s="97" t="e">
        <f t="shared" si="13"/>
        <v>#DIV/0!</v>
      </c>
      <c r="U33" s="97" t="e">
        <f t="shared" si="13"/>
        <v>#DIV/0!</v>
      </c>
      <c r="V33" s="97" t="e">
        <f t="shared" si="13"/>
        <v>#DIV/0!</v>
      </c>
      <c r="W33" s="97" t="e">
        <f t="shared" si="13"/>
        <v>#DIV/0!</v>
      </c>
      <c r="X33" s="97" t="e">
        <f t="shared" si="13"/>
        <v>#DIV/0!</v>
      </c>
      <c r="Y33" s="97" t="e">
        <f t="shared" si="13"/>
        <v>#DIV/0!</v>
      </c>
      <c r="Z33" s="97" t="e">
        <f t="shared" si="13"/>
        <v>#DIV/0!</v>
      </c>
      <c r="AA33" s="97" t="e">
        <f t="shared" si="13"/>
        <v>#DIV/0!</v>
      </c>
      <c r="AB33" s="97" t="e">
        <f t="shared" si="13"/>
        <v>#DIV/0!</v>
      </c>
      <c r="AC33" s="97" t="e">
        <f t="shared" si="13"/>
        <v>#DIV/0!</v>
      </c>
      <c r="AD33" s="97" t="e">
        <f t="shared" si="13"/>
        <v>#DIV/0!</v>
      </c>
      <c r="AE33" s="97" t="e">
        <f t="shared" si="13"/>
        <v>#DIV/0!</v>
      </c>
      <c r="AF33" s="97" t="e">
        <f t="shared" si="13"/>
        <v>#DIV/0!</v>
      </c>
      <c r="AG33" s="97" t="e">
        <f t="shared" si="13"/>
        <v>#DIV/0!</v>
      </c>
      <c r="AH33" s="97" t="e">
        <f t="shared" si="13"/>
        <v>#DIV/0!</v>
      </c>
      <c r="AI33" s="97">
        <f t="shared" si="13"/>
        <v>4.3902439024390241E-2</v>
      </c>
      <c r="AJ33" s="542"/>
    </row>
    <row r="34" spans="1:36" ht="20.399999999999999">
      <c r="A34" s="528" t="s">
        <v>8</v>
      </c>
      <c r="B34" s="548" t="s">
        <v>32</v>
      </c>
      <c r="C34" s="86" t="s">
        <v>42</v>
      </c>
      <c r="D34" s="142">
        <v>100</v>
      </c>
      <c r="E34" s="142">
        <v>110</v>
      </c>
      <c r="F34" s="142">
        <v>130</v>
      </c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93">
        <f>SUM(D34:AH34)</f>
        <v>340</v>
      </c>
      <c r="AJ34" s="541">
        <f>AI37</f>
        <v>8.5294117647058826E-2</v>
      </c>
    </row>
    <row r="35" spans="1:36" ht="20.399999999999999">
      <c r="A35" s="529"/>
      <c r="B35" s="546"/>
      <c r="C35" s="91" t="s">
        <v>89</v>
      </c>
      <c r="D35" s="92">
        <v>11</v>
      </c>
      <c r="E35" s="92">
        <v>4</v>
      </c>
      <c r="F35" s="92">
        <v>14</v>
      </c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161">
        <f t="shared" ref="AI35:AI36" si="14">SUM(D35:AH35)</f>
        <v>29</v>
      </c>
      <c r="AJ35" s="541"/>
    </row>
    <row r="36" spans="1:36" ht="20.399999999999999">
      <c r="A36" s="529"/>
      <c r="B36" s="546"/>
      <c r="C36" s="94" t="s">
        <v>90</v>
      </c>
      <c r="D36" s="92">
        <v>0</v>
      </c>
      <c r="E36" s="92">
        <v>0</v>
      </c>
      <c r="F36" s="92">
        <v>0</v>
      </c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87">
        <f t="shared" si="14"/>
        <v>0</v>
      </c>
      <c r="AJ36" s="541"/>
    </row>
    <row r="37" spans="1:36" ht="21" thickBot="1">
      <c r="A37" s="530"/>
      <c r="B37" s="547"/>
      <c r="C37" s="96" t="s">
        <v>91</v>
      </c>
      <c r="D37" s="97">
        <f>(D35+D36)/D34</f>
        <v>0.11</v>
      </c>
      <c r="E37" s="97">
        <f>(E35+E36)/E34</f>
        <v>3.6363636363636362E-2</v>
      </c>
      <c r="F37" s="97">
        <f t="shared" ref="F37:AI37" si="15">(F35+F36)/F34</f>
        <v>0.1076923076923077</v>
      </c>
      <c r="G37" s="97" t="e">
        <f t="shared" si="15"/>
        <v>#DIV/0!</v>
      </c>
      <c r="H37" s="97" t="e">
        <f t="shared" si="15"/>
        <v>#DIV/0!</v>
      </c>
      <c r="I37" s="97" t="e">
        <f t="shared" si="15"/>
        <v>#DIV/0!</v>
      </c>
      <c r="J37" s="97" t="e">
        <f t="shared" si="15"/>
        <v>#DIV/0!</v>
      </c>
      <c r="K37" s="97" t="e">
        <f t="shared" si="15"/>
        <v>#DIV/0!</v>
      </c>
      <c r="L37" s="97" t="e">
        <f t="shared" si="15"/>
        <v>#DIV/0!</v>
      </c>
      <c r="M37" s="97" t="e">
        <f t="shared" si="15"/>
        <v>#DIV/0!</v>
      </c>
      <c r="N37" s="97" t="e">
        <f t="shared" si="15"/>
        <v>#DIV/0!</v>
      </c>
      <c r="O37" s="97" t="e">
        <f t="shared" si="15"/>
        <v>#DIV/0!</v>
      </c>
      <c r="P37" s="97" t="e">
        <f t="shared" si="15"/>
        <v>#DIV/0!</v>
      </c>
      <c r="Q37" s="97" t="e">
        <f t="shared" si="15"/>
        <v>#DIV/0!</v>
      </c>
      <c r="R37" s="97" t="e">
        <f t="shared" si="15"/>
        <v>#DIV/0!</v>
      </c>
      <c r="S37" s="97" t="e">
        <f t="shared" si="15"/>
        <v>#DIV/0!</v>
      </c>
      <c r="T37" s="97" t="e">
        <f t="shared" si="15"/>
        <v>#DIV/0!</v>
      </c>
      <c r="U37" s="97" t="e">
        <f t="shared" si="15"/>
        <v>#DIV/0!</v>
      </c>
      <c r="V37" s="97" t="e">
        <f t="shared" si="15"/>
        <v>#DIV/0!</v>
      </c>
      <c r="W37" s="97" t="e">
        <f t="shared" si="15"/>
        <v>#DIV/0!</v>
      </c>
      <c r="X37" s="97" t="e">
        <f t="shared" si="15"/>
        <v>#DIV/0!</v>
      </c>
      <c r="Y37" s="97" t="e">
        <f t="shared" si="15"/>
        <v>#DIV/0!</v>
      </c>
      <c r="Z37" s="97" t="e">
        <f t="shared" si="15"/>
        <v>#DIV/0!</v>
      </c>
      <c r="AA37" s="97" t="e">
        <f t="shared" si="15"/>
        <v>#DIV/0!</v>
      </c>
      <c r="AB37" s="97" t="e">
        <f t="shared" si="15"/>
        <v>#DIV/0!</v>
      </c>
      <c r="AC37" s="97" t="e">
        <f t="shared" si="15"/>
        <v>#DIV/0!</v>
      </c>
      <c r="AD37" s="97" t="e">
        <f t="shared" si="15"/>
        <v>#DIV/0!</v>
      </c>
      <c r="AE37" s="97" t="e">
        <f t="shared" si="15"/>
        <v>#DIV/0!</v>
      </c>
      <c r="AF37" s="97" t="e">
        <f t="shared" si="15"/>
        <v>#DIV/0!</v>
      </c>
      <c r="AG37" s="97" t="e">
        <f t="shared" si="15"/>
        <v>#DIV/0!</v>
      </c>
      <c r="AH37" s="97" t="e">
        <f t="shared" si="15"/>
        <v>#DIV/0!</v>
      </c>
      <c r="AI37" s="97">
        <f t="shared" si="15"/>
        <v>8.5294117647058826E-2</v>
      </c>
      <c r="AJ37" s="542"/>
    </row>
    <row r="38" spans="1:36" ht="20.399999999999999">
      <c r="A38" s="528" t="s">
        <v>9</v>
      </c>
      <c r="B38" s="548" t="s">
        <v>33</v>
      </c>
      <c r="C38" s="86" t="s">
        <v>42</v>
      </c>
      <c r="D38" s="142">
        <v>50</v>
      </c>
      <c r="E38" s="142">
        <v>60</v>
      </c>
      <c r="F38" s="142">
        <v>60</v>
      </c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93">
        <f>SUM(D38:AH38)</f>
        <v>170</v>
      </c>
      <c r="AJ38" s="541">
        <f>AI41</f>
        <v>9.4117647058823528E-2</v>
      </c>
    </row>
    <row r="39" spans="1:36" ht="20.399999999999999">
      <c r="A39" s="529"/>
      <c r="B39" s="546"/>
      <c r="C39" s="91" t="s">
        <v>89</v>
      </c>
      <c r="D39" s="92">
        <v>6</v>
      </c>
      <c r="E39" s="92">
        <v>2</v>
      </c>
      <c r="F39" s="92">
        <v>8</v>
      </c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161">
        <f t="shared" ref="AI39:AI40" si="16">SUM(D39:AH39)</f>
        <v>16</v>
      </c>
      <c r="AJ39" s="541"/>
    </row>
    <row r="40" spans="1:36" ht="20.399999999999999">
      <c r="A40" s="529"/>
      <c r="B40" s="546"/>
      <c r="C40" s="94" t="s">
        <v>90</v>
      </c>
      <c r="D40" s="92">
        <v>0</v>
      </c>
      <c r="E40" s="92">
        <v>0</v>
      </c>
      <c r="F40" s="92">
        <v>0</v>
      </c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87">
        <f t="shared" si="16"/>
        <v>0</v>
      </c>
      <c r="AJ40" s="541"/>
    </row>
    <row r="41" spans="1:36" ht="21" thickBot="1">
      <c r="A41" s="530"/>
      <c r="B41" s="547"/>
      <c r="C41" s="96" t="s">
        <v>91</v>
      </c>
      <c r="D41" s="97">
        <f>(D39+D40)/D38</f>
        <v>0.12</v>
      </c>
      <c r="E41" s="97">
        <f>(E39+E40)/E38</f>
        <v>3.3333333333333333E-2</v>
      </c>
      <c r="F41" s="97">
        <f t="shared" ref="F41:AI41" si="17">(F39+F40)/F38</f>
        <v>0.13333333333333333</v>
      </c>
      <c r="G41" s="97" t="e">
        <f t="shared" si="17"/>
        <v>#DIV/0!</v>
      </c>
      <c r="H41" s="97" t="e">
        <f t="shared" si="17"/>
        <v>#DIV/0!</v>
      </c>
      <c r="I41" s="97" t="e">
        <f t="shared" si="17"/>
        <v>#DIV/0!</v>
      </c>
      <c r="J41" s="97" t="e">
        <f t="shared" si="17"/>
        <v>#DIV/0!</v>
      </c>
      <c r="K41" s="97" t="e">
        <f t="shared" si="17"/>
        <v>#DIV/0!</v>
      </c>
      <c r="L41" s="97" t="e">
        <f t="shared" si="17"/>
        <v>#DIV/0!</v>
      </c>
      <c r="M41" s="97" t="e">
        <f t="shared" si="17"/>
        <v>#DIV/0!</v>
      </c>
      <c r="N41" s="97" t="e">
        <f t="shared" si="17"/>
        <v>#DIV/0!</v>
      </c>
      <c r="O41" s="97" t="e">
        <f t="shared" si="17"/>
        <v>#DIV/0!</v>
      </c>
      <c r="P41" s="97" t="e">
        <f t="shared" si="17"/>
        <v>#DIV/0!</v>
      </c>
      <c r="Q41" s="97" t="e">
        <f t="shared" si="17"/>
        <v>#DIV/0!</v>
      </c>
      <c r="R41" s="97" t="e">
        <f t="shared" si="17"/>
        <v>#DIV/0!</v>
      </c>
      <c r="S41" s="97" t="e">
        <f t="shared" si="17"/>
        <v>#DIV/0!</v>
      </c>
      <c r="T41" s="97" t="e">
        <f t="shared" si="17"/>
        <v>#DIV/0!</v>
      </c>
      <c r="U41" s="97" t="e">
        <f t="shared" si="17"/>
        <v>#DIV/0!</v>
      </c>
      <c r="V41" s="97" t="e">
        <f t="shared" si="17"/>
        <v>#DIV/0!</v>
      </c>
      <c r="W41" s="97" t="e">
        <f t="shared" si="17"/>
        <v>#DIV/0!</v>
      </c>
      <c r="X41" s="97" t="e">
        <f t="shared" si="17"/>
        <v>#DIV/0!</v>
      </c>
      <c r="Y41" s="97" t="e">
        <f t="shared" si="17"/>
        <v>#DIV/0!</v>
      </c>
      <c r="Z41" s="97" t="e">
        <f t="shared" si="17"/>
        <v>#DIV/0!</v>
      </c>
      <c r="AA41" s="97" t="e">
        <f t="shared" si="17"/>
        <v>#DIV/0!</v>
      </c>
      <c r="AB41" s="97" t="e">
        <f t="shared" si="17"/>
        <v>#DIV/0!</v>
      </c>
      <c r="AC41" s="97" t="e">
        <f t="shared" si="17"/>
        <v>#DIV/0!</v>
      </c>
      <c r="AD41" s="97" t="e">
        <f t="shared" si="17"/>
        <v>#DIV/0!</v>
      </c>
      <c r="AE41" s="97" t="e">
        <f t="shared" si="17"/>
        <v>#DIV/0!</v>
      </c>
      <c r="AF41" s="97" t="e">
        <f t="shared" si="17"/>
        <v>#DIV/0!</v>
      </c>
      <c r="AG41" s="97" t="e">
        <f t="shared" si="17"/>
        <v>#DIV/0!</v>
      </c>
      <c r="AH41" s="97" t="e">
        <f t="shared" si="17"/>
        <v>#DIV/0!</v>
      </c>
      <c r="AI41" s="97">
        <f t="shared" si="17"/>
        <v>9.4117647058823528E-2</v>
      </c>
      <c r="AJ41" s="542"/>
    </row>
    <row r="42" spans="1:36" ht="20.399999999999999">
      <c r="A42" s="528" t="s">
        <v>10</v>
      </c>
      <c r="B42" s="548" t="s">
        <v>34</v>
      </c>
      <c r="C42" s="86" t="s">
        <v>42</v>
      </c>
      <c r="D42" s="142">
        <v>50</v>
      </c>
      <c r="E42" s="142">
        <v>60</v>
      </c>
      <c r="F42" s="142">
        <v>60</v>
      </c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93">
        <f>SUM(D42:AH42)</f>
        <v>170</v>
      </c>
      <c r="AJ42" s="541">
        <f>AI45</f>
        <v>2.9411764705882353E-2</v>
      </c>
    </row>
    <row r="43" spans="1:36" ht="20.399999999999999">
      <c r="A43" s="529"/>
      <c r="B43" s="546"/>
      <c r="C43" s="91" t="s">
        <v>89</v>
      </c>
      <c r="D43" s="92">
        <v>4</v>
      </c>
      <c r="E43" s="92">
        <v>1</v>
      </c>
      <c r="F43" s="92">
        <v>0</v>
      </c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161">
        <f t="shared" ref="AI43:AI44" si="18">SUM(D43:AH43)</f>
        <v>5</v>
      </c>
      <c r="AJ43" s="541"/>
    </row>
    <row r="44" spans="1:36" ht="20.399999999999999">
      <c r="A44" s="529"/>
      <c r="B44" s="546"/>
      <c r="C44" s="94" t="s">
        <v>90</v>
      </c>
      <c r="D44" s="92">
        <v>0</v>
      </c>
      <c r="E44" s="92">
        <v>0</v>
      </c>
      <c r="F44" s="92">
        <v>0</v>
      </c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87">
        <f t="shared" si="18"/>
        <v>0</v>
      </c>
      <c r="AJ44" s="541"/>
    </row>
    <row r="45" spans="1:36" ht="21" thickBot="1">
      <c r="A45" s="530"/>
      <c r="B45" s="547"/>
      <c r="C45" s="96" t="s">
        <v>91</v>
      </c>
      <c r="D45" s="97">
        <f>(D43+D44)/D42</f>
        <v>0.08</v>
      </c>
      <c r="E45" s="97">
        <f>(E43+E44)/E42</f>
        <v>1.6666666666666666E-2</v>
      </c>
      <c r="F45" s="97">
        <f t="shared" ref="F45:AI45" si="19">(F43+F44)/F42</f>
        <v>0</v>
      </c>
      <c r="G45" s="97" t="e">
        <f t="shared" si="19"/>
        <v>#DIV/0!</v>
      </c>
      <c r="H45" s="97" t="e">
        <f t="shared" si="19"/>
        <v>#DIV/0!</v>
      </c>
      <c r="I45" s="97" t="e">
        <f t="shared" si="19"/>
        <v>#DIV/0!</v>
      </c>
      <c r="J45" s="97" t="e">
        <f t="shared" si="19"/>
        <v>#DIV/0!</v>
      </c>
      <c r="K45" s="97" t="e">
        <f t="shared" si="19"/>
        <v>#DIV/0!</v>
      </c>
      <c r="L45" s="97" t="e">
        <f t="shared" si="19"/>
        <v>#DIV/0!</v>
      </c>
      <c r="M45" s="97" t="e">
        <f t="shared" si="19"/>
        <v>#DIV/0!</v>
      </c>
      <c r="N45" s="97" t="e">
        <f t="shared" si="19"/>
        <v>#DIV/0!</v>
      </c>
      <c r="O45" s="97" t="e">
        <f t="shared" si="19"/>
        <v>#DIV/0!</v>
      </c>
      <c r="P45" s="97" t="e">
        <f t="shared" si="19"/>
        <v>#DIV/0!</v>
      </c>
      <c r="Q45" s="97" t="e">
        <f t="shared" si="19"/>
        <v>#DIV/0!</v>
      </c>
      <c r="R45" s="97" t="e">
        <f t="shared" si="19"/>
        <v>#DIV/0!</v>
      </c>
      <c r="S45" s="97" t="e">
        <f t="shared" si="19"/>
        <v>#DIV/0!</v>
      </c>
      <c r="T45" s="97" t="e">
        <f t="shared" si="19"/>
        <v>#DIV/0!</v>
      </c>
      <c r="U45" s="97" t="e">
        <f t="shared" si="19"/>
        <v>#DIV/0!</v>
      </c>
      <c r="V45" s="97" t="e">
        <f t="shared" si="19"/>
        <v>#DIV/0!</v>
      </c>
      <c r="W45" s="97" t="e">
        <f t="shared" si="19"/>
        <v>#DIV/0!</v>
      </c>
      <c r="X45" s="97" t="e">
        <f t="shared" si="19"/>
        <v>#DIV/0!</v>
      </c>
      <c r="Y45" s="97" t="e">
        <f t="shared" si="19"/>
        <v>#DIV/0!</v>
      </c>
      <c r="Z45" s="97" t="e">
        <f t="shared" si="19"/>
        <v>#DIV/0!</v>
      </c>
      <c r="AA45" s="97" t="e">
        <f t="shared" si="19"/>
        <v>#DIV/0!</v>
      </c>
      <c r="AB45" s="97" t="e">
        <f t="shared" si="19"/>
        <v>#DIV/0!</v>
      </c>
      <c r="AC45" s="97" t="e">
        <f t="shared" si="19"/>
        <v>#DIV/0!</v>
      </c>
      <c r="AD45" s="97" t="e">
        <f t="shared" si="19"/>
        <v>#DIV/0!</v>
      </c>
      <c r="AE45" s="97" t="e">
        <f t="shared" si="19"/>
        <v>#DIV/0!</v>
      </c>
      <c r="AF45" s="97" t="e">
        <f t="shared" si="19"/>
        <v>#DIV/0!</v>
      </c>
      <c r="AG45" s="97" t="e">
        <f t="shared" si="19"/>
        <v>#DIV/0!</v>
      </c>
      <c r="AH45" s="97" t="e">
        <f t="shared" si="19"/>
        <v>#DIV/0!</v>
      </c>
      <c r="AI45" s="97">
        <f t="shared" si="19"/>
        <v>2.9411764705882353E-2</v>
      </c>
      <c r="AJ45" s="542"/>
    </row>
    <row r="46" spans="1:36" ht="20.399999999999999">
      <c r="A46" s="528" t="s">
        <v>11</v>
      </c>
      <c r="B46" s="548" t="s">
        <v>35</v>
      </c>
      <c r="C46" s="86" t="s">
        <v>42</v>
      </c>
      <c r="D46" s="142">
        <v>90</v>
      </c>
      <c r="E46" s="142">
        <v>100</v>
      </c>
      <c r="F46" s="142">
        <v>100</v>
      </c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2"/>
      <c r="AF46" s="142"/>
      <c r="AG46" s="142"/>
      <c r="AH46" s="142"/>
      <c r="AI46" s="93">
        <f>SUM(D46:AH46)</f>
        <v>290</v>
      </c>
      <c r="AJ46" s="541">
        <f>AI49</f>
        <v>7.586206896551724E-2</v>
      </c>
    </row>
    <row r="47" spans="1:36" ht="20.399999999999999">
      <c r="A47" s="529"/>
      <c r="B47" s="546"/>
      <c r="C47" s="91" t="s">
        <v>89</v>
      </c>
      <c r="D47" s="92">
        <v>11</v>
      </c>
      <c r="E47" s="92">
        <v>4</v>
      </c>
      <c r="F47" s="92">
        <v>7</v>
      </c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161">
        <f t="shared" ref="AI47:AI48" si="20">SUM(D47:AH47)</f>
        <v>22</v>
      </c>
      <c r="AJ47" s="541"/>
    </row>
    <row r="48" spans="1:36" ht="20.399999999999999">
      <c r="A48" s="529"/>
      <c r="B48" s="546"/>
      <c r="C48" s="94" t="s">
        <v>90</v>
      </c>
      <c r="D48" s="92">
        <v>0</v>
      </c>
      <c r="E48" s="92">
        <v>0</v>
      </c>
      <c r="F48" s="92">
        <v>0</v>
      </c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87">
        <f t="shared" si="20"/>
        <v>0</v>
      </c>
      <c r="AJ48" s="541"/>
    </row>
    <row r="49" spans="1:36" ht="21" thickBot="1">
      <c r="A49" s="530"/>
      <c r="B49" s="547"/>
      <c r="C49" s="96" t="s">
        <v>91</v>
      </c>
      <c r="D49" s="97">
        <f>(D47+D48)/D46</f>
        <v>0.12222222222222222</v>
      </c>
      <c r="E49" s="97">
        <f>(E47+E48)/E46</f>
        <v>0.04</v>
      </c>
      <c r="F49" s="97">
        <f t="shared" ref="F49:AI49" si="21">(F47+F48)/F46</f>
        <v>7.0000000000000007E-2</v>
      </c>
      <c r="G49" s="97" t="e">
        <f t="shared" si="21"/>
        <v>#DIV/0!</v>
      </c>
      <c r="H49" s="97" t="e">
        <f t="shared" si="21"/>
        <v>#DIV/0!</v>
      </c>
      <c r="I49" s="97" t="e">
        <f t="shared" si="21"/>
        <v>#DIV/0!</v>
      </c>
      <c r="J49" s="97" t="e">
        <f t="shared" si="21"/>
        <v>#DIV/0!</v>
      </c>
      <c r="K49" s="97" t="e">
        <f t="shared" si="21"/>
        <v>#DIV/0!</v>
      </c>
      <c r="L49" s="97" t="e">
        <f t="shared" si="21"/>
        <v>#DIV/0!</v>
      </c>
      <c r="M49" s="97" t="e">
        <f t="shared" si="21"/>
        <v>#DIV/0!</v>
      </c>
      <c r="N49" s="97" t="e">
        <f t="shared" si="21"/>
        <v>#DIV/0!</v>
      </c>
      <c r="O49" s="97" t="e">
        <f t="shared" si="21"/>
        <v>#DIV/0!</v>
      </c>
      <c r="P49" s="97" t="e">
        <f t="shared" si="21"/>
        <v>#DIV/0!</v>
      </c>
      <c r="Q49" s="97" t="e">
        <f t="shared" si="21"/>
        <v>#DIV/0!</v>
      </c>
      <c r="R49" s="97" t="e">
        <f t="shared" si="21"/>
        <v>#DIV/0!</v>
      </c>
      <c r="S49" s="97" t="e">
        <f t="shared" si="21"/>
        <v>#DIV/0!</v>
      </c>
      <c r="T49" s="97" t="e">
        <f t="shared" si="21"/>
        <v>#DIV/0!</v>
      </c>
      <c r="U49" s="97" t="e">
        <f t="shared" si="21"/>
        <v>#DIV/0!</v>
      </c>
      <c r="V49" s="97" t="e">
        <f t="shared" si="21"/>
        <v>#DIV/0!</v>
      </c>
      <c r="W49" s="97" t="e">
        <f t="shared" si="21"/>
        <v>#DIV/0!</v>
      </c>
      <c r="X49" s="97" t="e">
        <f t="shared" si="21"/>
        <v>#DIV/0!</v>
      </c>
      <c r="Y49" s="97" t="e">
        <f t="shared" si="21"/>
        <v>#DIV/0!</v>
      </c>
      <c r="Z49" s="97" t="e">
        <f t="shared" si="21"/>
        <v>#DIV/0!</v>
      </c>
      <c r="AA49" s="97" t="e">
        <f t="shared" si="21"/>
        <v>#DIV/0!</v>
      </c>
      <c r="AB49" s="97" t="e">
        <f t="shared" si="21"/>
        <v>#DIV/0!</v>
      </c>
      <c r="AC49" s="97" t="e">
        <f t="shared" si="21"/>
        <v>#DIV/0!</v>
      </c>
      <c r="AD49" s="97" t="e">
        <f t="shared" si="21"/>
        <v>#DIV/0!</v>
      </c>
      <c r="AE49" s="97" t="e">
        <f t="shared" si="21"/>
        <v>#DIV/0!</v>
      </c>
      <c r="AF49" s="97" t="e">
        <f t="shared" si="21"/>
        <v>#DIV/0!</v>
      </c>
      <c r="AG49" s="97" t="e">
        <f t="shared" si="21"/>
        <v>#DIV/0!</v>
      </c>
      <c r="AH49" s="97" t="e">
        <f t="shared" si="21"/>
        <v>#DIV/0!</v>
      </c>
      <c r="AI49" s="97">
        <f t="shared" si="21"/>
        <v>7.586206896551724E-2</v>
      </c>
      <c r="AJ49" s="542"/>
    </row>
    <row r="50" spans="1:36" ht="20.399999999999999">
      <c r="A50" s="528" t="s">
        <v>12</v>
      </c>
      <c r="B50" s="548" t="s">
        <v>60</v>
      </c>
      <c r="C50" s="86" t="s">
        <v>42</v>
      </c>
      <c r="D50" s="142">
        <v>55</v>
      </c>
      <c r="E50" s="142">
        <v>60</v>
      </c>
      <c r="F50" s="142">
        <v>50</v>
      </c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93">
        <f>SUM(D50:AH50)</f>
        <v>165</v>
      </c>
      <c r="AJ50" s="541">
        <f>AI53</f>
        <v>6.6666666666666666E-2</v>
      </c>
    </row>
    <row r="51" spans="1:36" ht="20.399999999999999">
      <c r="A51" s="529"/>
      <c r="B51" s="546"/>
      <c r="C51" s="91" t="s">
        <v>89</v>
      </c>
      <c r="D51" s="92">
        <v>6</v>
      </c>
      <c r="E51" s="92">
        <v>1</v>
      </c>
      <c r="F51" s="92">
        <v>4</v>
      </c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161">
        <f t="shared" ref="AI51:AI52" si="22">SUM(D51:AH51)</f>
        <v>11</v>
      </c>
      <c r="AJ51" s="541"/>
    </row>
    <row r="52" spans="1:36" ht="20.399999999999999">
      <c r="A52" s="529"/>
      <c r="B52" s="546"/>
      <c r="C52" s="94" t="s">
        <v>90</v>
      </c>
      <c r="D52" s="92">
        <v>0</v>
      </c>
      <c r="E52" s="92">
        <v>0</v>
      </c>
      <c r="F52" s="92">
        <v>0</v>
      </c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87">
        <f t="shared" si="22"/>
        <v>0</v>
      </c>
      <c r="AJ52" s="541"/>
    </row>
    <row r="53" spans="1:36" ht="21" thickBot="1">
      <c r="A53" s="530"/>
      <c r="B53" s="547"/>
      <c r="C53" s="96" t="s">
        <v>91</v>
      </c>
      <c r="D53" s="97">
        <f>(D51+D52)/D50</f>
        <v>0.10909090909090909</v>
      </c>
      <c r="E53" s="97">
        <f>(E51+E52)/E50</f>
        <v>1.6666666666666666E-2</v>
      </c>
      <c r="F53" s="97">
        <f t="shared" ref="F53:AI53" si="23">(F51+F52)/F50</f>
        <v>0.08</v>
      </c>
      <c r="G53" s="97" t="e">
        <f t="shared" si="23"/>
        <v>#DIV/0!</v>
      </c>
      <c r="H53" s="97" t="e">
        <f t="shared" si="23"/>
        <v>#DIV/0!</v>
      </c>
      <c r="I53" s="97" t="e">
        <f t="shared" si="23"/>
        <v>#DIV/0!</v>
      </c>
      <c r="J53" s="97" t="e">
        <f t="shared" si="23"/>
        <v>#DIV/0!</v>
      </c>
      <c r="K53" s="97" t="e">
        <f t="shared" si="23"/>
        <v>#DIV/0!</v>
      </c>
      <c r="L53" s="97" t="e">
        <f t="shared" si="23"/>
        <v>#DIV/0!</v>
      </c>
      <c r="M53" s="97" t="e">
        <f t="shared" si="23"/>
        <v>#DIV/0!</v>
      </c>
      <c r="N53" s="97" t="e">
        <f t="shared" si="23"/>
        <v>#DIV/0!</v>
      </c>
      <c r="O53" s="97" t="e">
        <f t="shared" si="23"/>
        <v>#DIV/0!</v>
      </c>
      <c r="P53" s="97" t="e">
        <f t="shared" si="23"/>
        <v>#DIV/0!</v>
      </c>
      <c r="Q53" s="97" t="e">
        <f t="shared" si="23"/>
        <v>#DIV/0!</v>
      </c>
      <c r="R53" s="97" t="e">
        <f t="shared" si="23"/>
        <v>#DIV/0!</v>
      </c>
      <c r="S53" s="97" t="e">
        <f t="shared" si="23"/>
        <v>#DIV/0!</v>
      </c>
      <c r="T53" s="97" t="e">
        <f t="shared" si="23"/>
        <v>#DIV/0!</v>
      </c>
      <c r="U53" s="97" t="e">
        <f t="shared" si="23"/>
        <v>#DIV/0!</v>
      </c>
      <c r="V53" s="97" t="e">
        <f t="shared" si="23"/>
        <v>#DIV/0!</v>
      </c>
      <c r="W53" s="97" t="e">
        <f t="shared" si="23"/>
        <v>#DIV/0!</v>
      </c>
      <c r="X53" s="97" t="e">
        <f t="shared" si="23"/>
        <v>#DIV/0!</v>
      </c>
      <c r="Y53" s="97" t="e">
        <f t="shared" si="23"/>
        <v>#DIV/0!</v>
      </c>
      <c r="Z53" s="97" t="e">
        <f t="shared" si="23"/>
        <v>#DIV/0!</v>
      </c>
      <c r="AA53" s="97" t="e">
        <f t="shared" si="23"/>
        <v>#DIV/0!</v>
      </c>
      <c r="AB53" s="97" t="e">
        <f t="shared" si="23"/>
        <v>#DIV/0!</v>
      </c>
      <c r="AC53" s="97" t="e">
        <f t="shared" si="23"/>
        <v>#DIV/0!</v>
      </c>
      <c r="AD53" s="97" t="e">
        <f t="shared" si="23"/>
        <v>#DIV/0!</v>
      </c>
      <c r="AE53" s="97" t="e">
        <f t="shared" si="23"/>
        <v>#DIV/0!</v>
      </c>
      <c r="AF53" s="97" t="e">
        <f t="shared" si="23"/>
        <v>#DIV/0!</v>
      </c>
      <c r="AG53" s="97" t="e">
        <f t="shared" si="23"/>
        <v>#DIV/0!</v>
      </c>
      <c r="AH53" s="97" t="e">
        <f t="shared" si="23"/>
        <v>#DIV/0!</v>
      </c>
      <c r="AI53" s="97">
        <f t="shared" si="23"/>
        <v>6.6666666666666666E-2</v>
      </c>
      <c r="AJ53" s="542"/>
    </row>
    <row r="54" spans="1:36" ht="20.399999999999999">
      <c r="A54" s="528" t="s">
        <v>13</v>
      </c>
      <c r="B54" s="548" t="s">
        <v>61</v>
      </c>
      <c r="C54" s="86" t="s">
        <v>42</v>
      </c>
      <c r="D54" s="142">
        <v>35</v>
      </c>
      <c r="E54" s="142">
        <v>60</v>
      </c>
      <c r="F54" s="142">
        <v>60</v>
      </c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93">
        <f>SUM(D54:AH54)</f>
        <v>155</v>
      </c>
      <c r="AJ54" s="541">
        <f>AI57</f>
        <v>8.387096774193549E-2</v>
      </c>
    </row>
    <row r="55" spans="1:36" ht="20.399999999999999">
      <c r="A55" s="529"/>
      <c r="B55" s="546"/>
      <c r="C55" s="91" t="s">
        <v>89</v>
      </c>
      <c r="D55" s="92">
        <v>4</v>
      </c>
      <c r="E55" s="92">
        <v>0</v>
      </c>
      <c r="F55" s="92">
        <v>9</v>
      </c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161">
        <f t="shared" ref="AI55:AI56" si="24">SUM(D55:AH55)</f>
        <v>13</v>
      </c>
      <c r="AJ55" s="541"/>
    </row>
    <row r="56" spans="1:36" ht="20.399999999999999">
      <c r="A56" s="529"/>
      <c r="B56" s="546"/>
      <c r="C56" s="94" t="s">
        <v>90</v>
      </c>
      <c r="D56" s="92">
        <v>0</v>
      </c>
      <c r="E56" s="92">
        <v>0</v>
      </c>
      <c r="F56" s="92">
        <v>0</v>
      </c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87">
        <f t="shared" si="24"/>
        <v>0</v>
      </c>
      <c r="AJ56" s="541"/>
    </row>
    <row r="57" spans="1:36" ht="21" thickBot="1">
      <c r="A57" s="530"/>
      <c r="B57" s="547"/>
      <c r="C57" s="96" t="s">
        <v>91</v>
      </c>
      <c r="D57" s="97">
        <f>(D55+D56)/D54</f>
        <v>0.11428571428571428</v>
      </c>
      <c r="E57" s="97">
        <f>(E55+E56)/E54</f>
        <v>0</v>
      </c>
      <c r="F57" s="97">
        <f t="shared" ref="F57:AI57" si="25">(F55+F56)/F54</f>
        <v>0.15</v>
      </c>
      <c r="G57" s="97" t="e">
        <f t="shared" si="25"/>
        <v>#DIV/0!</v>
      </c>
      <c r="H57" s="97" t="e">
        <f t="shared" si="25"/>
        <v>#DIV/0!</v>
      </c>
      <c r="I57" s="97" t="e">
        <f t="shared" si="25"/>
        <v>#DIV/0!</v>
      </c>
      <c r="J57" s="97" t="e">
        <f t="shared" si="25"/>
        <v>#DIV/0!</v>
      </c>
      <c r="K57" s="97" t="e">
        <f t="shared" si="25"/>
        <v>#DIV/0!</v>
      </c>
      <c r="L57" s="97" t="e">
        <f t="shared" si="25"/>
        <v>#DIV/0!</v>
      </c>
      <c r="M57" s="97" t="e">
        <f t="shared" si="25"/>
        <v>#DIV/0!</v>
      </c>
      <c r="N57" s="97" t="e">
        <f t="shared" si="25"/>
        <v>#DIV/0!</v>
      </c>
      <c r="O57" s="97" t="e">
        <f t="shared" si="25"/>
        <v>#DIV/0!</v>
      </c>
      <c r="P57" s="97" t="e">
        <f t="shared" si="25"/>
        <v>#DIV/0!</v>
      </c>
      <c r="Q57" s="97" t="e">
        <f t="shared" si="25"/>
        <v>#DIV/0!</v>
      </c>
      <c r="R57" s="97" t="e">
        <f t="shared" si="25"/>
        <v>#DIV/0!</v>
      </c>
      <c r="S57" s="97" t="e">
        <f t="shared" si="25"/>
        <v>#DIV/0!</v>
      </c>
      <c r="T57" s="97" t="e">
        <f t="shared" si="25"/>
        <v>#DIV/0!</v>
      </c>
      <c r="U57" s="97" t="e">
        <f t="shared" si="25"/>
        <v>#DIV/0!</v>
      </c>
      <c r="V57" s="97" t="e">
        <f t="shared" si="25"/>
        <v>#DIV/0!</v>
      </c>
      <c r="W57" s="97" t="e">
        <f t="shared" si="25"/>
        <v>#DIV/0!</v>
      </c>
      <c r="X57" s="97" t="e">
        <f t="shared" si="25"/>
        <v>#DIV/0!</v>
      </c>
      <c r="Y57" s="97" t="e">
        <f t="shared" si="25"/>
        <v>#DIV/0!</v>
      </c>
      <c r="Z57" s="97" t="e">
        <f t="shared" si="25"/>
        <v>#DIV/0!</v>
      </c>
      <c r="AA57" s="97" t="e">
        <f t="shared" si="25"/>
        <v>#DIV/0!</v>
      </c>
      <c r="AB57" s="97" t="e">
        <f t="shared" si="25"/>
        <v>#DIV/0!</v>
      </c>
      <c r="AC57" s="97" t="e">
        <f t="shared" si="25"/>
        <v>#DIV/0!</v>
      </c>
      <c r="AD57" s="97" t="e">
        <f t="shared" si="25"/>
        <v>#DIV/0!</v>
      </c>
      <c r="AE57" s="97" t="e">
        <f t="shared" si="25"/>
        <v>#DIV/0!</v>
      </c>
      <c r="AF57" s="97" t="e">
        <f t="shared" si="25"/>
        <v>#DIV/0!</v>
      </c>
      <c r="AG57" s="97" t="e">
        <f t="shared" si="25"/>
        <v>#DIV/0!</v>
      </c>
      <c r="AH57" s="97" t="e">
        <f t="shared" si="25"/>
        <v>#DIV/0!</v>
      </c>
      <c r="AI57" s="97">
        <f t="shared" si="25"/>
        <v>8.387096774193549E-2</v>
      </c>
      <c r="AJ57" s="542"/>
    </row>
    <row r="58" spans="1:36" ht="20.399999999999999">
      <c r="A58" s="528" t="s">
        <v>14</v>
      </c>
      <c r="B58" s="548" t="s">
        <v>62</v>
      </c>
      <c r="C58" s="86" t="s">
        <v>42</v>
      </c>
      <c r="D58" s="142">
        <v>160</v>
      </c>
      <c r="E58" s="142">
        <v>220</v>
      </c>
      <c r="F58" s="142">
        <v>240</v>
      </c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93">
        <f>SUM(D58:AH58)</f>
        <v>620</v>
      </c>
      <c r="AJ58" s="541">
        <f>AI61</f>
        <v>4.0322580645161289E-2</v>
      </c>
    </row>
    <row r="59" spans="1:36" ht="20.399999999999999">
      <c r="A59" s="529"/>
      <c r="B59" s="546"/>
      <c r="C59" s="91" t="s">
        <v>89</v>
      </c>
      <c r="D59" s="92">
        <v>14</v>
      </c>
      <c r="E59" s="92">
        <v>6</v>
      </c>
      <c r="F59" s="92">
        <v>5</v>
      </c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161">
        <f t="shared" ref="AI59:AI60" si="26">SUM(D59:AH59)</f>
        <v>25</v>
      </c>
      <c r="AJ59" s="541"/>
    </row>
    <row r="60" spans="1:36" ht="20.399999999999999">
      <c r="A60" s="529"/>
      <c r="B60" s="546"/>
      <c r="C60" s="94" t="s">
        <v>90</v>
      </c>
      <c r="D60" s="92">
        <v>0</v>
      </c>
      <c r="E60" s="92">
        <v>0</v>
      </c>
      <c r="F60" s="92">
        <v>0</v>
      </c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87">
        <f t="shared" si="26"/>
        <v>0</v>
      </c>
      <c r="AJ60" s="541"/>
    </row>
    <row r="61" spans="1:36" ht="21" thickBot="1">
      <c r="A61" s="530"/>
      <c r="B61" s="547"/>
      <c r="C61" s="96" t="s">
        <v>91</v>
      </c>
      <c r="D61" s="97">
        <f>(D59+D60)/D58</f>
        <v>8.7499999999999994E-2</v>
      </c>
      <c r="E61" s="97">
        <f>(E59+E60)/E58</f>
        <v>2.7272727272727271E-2</v>
      </c>
      <c r="F61" s="97">
        <f t="shared" ref="F61:AI61" si="27">(F59+F60)/F58</f>
        <v>2.0833333333333332E-2</v>
      </c>
      <c r="G61" s="97" t="e">
        <f t="shared" si="27"/>
        <v>#DIV/0!</v>
      </c>
      <c r="H61" s="97" t="e">
        <f t="shared" si="27"/>
        <v>#DIV/0!</v>
      </c>
      <c r="I61" s="97" t="e">
        <f t="shared" si="27"/>
        <v>#DIV/0!</v>
      </c>
      <c r="J61" s="97" t="e">
        <f t="shared" si="27"/>
        <v>#DIV/0!</v>
      </c>
      <c r="K61" s="97" t="e">
        <f t="shared" si="27"/>
        <v>#DIV/0!</v>
      </c>
      <c r="L61" s="97" t="e">
        <f t="shared" si="27"/>
        <v>#DIV/0!</v>
      </c>
      <c r="M61" s="97" t="e">
        <f t="shared" si="27"/>
        <v>#DIV/0!</v>
      </c>
      <c r="N61" s="97" t="e">
        <f t="shared" si="27"/>
        <v>#DIV/0!</v>
      </c>
      <c r="O61" s="97" t="e">
        <f t="shared" si="27"/>
        <v>#DIV/0!</v>
      </c>
      <c r="P61" s="97" t="e">
        <f t="shared" si="27"/>
        <v>#DIV/0!</v>
      </c>
      <c r="Q61" s="97" t="e">
        <f t="shared" si="27"/>
        <v>#DIV/0!</v>
      </c>
      <c r="R61" s="97" t="e">
        <f t="shared" si="27"/>
        <v>#DIV/0!</v>
      </c>
      <c r="S61" s="97" t="e">
        <f t="shared" si="27"/>
        <v>#DIV/0!</v>
      </c>
      <c r="T61" s="97" t="e">
        <f t="shared" si="27"/>
        <v>#DIV/0!</v>
      </c>
      <c r="U61" s="97" t="e">
        <f t="shared" si="27"/>
        <v>#DIV/0!</v>
      </c>
      <c r="V61" s="97" t="e">
        <f t="shared" si="27"/>
        <v>#DIV/0!</v>
      </c>
      <c r="W61" s="97" t="e">
        <f t="shared" si="27"/>
        <v>#DIV/0!</v>
      </c>
      <c r="X61" s="97" t="e">
        <f t="shared" si="27"/>
        <v>#DIV/0!</v>
      </c>
      <c r="Y61" s="97" t="e">
        <f t="shared" si="27"/>
        <v>#DIV/0!</v>
      </c>
      <c r="Z61" s="97" t="e">
        <f t="shared" si="27"/>
        <v>#DIV/0!</v>
      </c>
      <c r="AA61" s="97" t="e">
        <f t="shared" si="27"/>
        <v>#DIV/0!</v>
      </c>
      <c r="AB61" s="97" t="e">
        <f t="shared" si="27"/>
        <v>#DIV/0!</v>
      </c>
      <c r="AC61" s="97" t="e">
        <f t="shared" si="27"/>
        <v>#DIV/0!</v>
      </c>
      <c r="AD61" s="97" t="e">
        <f t="shared" si="27"/>
        <v>#DIV/0!</v>
      </c>
      <c r="AE61" s="97" t="e">
        <f t="shared" si="27"/>
        <v>#DIV/0!</v>
      </c>
      <c r="AF61" s="97" t="e">
        <f t="shared" si="27"/>
        <v>#DIV/0!</v>
      </c>
      <c r="AG61" s="97" t="e">
        <f t="shared" si="27"/>
        <v>#DIV/0!</v>
      </c>
      <c r="AH61" s="97" t="e">
        <f t="shared" si="27"/>
        <v>#DIV/0!</v>
      </c>
      <c r="AI61" s="97">
        <f t="shared" si="27"/>
        <v>4.0322580645161289E-2</v>
      </c>
      <c r="AJ61" s="542"/>
    </row>
    <row r="62" spans="1:36" ht="20.399999999999999">
      <c r="A62" s="528" t="s">
        <v>15</v>
      </c>
      <c r="B62" s="548" t="s">
        <v>63</v>
      </c>
      <c r="C62" s="99" t="s">
        <v>42</v>
      </c>
      <c r="D62" s="142">
        <v>120</v>
      </c>
      <c r="E62" s="142">
        <v>220</v>
      </c>
      <c r="F62" s="142">
        <v>250</v>
      </c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93">
        <f>SUM(D62:AH62)</f>
        <v>590</v>
      </c>
      <c r="AJ62" s="541">
        <f>AI65</f>
        <v>5.4237288135593219E-2</v>
      </c>
    </row>
    <row r="63" spans="1:36" ht="20.399999999999999">
      <c r="A63" s="529"/>
      <c r="B63" s="546"/>
      <c r="C63" s="100" t="s">
        <v>89</v>
      </c>
      <c r="D63" s="92">
        <v>17</v>
      </c>
      <c r="E63" s="92">
        <v>4</v>
      </c>
      <c r="F63" s="92">
        <v>11</v>
      </c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161">
        <f t="shared" ref="AI63:AI64" si="28">SUM(D63:AH63)</f>
        <v>32</v>
      </c>
      <c r="AJ63" s="541"/>
    </row>
    <row r="64" spans="1:36" ht="20.399999999999999">
      <c r="A64" s="529"/>
      <c r="B64" s="546"/>
      <c r="C64" s="94" t="s">
        <v>90</v>
      </c>
      <c r="D64" s="92">
        <v>0</v>
      </c>
      <c r="E64" s="92">
        <v>0</v>
      </c>
      <c r="F64" s="92">
        <v>0</v>
      </c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87">
        <f t="shared" si="28"/>
        <v>0</v>
      </c>
      <c r="AJ64" s="541"/>
    </row>
    <row r="65" spans="1:36" ht="21" thickBot="1">
      <c r="A65" s="530"/>
      <c r="B65" s="547"/>
      <c r="C65" s="154" t="s">
        <v>91</v>
      </c>
      <c r="D65" s="97">
        <f>(D63+D64)/D62</f>
        <v>0.14166666666666666</v>
      </c>
      <c r="E65" s="97">
        <f>(E63+E64)/E62</f>
        <v>1.8181818181818181E-2</v>
      </c>
      <c r="F65" s="97">
        <f t="shared" ref="F65:AI65" si="29">(F63+F64)/F62</f>
        <v>4.3999999999999997E-2</v>
      </c>
      <c r="G65" s="97" t="e">
        <f t="shared" si="29"/>
        <v>#DIV/0!</v>
      </c>
      <c r="H65" s="97" t="e">
        <f t="shared" si="29"/>
        <v>#DIV/0!</v>
      </c>
      <c r="I65" s="97" t="e">
        <f t="shared" si="29"/>
        <v>#DIV/0!</v>
      </c>
      <c r="J65" s="97" t="e">
        <f t="shared" si="29"/>
        <v>#DIV/0!</v>
      </c>
      <c r="K65" s="97" t="e">
        <f t="shared" si="29"/>
        <v>#DIV/0!</v>
      </c>
      <c r="L65" s="97" t="e">
        <f t="shared" si="29"/>
        <v>#DIV/0!</v>
      </c>
      <c r="M65" s="97" t="e">
        <f t="shared" si="29"/>
        <v>#DIV/0!</v>
      </c>
      <c r="N65" s="97" t="e">
        <f t="shared" si="29"/>
        <v>#DIV/0!</v>
      </c>
      <c r="O65" s="97" t="e">
        <f t="shared" si="29"/>
        <v>#DIV/0!</v>
      </c>
      <c r="P65" s="97" t="e">
        <f t="shared" si="29"/>
        <v>#DIV/0!</v>
      </c>
      <c r="Q65" s="97" t="e">
        <f t="shared" si="29"/>
        <v>#DIV/0!</v>
      </c>
      <c r="R65" s="97" t="e">
        <f t="shared" si="29"/>
        <v>#DIV/0!</v>
      </c>
      <c r="S65" s="97" t="e">
        <f t="shared" si="29"/>
        <v>#DIV/0!</v>
      </c>
      <c r="T65" s="97" t="e">
        <f t="shared" si="29"/>
        <v>#DIV/0!</v>
      </c>
      <c r="U65" s="97" t="e">
        <f t="shared" si="29"/>
        <v>#DIV/0!</v>
      </c>
      <c r="V65" s="97" t="e">
        <f t="shared" si="29"/>
        <v>#DIV/0!</v>
      </c>
      <c r="W65" s="97" t="e">
        <f t="shared" si="29"/>
        <v>#DIV/0!</v>
      </c>
      <c r="X65" s="97" t="e">
        <f t="shared" si="29"/>
        <v>#DIV/0!</v>
      </c>
      <c r="Y65" s="97" t="e">
        <f t="shared" si="29"/>
        <v>#DIV/0!</v>
      </c>
      <c r="Z65" s="97" t="e">
        <f t="shared" si="29"/>
        <v>#DIV/0!</v>
      </c>
      <c r="AA65" s="97" t="e">
        <f t="shared" si="29"/>
        <v>#DIV/0!</v>
      </c>
      <c r="AB65" s="97" t="e">
        <f t="shared" si="29"/>
        <v>#DIV/0!</v>
      </c>
      <c r="AC65" s="97" t="e">
        <f t="shared" si="29"/>
        <v>#DIV/0!</v>
      </c>
      <c r="AD65" s="97" t="e">
        <f t="shared" si="29"/>
        <v>#DIV/0!</v>
      </c>
      <c r="AE65" s="97" t="e">
        <f t="shared" si="29"/>
        <v>#DIV/0!</v>
      </c>
      <c r="AF65" s="97" t="e">
        <f t="shared" si="29"/>
        <v>#DIV/0!</v>
      </c>
      <c r="AG65" s="97" t="e">
        <f t="shared" si="29"/>
        <v>#DIV/0!</v>
      </c>
      <c r="AH65" s="97" t="e">
        <f t="shared" si="29"/>
        <v>#DIV/0!</v>
      </c>
      <c r="AI65" s="97">
        <f t="shared" si="29"/>
        <v>5.4237288135593219E-2</v>
      </c>
      <c r="AJ65" s="542"/>
    </row>
    <row r="66" spans="1:36" ht="20.399999999999999">
      <c r="A66" s="517" t="s">
        <v>16</v>
      </c>
      <c r="B66" s="552" t="s">
        <v>36</v>
      </c>
      <c r="C66" s="143" t="s">
        <v>42</v>
      </c>
      <c r="D66" s="144">
        <v>0</v>
      </c>
      <c r="E66" s="144">
        <v>0</v>
      </c>
      <c r="F66" s="144">
        <v>0</v>
      </c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5">
        <f>SUM(D66:AH66)</f>
        <v>0</v>
      </c>
      <c r="AJ66" s="539" t="e">
        <f>AI69</f>
        <v>#DIV/0!</v>
      </c>
    </row>
    <row r="67" spans="1:36" ht="20.399999999999999">
      <c r="A67" s="518"/>
      <c r="B67" s="553"/>
      <c r="C67" s="146" t="s">
        <v>89</v>
      </c>
      <c r="D67" s="147">
        <v>0</v>
      </c>
      <c r="E67" s="147">
        <v>0</v>
      </c>
      <c r="F67" s="147">
        <v>0</v>
      </c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62">
        <f t="shared" ref="AI67:AI68" si="30">SUM(D67:AH67)</f>
        <v>0</v>
      </c>
      <c r="AJ67" s="539"/>
    </row>
    <row r="68" spans="1:36" ht="20.399999999999999">
      <c r="A68" s="518"/>
      <c r="B68" s="553"/>
      <c r="C68" s="148" t="s">
        <v>90</v>
      </c>
      <c r="D68" s="147">
        <v>0</v>
      </c>
      <c r="E68" s="147">
        <v>0</v>
      </c>
      <c r="F68" s="147">
        <v>0</v>
      </c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4">
        <f t="shared" si="30"/>
        <v>0</v>
      </c>
      <c r="AJ68" s="539"/>
    </row>
    <row r="69" spans="1:36" ht="21" thickBot="1">
      <c r="A69" s="519"/>
      <c r="B69" s="554"/>
      <c r="C69" s="149" t="s">
        <v>91</v>
      </c>
      <c r="D69" s="150" t="e">
        <f>(D67+D68)/D66</f>
        <v>#DIV/0!</v>
      </c>
      <c r="E69" s="150" t="e">
        <f>(E67+E68)/E66</f>
        <v>#DIV/0!</v>
      </c>
      <c r="F69" s="150" t="e">
        <f t="shared" ref="F69:AI69" si="31">(F67+F68)/F66</f>
        <v>#DIV/0!</v>
      </c>
      <c r="G69" s="150" t="e">
        <f t="shared" si="31"/>
        <v>#DIV/0!</v>
      </c>
      <c r="H69" s="150" t="e">
        <f t="shared" si="31"/>
        <v>#DIV/0!</v>
      </c>
      <c r="I69" s="150" t="e">
        <f t="shared" si="31"/>
        <v>#DIV/0!</v>
      </c>
      <c r="J69" s="150" t="e">
        <f t="shared" si="31"/>
        <v>#DIV/0!</v>
      </c>
      <c r="K69" s="150" t="e">
        <f t="shared" si="31"/>
        <v>#DIV/0!</v>
      </c>
      <c r="L69" s="150" t="e">
        <f t="shared" si="31"/>
        <v>#DIV/0!</v>
      </c>
      <c r="M69" s="150" t="e">
        <f t="shared" si="31"/>
        <v>#DIV/0!</v>
      </c>
      <c r="N69" s="150" t="e">
        <f t="shared" si="31"/>
        <v>#DIV/0!</v>
      </c>
      <c r="O69" s="150" t="e">
        <f t="shared" si="31"/>
        <v>#DIV/0!</v>
      </c>
      <c r="P69" s="150" t="e">
        <f t="shared" si="31"/>
        <v>#DIV/0!</v>
      </c>
      <c r="Q69" s="150" t="e">
        <f t="shared" si="31"/>
        <v>#DIV/0!</v>
      </c>
      <c r="R69" s="150" t="e">
        <f t="shared" si="31"/>
        <v>#DIV/0!</v>
      </c>
      <c r="S69" s="150" t="e">
        <f t="shared" si="31"/>
        <v>#DIV/0!</v>
      </c>
      <c r="T69" s="150" t="e">
        <f t="shared" si="31"/>
        <v>#DIV/0!</v>
      </c>
      <c r="U69" s="150" t="e">
        <f t="shared" si="31"/>
        <v>#DIV/0!</v>
      </c>
      <c r="V69" s="150" t="e">
        <f t="shared" si="31"/>
        <v>#DIV/0!</v>
      </c>
      <c r="W69" s="150" t="e">
        <f t="shared" si="31"/>
        <v>#DIV/0!</v>
      </c>
      <c r="X69" s="150" t="e">
        <f t="shared" si="31"/>
        <v>#DIV/0!</v>
      </c>
      <c r="Y69" s="150" t="e">
        <f t="shared" si="31"/>
        <v>#DIV/0!</v>
      </c>
      <c r="Z69" s="150" t="e">
        <f t="shared" si="31"/>
        <v>#DIV/0!</v>
      </c>
      <c r="AA69" s="150" t="e">
        <f t="shared" si="31"/>
        <v>#DIV/0!</v>
      </c>
      <c r="AB69" s="150" t="e">
        <f t="shared" si="31"/>
        <v>#DIV/0!</v>
      </c>
      <c r="AC69" s="150" t="e">
        <f t="shared" si="31"/>
        <v>#DIV/0!</v>
      </c>
      <c r="AD69" s="150" t="e">
        <f t="shared" si="31"/>
        <v>#DIV/0!</v>
      </c>
      <c r="AE69" s="150" t="e">
        <f t="shared" si="31"/>
        <v>#DIV/0!</v>
      </c>
      <c r="AF69" s="150" t="e">
        <f t="shared" si="31"/>
        <v>#DIV/0!</v>
      </c>
      <c r="AG69" s="150" t="e">
        <f t="shared" si="31"/>
        <v>#DIV/0!</v>
      </c>
      <c r="AH69" s="150" t="e">
        <f t="shared" si="31"/>
        <v>#DIV/0!</v>
      </c>
      <c r="AI69" s="150" t="e">
        <f t="shared" si="31"/>
        <v>#DIV/0!</v>
      </c>
      <c r="AJ69" s="540"/>
    </row>
    <row r="70" spans="1:36" ht="20.399999999999999">
      <c r="A70" s="528" t="s">
        <v>17</v>
      </c>
      <c r="B70" s="549" t="s">
        <v>37</v>
      </c>
      <c r="C70" s="157" t="s">
        <v>42</v>
      </c>
      <c r="D70" s="142">
        <v>0</v>
      </c>
      <c r="E70" s="142">
        <v>25</v>
      </c>
      <c r="F70" s="142">
        <v>25</v>
      </c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93">
        <f>SUM(D70:AH70)</f>
        <v>50</v>
      </c>
      <c r="AJ70" s="541">
        <f>AI73</f>
        <v>0.1</v>
      </c>
    </row>
    <row r="71" spans="1:36" ht="20.399999999999999">
      <c r="A71" s="529"/>
      <c r="B71" s="550"/>
      <c r="C71" s="159" t="s">
        <v>89</v>
      </c>
      <c r="D71" s="92">
        <v>2</v>
      </c>
      <c r="E71" s="92">
        <v>1</v>
      </c>
      <c r="F71" s="92">
        <v>2</v>
      </c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161">
        <f t="shared" ref="AI71:AI72" si="32">SUM(D71:AH71)</f>
        <v>5</v>
      </c>
      <c r="AJ71" s="541"/>
    </row>
    <row r="72" spans="1:36" ht="20.399999999999999">
      <c r="A72" s="529"/>
      <c r="B72" s="550"/>
      <c r="C72" s="160" t="s">
        <v>90</v>
      </c>
      <c r="D72" s="92">
        <v>0</v>
      </c>
      <c r="E72" s="92">
        <v>0</v>
      </c>
      <c r="F72" s="92">
        <v>0</v>
      </c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87">
        <f t="shared" si="32"/>
        <v>0</v>
      </c>
      <c r="AJ72" s="541"/>
    </row>
    <row r="73" spans="1:36" ht="21" thickBot="1">
      <c r="A73" s="530"/>
      <c r="B73" s="551"/>
      <c r="C73" s="154" t="s">
        <v>91</v>
      </c>
      <c r="D73" s="97" t="e">
        <f>(D71+D72)/D70</f>
        <v>#DIV/0!</v>
      </c>
      <c r="E73" s="97">
        <f>(E71+E72)/E70</f>
        <v>0.04</v>
      </c>
      <c r="F73" s="97">
        <f t="shared" ref="F73:AI73" si="33">(F71+F72)/F70</f>
        <v>0.08</v>
      </c>
      <c r="G73" s="97" t="e">
        <f t="shared" si="33"/>
        <v>#DIV/0!</v>
      </c>
      <c r="H73" s="97" t="e">
        <f t="shared" si="33"/>
        <v>#DIV/0!</v>
      </c>
      <c r="I73" s="97" t="e">
        <f t="shared" si="33"/>
        <v>#DIV/0!</v>
      </c>
      <c r="J73" s="97" t="e">
        <f t="shared" si="33"/>
        <v>#DIV/0!</v>
      </c>
      <c r="K73" s="97" t="e">
        <f t="shared" si="33"/>
        <v>#DIV/0!</v>
      </c>
      <c r="L73" s="97" t="e">
        <f t="shared" si="33"/>
        <v>#DIV/0!</v>
      </c>
      <c r="M73" s="97" t="e">
        <f t="shared" si="33"/>
        <v>#DIV/0!</v>
      </c>
      <c r="N73" s="97" t="e">
        <f t="shared" si="33"/>
        <v>#DIV/0!</v>
      </c>
      <c r="O73" s="97" t="e">
        <f t="shared" si="33"/>
        <v>#DIV/0!</v>
      </c>
      <c r="P73" s="97" t="e">
        <f t="shared" si="33"/>
        <v>#DIV/0!</v>
      </c>
      <c r="Q73" s="97" t="e">
        <f t="shared" si="33"/>
        <v>#DIV/0!</v>
      </c>
      <c r="R73" s="97" t="e">
        <f t="shared" si="33"/>
        <v>#DIV/0!</v>
      </c>
      <c r="S73" s="97" t="e">
        <f t="shared" si="33"/>
        <v>#DIV/0!</v>
      </c>
      <c r="T73" s="97" t="e">
        <f t="shared" si="33"/>
        <v>#DIV/0!</v>
      </c>
      <c r="U73" s="97" t="e">
        <f t="shared" si="33"/>
        <v>#DIV/0!</v>
      </c>
      <c r="V73" s="97" t="e">
        <f t="shared" si="33"/>
        <v>#DIV/0!</v>
      </c>
      <c r="W73" s="97" t="e">
        <f t="shared" si="33"/>
        <v>#DIV/0!</v>
      </c>
      <c r="X73" s="97" t="e">
        <f t="shared" si="33"/>
        <v>#DIV/0!</v>
      </c>
      <c r="Y73" s="97" t="e">
        <f t="shared" si="33"/>
        <v>#DIV/0!</v>
      </c>
      <c r="Z73" s="97" t="e">
        <f t="shared" si="33"/>
        <v>#DIV/0!</v>
      </c>
      <c r="AA73" s="97" t="e">
        <f t="shared" si="33"/>
        <v>#DIV/0!</v>
      </c>
      <c r="AB73" s="97" t="e">
        <f t="shared" si="33"/>
        <v>#DIV/0!</v>
      </c>
      <c r="AC73" s="97" t="e">
        <f t="shared" si="33"/>
        <v>#DIV/0!</v>
      </c>
      <c r="AD73" s="97" t="e">
        <f t="shared" si="33"/>
        <v>#DIV/0!</v>
      </c>
      <c r="AE73" s="97" t="e">
        <f t="shared" si="33"/>
        <v>#DIV/0!</v>
      </c>
      <c r="AF73" s="97" t="e">
        <f t="shared" si="33"/>
        <v>#DIV/0!</v>
      </c>
      <c r="AG73" s="97" t="e">
        <f t="shared" si="33"/>
        <v>#DIV/0!</v>
      </c>
      <c r="AH73" s="97" t="e">
        <f t="shared" si="33"/>
        <v>#DIV/0!</v>
      </c>
      <c r="AI73" s="97">
        <f t="shared" si="33"/>
        <v>0.1</v>
      </c>
      <c r="AJ73" s="542"/>
    </row>
    <row r="74" spans="1:36" ht="20.399999999999999">
      <c r="A74" s="528" t="s">
        <v>18</v>
      </c>
      <c r="B74" s="548" t="s">
        <v>48</v>
      </c>
      <c r="C74" s="101" t="s">
        <v>42</v>
      </c>
      <c r="D74" s="142">
        <v>0</v>
      </c>
      <c r="E74" s="142">
        <v>25</v>
      </c>
      <c r="F74" s="142">
        <v>30</v>
      </c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93">
        <f>SUM(D74:AH74)</f>
        <v>55</v>
      </c>
      <c r="AJ74" s="541">
        <f>AI77</f>
        <v>0.10909090909090909</v>
      </c>
    </row>
    <row r="75" spans="1:36" ht="20.399999999999999">
      <c r="A75" s="529"/>
      <c r="B75" s="546"/>
      <c r="C75" s="91" t="s">
        <v>89</v>
      </c>
      <c r="D75" s="92">
        <v>2</v>
      </c>
      <c r="E75" s="92">
        <v>3</v>
      </c>
      <c r="F75" s="92">
        <v>1</v>
      </c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161">
        <f t="shared" ref="AI75:AI76" si="34">SUM(D75:AH75)</f>
        <v>6</v>
      </c>
      <c r="AJ75" s="541"/>
    </row>
    <row r="76" spans="1:36" ht="20.399999999999999">
      <c r="A76" s="529"/>
      <c r="B76" s="546"/>
      <c r="C76" s="94" t="s">
        <v>90</v>
      </c>
      <c r="D76" s="92">
        <v>0</v>
      </c>
      <c r="E76" s="92">
        <v>0</v>
      </c>
      <c r="F76" s="92">
        <v>0</v>
      </c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87">
        <f t="shared" si="34"/>
        <v>0</v>
      </c>
      <c r="AJ76" s="541"/>
    </row>
    <row r="77" spans="1:36" ht="21" thickBot="1">
      <c r="A77" s="530"/>
      <c r="B77" s="547"/>
      <c r="C77" s="96" t="s">
        <v>91</v>
      </c>
      <c r="D77" s="97" t="e">
        <f>(D75+D76)/D74</f>
        <v>#DIV/0!</v>
      </c>
      <c r="E77" s="97">
        <f>(E75+E76)/E74</f>
        <v>0.12</v>
      </c>
      <c r="F77" s="97">
        <f t="shared" ref="F77:AI77" si="35">(F75+F76)/F74</f>
        <v>3.3333333333333333E-2</v>
      </c>
      <c r="G77" s="97" t="e">
        <f t="shared" si="35"/>
        <v>#DIV/0!</v>
      </c>
      <c r="H77" s="97" t="e">
        <f t="shared" si="35"/>
        <v>#DIV/0!</v>
      </c>
      <c r="I77" s="97" t="e">
        <f t="shared" si="35"/>
        <v>#DIV/0!</v>
      </c>
      <c r="J77" s="97" t="e">
        <f t="shared" si="35"/>
        <v>#DIV/0!</v>
      </c>
      <c r="K77" s="97" t="e">
        <f t="shared" si="35"/>
        <v>#DIV/0!</v>
      </c>
      <c r="L77" s="97" t="e">
        <f t="shared" si="35"/>
        <v>#DIV/0!</v>
      </c>
      <c r="M77" s="97" t="e">
        <f t="shared" si="35"/>
        <v>#DIV/0!</v>
      </c>
      <c r="N77" s="97" t="e">
        <f t="shared" si="35"/>
        <v>#DIV/0!</v>
      </c>
      <c r="O77" s="97" t="e">
        <f t="shared" si="35"/>
        <v>#DIV/0!</v>
      </c>
      <c r="P77" s="97" t="e">
        <f t="shared" si="35"/>
        <v>#DIV/0!</v>
      </c>
      <c r="Q77" s="97" t="e">
        <f t="shared" si="35"/>
        <v>#DIV/0!</v>
      </c>
      <c r="R77" s="97" t="e">
        <f t="shared" si="35"/>
        <v>#DIV/0!</v>
      </c>
      <c r="S77" s="97" t="e">
        <f t="shared" si="35"/>
        <v>#DIV/0!</v>
      </c>
      <c r="T77" s="97" t="e">
        <f t="shared" si="35"/>
        <v>#DIV/0!</v>
      </c>
      <c r="U77" s="97" t="e">
        <f t="shared" si="35"/>
        <v>#DIV/0!</v>
      </c>
      <c r="V77" s="97" t="e">
        <f t="shared" si="35"/>
        <v>#DIV/0!</v>
      </c>
      <c r="W77" s="97" t="e">
        <f t="shared" si="35"/>
        <v>#DIV/0!</v>
      </c>
      <c r="X77" s="97" t="e">
        <f t="shared" si="35"/>
        <v>#DIV/0!</v>
      </c>
      <c r="Y77" s="97" t="e">
        <f t="shared" si="35"/>
        <v>#DIV/0!</v>
      </c>
      <c r="Z77" s="97" t="e">
        <f t="shared" si="35"/>
        <v>#DIV/0!</v>
      </c>
      <c r="AA77" s="97" t="e">
        <f t="shared" si="35"/>
        <v>#DIV/0!</v>
      </c>
      <c r="AB77" s="97" t="e">
        <f t="shared" si="35"/>
        <v>#DIV/0!</v>
      </c>
      <c r="AC77" s="97" t="e">
        <f t="shared" si="35"/>
        <v>#DIV/0!</v>
      </c>
      <c r="AD77" s="97" t="e">
        <f t="shared" si="35"/>
        <v>#DIV/0!</v>
      </c>
      <c r="AE77" s="97" t="e">
        <f t="shared" si="35"/>
        <v>#DIV/0!</v>
      </c>
      <c r="AF77" s="97" t="e">
        <f t="shared" si="35"/>
        <v>#DIV/0!</v>
      </c>
      <c r="AG77" s="97" t="e">
        <f t="shared" si="35"/>
        <v>#DIV/0!</v>
      </c>
      <c r="AH77" s="97" t="e">
        <f t="shared" si="35"/>
        <v>#DIV/0!</v>
      </c>
      <c r="AI77" s="97">
        <f t="shared" si="35"/>
        <v>0.10909090909090909</v>
      </c>
      <c r="AJ77" s="542"/>
    </row>
    <row r="78" spans="1:36" ht="20.399999999999999">
      <c r="A78" s="528" t="s">
        <v>19</v>
      </c>
      <c r="B78" s="548" t="s">
        <v>64</v>
      </c>
      <c r="C78" s="101" t="s">
        <v>42</v>
      </c>
      <c r="D78" s="142">
        <v>30</v>
      </c>
      <c r="E78" s="142">
        <v>35</v>
      </c>
      <c r="F78" s="142">
        <v>50</v>
      </c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93">
        <f>SUM(D78:AH78)</f>
        <v>115</v>
      </c>
      <c r="AJ78" s="541">
        <f>AI81</f>
        <v>6.0869565217391307E-2</v>
      </c>
    </row>
    <row r="79" spans="1:36" ht="20.399999999999999">
      <c r="A79" s="529"/>
      <c r="B79" s="546"/>
      <c r="C79" s="91" t="s">
        <v>89</v>
      </c>
      <c r="D79" s="92">
        <v>3</v>
      </c>
      <c r="E79" s="92">
        <v>3</v>
      </c>
      <c r="F79" s="92">
        <v>1</v>
      </c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161">
        <f t="shared" ref="AI79:AI80" si="36">SUM(D79:AH79)</f>
        <v>7</v>
      </c>
      <c r="AJ79" s="541"/>
    </row>
    <row r="80" spans="1:36" ht="20.399999999999999">
      <c r="A80" s="529"/>
      <c r="B80" s="546"/>
      <c r="C80" s="94" t="s">
        <v>90</v>
      </c>
      <c r="D80" s="92">
        <v>0</v>
      </c>
      <c r="E80" s="92">
        <v>0</v>
      </c>
      <c r="F80" s="92">
        <v>0</v>
      </c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87">
        <f t="shared" si="36"/>
        <v>0</v>
      </c>
      <c r="AJ80" s="541"/>
    </row>
    <row r="81" spans="1:36" ht="21" thickBot="1">
      <c r="A81" s="530"/>
      <c r="B81" s="547"/>
      <c r="C81" s="96" t="s">
        <v>91</v>
      </c>
      <c r="D81" s="97">
        <f>(D79+D80)/D78</f>
        <v>0.1</v>
      </c>
      <c r="E81" s="97">
        <f>(E79+E80)/E78</f>
        <v>8.5714285714285715E-2</v>
      </c>
      <c r="F81" s="97">
        <f t="shared" ref="F81:AI81" si="37">(F79+F80)/F78</f>
        <v>0.02</v>
      </c>
      <c r="G81" s="97" t="e">
        <f t="shared" si="37"/>
        <v>#DIV/0!</v>
      </c>
      <c r="H81" s="97" t="e">
        <f t="shared" si="37"/>
        <v>#DIV/0!</v>
      </c>
      <c r="I81" s="97" t="e">
        <f t="shared" si="37"/>
        <v>#DIV/0!</v>
      </c>
      <c r="J81" s="97" t="e">
        <f t="shared" si="37"/>
        <v>#DIV/0!</v>
      </c>
      <c r="K81" s="97" t="e">
        <f t="shared" si="37"/>
        <v>#DIV/0!</v>
      </c>
      <c r="L81" s="97" t="e">
        <f t="shared" si="37"/>
        <v>#DIV/0!</v>
      </c>
      <c r="M81" s="97" t="e">
        <f t="shared" si="37"/>
        <v>#DIV/0!</v>
      </c>
      <c r="N81" s="97" t="e">
        <f t="shared" si="37"/>
        <v>#DIV/0!</v>
      </c>
      <c r="O81" s="97" t="e">
        <f t="shared" si="37"/>
        <v>#DIV/0!</v>
      </c>
      <c r="P81" s="97" t="e">
        <f t="shared" si="37"/>
        <v>#DIV/0!</v>
      </c>
      <c r="Q81" s="97" t="e">
        <f t="shared" si="37"/>
        <v>#DIV/0!</v>
      </c>
      <c r="R81" s="97" t="e">
        <f t="shared" si="37"/>
        <v>#DIV/0!</v>
      </c>
      <c r="S81" s="97" t="e">
        <f t="shared" si="37"/>
        <v>#DIV/0!</v>
      </c>
      <c r="T81" s="97" t="e">
        <f t="shared" si="37"/>
        <v>#DIV/0!</v>
      </c>
      <c r="U81" s="97" t="e">
        <f t="shared" si="37"/>
        <v>#DIV/0!</v>
      </c>
      <c r="V81" s="97" t="e">
        <f t="shared" si="37"/>
        <v>#DIV/0!</v>
      </c>
      <c r="W81" s="97" t="e">
        <f t="shared" si="37"/>
        <v>#DIV/0!</v>
      </c>
      <c r="X81" s="97" t="e">
        <f t="shared" si="37"/>
        <v>#DIV/0!</v>
      </c>
      <c r="Y81" s="97" t="e">
        <f t="shared" si="37"/>
        <v>#DIV/0!</v>
      </c>
      <c r="Z81" s="97" t="e">
        <f t="shared" si="37"/>
        <v>#DIV/0!</v>
      </c>
      <c r="AA81" s="97" t="e">
        <f t="shared" si="37"/>
        <v>#DIV/0!</v>
      </c>
      <c r="AB81" s="97" t="e">
        <f t="shared" si="37"/>
        <v>#DIV/0!</v>
      </c>
      <c r="AC81" s="97" t="e">
        <f t="shared" si="37"/>
        <v>#DIV/0!</v>
      </c>
      <c r="AD81" s="97" t="e">
        <f t="shared" si="37"/>
        <v>#DIV/0!</v>
      </c>
      <c r="AE81" s="97" t="e">
        <f t="shared" si="37"/>
        <v>#DIV/0!</v>
      </c>
      <c r="AF81" s="97" t="e">
        <f t="shared" si="37"/>
        <v>#DIV/0!</v>
      </c>
      <c r="AG81" s="97" t="e">
        <f t="shared" si="37"/>
        <v>#DIV/0!</v>
      </c>
      <c r="AH81" s="97" t="e">
        <f t="shared" si="37"/>
        <v>#DIV/0!</v>
      </c>
      <c r="AI81" s="97">
        <f t="shared" si="37"/>
        <v>6.0869565217391307E-2</v>
      </c>
      <c r="AJ81" s="542"/>
    </row>
    <row r="82" spans="1:36" ht="20.399999999999999">
      <c r="A82" s="528" t="s">
        <v>20</v>
      </c>
      <c r="B82" s="548" t="s">
        <v>65</v>
      </c>
      <c r="C82" s="101" t="s">
        <v>42</v>
      </c>
      <c r="D82" s="142">
        <v>75</v>
      </c>
      <c r="E82" s="142">
        <v>80</v>
      </c>
      <c r="F82" s="142">
        <v>80</v>
      </c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93">
        <f>SUM(D82:AH82)</f>
        <v>235</v>
      </c>
      <c r="AJ82" s="541">
        <f>AI85</f>
        <v>6.8085106382978725E-2</v>
      </c>
    </row>
    <row r="83" spans="1:36" ht="20.399999999999999">
      <c r="A83" s="529"/>
      <c r="B83" s="546"/>
      <c r="C83" s="91" t="s">
        <v>89</v>
      </c>
      <c r="D83" s="92">
        <v>4</v>
      </c>
      <c r="E83" s="92">
        <v>4</v>
      </c>
      <c r="F83" s="92">
        <v>8</v>
      </c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161">
        <f t="shared" ref="AI83:AI84" si="38">SUM(D83:AH83)</f>
        <v>16</v>
      </c>
      <c r="AJ83" s="541"/>
    </row>
    <row r="84" spans="1:36" ht="20.399999999999999">
      <c r="A84" s="529"/>
      <c r="B84" s="546"/>
      <c r="C84" s="94" t="s">
        <v>90</v>
      </c>
      <c r="D84" s="92">
        <v>0</v>
      </c>
      <c r="E84" s="92">
        <v>0</v>
      </c>
      <c r="F84" s="92">
        <v>0</v>
      </c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87">
        <f t="shared" si="38"/>
        <v>0</v>
      </c>
      <c r="AJ84" s="541"/>
    </row>
    <row r="85" spans="1:36" ht="21" thickBot="1">
      <c r="A85" s="530"/>
      <c r="B85" s="547"/>
      <c r="C85" s="96" t="s">
        <v>91</v>
      </c>
      <c r="D85" s="97">
        <f>(D83+D84)/D82</f>
        <v>5.3333333333333337E-2</v>
      </c>
      <c r="E85" s="97">
        <f>(E83+E84)/E82</f>
        <v>0.05</v>
      </c>
      <c r="F85" s="97">
        <f t="shared" ref="F85:AI85" si="39">(F83+F84)/F82</f>
        <v>0.1</v>
      </c>
      <c r="G85" s="97" t="e">
        <f t="shared" si="39"/>
        <v>#DIV/0!</v>
      </c>
      <c r="H85" s="97" t="e">
        <f t="shared" si="39"/>
        <v>#DIV/0!</v>
      </c>
      <c r="I85" s="97" t="e">
        <f t="shared" si="39"/>
        <v>#DIV/0!</v>
      </c>
      <c r="J85" s="97" t="e">
        <f t="shared" si="39"/>
        <v>#DIV/0!</v>
      </c>
      <c r="K85" s="97" t="e">
        <f t="shared" si="39"/>
        <v>#DIV/0!</v>
      </c>
      <c r="L85" s="97" t="e">
        <f t="shared" si="39"/>
        <v>#DIV/0!</v>
      </c>
      <c r="M85" s="97" t="e">
        <f t="shared" si="39"/>
        <v>#DIV/0!</v>
      </c>
      <c r="N85" s="97" t="e">
        <f t="shared" si="39"/>
        <v>#DIV/0!</v>
      </c>
      <c r="O85" s="97" t="e">
        <f t="shared" si="39"/>
        <v>#DIV/0!</v>
      </c>
      <c r="P85" s="97" t="e">
        <f t="shared" si="39"/>
        <v>#DIV/0!</v>
      </c>
      <c r="Q85" s="97" t="e">
        <f t="shared" si="39"/>
        <v>#DIV/0!</v>
      </c>
      <c r="R85" s="97" t="e">
        <f t="shared" si="39"/>
        <v>#DIV/0!</v>
      </c>
      <c r="S85" s="97" t="e">
        <f t="shared" si="39"/>
        <v>#DIV/0!</v>
      </c>
      <c r="T85" s="97" t="e">
        <f t="shared" si="39"/>
        <v>#DIV/0!</v>
      </c>
      <c r="U85" s="97" t="e">
        <f t="shared" si="39"/>
        <v>#DIV/0!</v>
      </c>
      <c r="V85" s="97" t="e">
        <f t="shared" si="39"/>
        <v>#DIV/0!</v>
      </c>
      <c r="W85" s="97" t="e">
        <f t="shared" si="39"/>
        <v>#DIV/0!</v>
      </c>
      <c r="X85" s="97" t="e">
        <f t="shared" si="39"/>
        <v>#DIV/0!</v>
      </c>
      <c r="Y85" s="97" t="e">
        <f t="shared" si="39"/>
        <v>#DIV/0!</v>
      </c>
      <c r="Z85" s="97" t="e">
        <f t="shared" si="39"/>
        <v>#DIV/0!</v>
      </c>
      <c r="AA85" s="97" t="e">
        <f t="shared" si="39"/>
        <v>#DIV/0!</v>
      </c>
      <c r="AB85" s="97" t="e">
        <f t="shared" si="39"/>
        <v>#DIV/0!</v>
      </c>
      <c r="AC85" s="97" t="e">
        <f t="shared" si="39"/>
        <v>#DIV/0!</v>
      </c>
      <c r="AD85" s="97" t="e">
        <f t="shared" si="39"/>
        <v>#DIV/0!</v>
      </c>
      <c r="AE85" s="97" t="e">
        <f t="shared" si="39"/>
        <v>#DIV/0!</v>
      </c>
      <c r="AF85" s="97" t="e">
        <f t="shared" si="39"/>
        <v>#DIV/0!</v>
      </c>
      <c r="AG85" s="97" t="e">
        <f t="shared" si="39"/>
        <v>#DIV/0!</v>
      </c>
      <c r="AH85" s="97" t="e">
        <f t="shared" si="39"/>
        <v>#DIV/0!</v>
      </c>
      <c r="AI85" s="97">
        <f t="shared" si="39"/>
        <v>6.8085106382978725E-2</v>
      </c>
      <c r="AJ85" s="542"/>
    </row>
    <row r="86" spans="1:36" ht="20.399999999999999" hidden="1">
      <c r="A86" s="528" t="s">
        <v>21</v>
      </c>
      <c r="B86" s="548" t="s">
        <v>66</v>
      </c>
      <c r="C86" s="101" t="s">
        <v>42</v>
      </c>
      <c r="D86" s="142">
        <v>0</v>
      </c>
      <c r="E86" s="142">
        <v>0</v>
      </c>
      <c r="F86" s="142">
        <v>0</v>
      </c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93">
        <f>SUM(D86:AH86)</f>
        <v>0</v>
      </c>
      <c r="AJ86" s="541" t="e">
        <f>AI89</f>
        <v>#DIV/0!</v>
      </c>
    </row>
    <row r="87" spans="1:36" ht="20.399999999999999" hidden="1">
      <c r="A87" s="529"/>
      <c r="B87" s="546"/>
      <c r="C87" s="91" t="s">
        <v>89</v>
      </c>
      <c r="D87" s="92">
        <v>0</v>
      </c>
      <c r="E87" s="92">
        <v>0</v>
      </c>
      <c r="F87" s="92">
        <v>0</v>
      </c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161">
        <f t="shared" ref="AI87:AI88" si="40">SUM(D87:AH87)</f>
        <v>0</v>
      </c>
      <c r="AJ87" s="541"/>
    </row>
    <row r="88" spans="1:36" ht="20.399999999999999" hidden="1">
      <c r="A88" s="529"/>
      <c r="B88" s="546"/>
      <c r="C88" s="94" t="s">
        <v>90</v>
      </c>
      <c r="D88" s="92">
        <v>0</v>
      </c>
      <c r="E88" s="92">
        <v>0</v>
      </c>
      <c r="F88" s="92">
        <v>0</v>
      </c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87">
        <f t="shared" si="40"/>
        <v>0</v>
      </c>
      <c r="AJ88" s="541"/>
    </row>
    <row r="89" spans="1:36" ht="21" hidden="1" thickBot="1">
      <c r="A89" s="530"/>
      <c r="B89" s="547"/>
      <c r="C89" s="96" t="s">
        <v>91</v>
      </c>
      <c r="D89" s="97" t="e">
        <f>(D87+D88)/D86</f>
        <v>#DIV/0!</v>
      </c>
      <c r="E89" s="97" t="e">
        <f>(E87+E88)/E86</f>
        <v>#DIV/0!</v>
      </c>
      <c r="F89" s="97" t="e">
        <f t="shared" ref="F89:AH89" si="41">(F87+F88)/F86</f>
        <v>#DIV/0!</v>
      </c>
      <c r="G89" s="97" t="e">
        <f t="shared" si="41"/>
        <v>#DIV/0!</v>
      </c>
      <c r="H89" s="97" t="e">
        <f t="shared" si="41"/>
        <v>#DIV/0!</v>
      </c>
      <c r="I89" s="97" t="e">
        <f t="shared" si="41"/>
        <v>#DIV/0!</v>
      </c>
      <c r="J89" s="97" t="e">
        <f t="shared" si="41"/>
        <v>#DIV/0!</v>
      </c>
      <c r="K89" s="97" t="e">
        <f t="shared" si="41"/>
        <v>#DIV/0!</v>
      </c>
      <c r="L89" s="97" t="e">
        <f t="shared" si="41"/>
        <v>#DIV/0!</v>
      </c>
      <c r="M89" s="97" t="e">
        <f t="shared" si="41"/>
        <v>#DIV/0!</v>
      </c>
      <c r="N89" s="97" t="e">
        <f t="shared" si="41"/>
        <v>#DIV/0!</v>
      </c>
      <c r="O89" s="97" t="e">
        <f t="shared" si="41"/>
        <v>#DIV/0!</v>
      </c>
      <c r="P89" s="97" t="e">
        <f t="shared" si="41"/>
        <v>#DIV/0!</v>
      </c>
      <c r="Q89" s="97" t="e">
        <f t="shared" si="41"/>
        <v>#DIV/0!</v>
      </c>
      <c r="R89" s="97" t="e">
        <f t="shared" si="41"/>
        <v>#DIV/0!</v>
      </c>
      <c r="S89" s="97" t="e">
        <f t="shared" si="41"/>
        <v>#DIV/0!</v>
      </c>
      <c r="T89" s="97" t="e">
        <f t="shared" si="41"/>
        <v>#DIV/0!</v>
      </c>
      <c r="U89" s="97" t="e">
        <f t="shared" si="41"/>
        <v>#DIV/0!</v>
      </c>
      <c r="V89" s="97" t="e">
        <f t="shared" si="41"/>
        <v>#DIV/0!</v>
      </c>
      <c r="W89" s="97" t="e">
        <f t="shared" si="41"/>
        <v>#DIV/0!</v>
      </c>
      <c r="X89" s="97" t="e">
        <f t="shared" si="41"/>
        <v>#DIV/0!</v>
      </c>
      <c r="Y89" s="97" t="e">
        <f t="shared" si="41"/>
        <v>#DIV/0!</v>
      </c>
      <c r="Z89" s="97" t="e">
        <f t="shared" si="41"/>
        <v>#DIV/0!</v>
      </c>
      <c r="AA89" s="97" t="e">
        <f t="shared" si="41"/>
        <v>#DIV/0!</v>
      </c>
      <c r="AB89" s="97" t="e">
        <f t="shared" si="41"/>
        <v>#DIV/0!</v>
      </c>
      <c r="AC89" s="97" t="e">
        <f t="shared" si="41"/>
        <v>#DIV/0!</v>
      </c>
      <c r="AD89" s="97" t="e">
        <f t="shared" si="41"/>
        <v>#DIV/0!</v>
      </c>
      <c r="AE89" s="97" t="e">
        <f t="shared" si="41"/>
        <v>#DIV/0!</v>
      </c>
      <c r="AF89" s="97" t="e">
        <f t="shared" si="41"/>
        <v>#DIV/0!</v>
      </c>
      <c r="AG89" s="97" t="e">
        <f t="shared" si="41"/>
        <v>#DIV/0!</v>
      </c>
      <c r="AH89" s="97" t="e">
        <f t="shared" si="41"/>
        <v>#DIV/0!</v>
      </c>
      <c r="AI89" s="97" t="e">
        <f t="shared" ref="AI89" si="42">(AI87+AI88)/AI86</f>
        <v>#DIV/0!</v>
      </c>
      <c r="AJ89" s="542"/>
    </row>
    <row r="90" spans="1:36" ht="21" hidden="1" thickTop="1">
      <c r="A90" s="528" t="s">
        <v>101</v>
      </c>
      <c r="B90" s="548" t="s">
        <v>67</v>
      </c>
      <c r="C90" s="101" t="s">
        <v>42</v>
      </c>
      <c r="D90" s="142">
        <v>0</v>
      </c>
      <c r="E90" s="142">
        <v>0</v>
      </c>
      <c r="F90" s="142">
        <v>0</v>
      </c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89">
        <f>SUM(D90:AH90)</f>
        <v>0</v>
      </c>
      <c r="AJ90" s="541" t="e">
        <f>AI93</f>
        <v>#DIV/0!</v>
      </c>
    </row>
    <row r="91" spans="1:36" ht="20.399999999999999" hidden="1">
      <c r="A91" s="529"/>
      <c r="B91" s="546"/>
      <c r="C91" s="91" t="s">
        <v>89</v>
      </c>
      <c r="D91" s="92">
        <v>0</v>
      </c>
      <c r="E91" s="92">
        <v>0</v>
      </c>
      <c r="F91" s="92">
        <v>0</v>
      </c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161">
        <f t="shared" ref="AI91:AI92" si="43">SUM(D91:AH91)</f>
        <v>0</v>
      </c>
      <c r="AJ91" s="541"/>
    </row>
    <row r="92" spans="1:36" ht="20.399999999999999" hidden="1">
      <c r="A92" s="529"/>
      <c r="B92" s="546"/>
      <c r="C92" s="94" t="s">
        <v>90</v>
      </c>
      <c r="D92" s="92">
        <v>0</v>
      </c>
      <c r="E92" s="92">
        <v>0</v>
      </c>
      <c r="F92" s="92">
        <v>0</v>
      </c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87">
        <f t="shared" si="43"/>
        <v>0</v>
      </c>
      <c r="AJ92" s="541"/>
    </row>
    <row r="93" spans="1:36" ht="21" hidden="1" thickBot="1">
      <c r="A93" s="530"/>
      <c r="B93" s="547"/>
      <c r="C93" s="96" t="s">
        <v>91</v>
      </c>
      <c r="D93" s="97" t="e">
        <f>(D91+D92)/D90</f>
        <v>#DIV/0!</v>
      </c>
      <c r="E93" s="97" t="e">
        <f>(E91+E92)/E90</f>
        <v>#DIV/0!</v>
      </c>
      <c r="F93" s="97" t="e">
        <f t="shared" ref="F93:AI93" si="44">(F91+F92)/F90</f>
        <v>#DIV/0!</v>
      </c>
      <c r="G93" s="97" t="e">
        <f t="shared" si="44"/>
        <v>#DIV/0!</v>
      </c>
      <c r="H93" s="97" t="e">
        <f t="shared" si="44"/>
        <v>#DIV/0!</v>
      </c>
      <c r="I93" s="97" t="e">
        <f t="shared" si="44"/>
        <v>#DIV/0!</v>
      </c>
      <c r="J93" s="97" t="e">
        <f t="shared" si="44"/>
        <v>#DIV/0!</v>
      </c>
      <c r="K93" s="97" t="e">
        <f t="shared" si="44"/>
        <v>#DIV/0!</v>
      </c>
      <c r="L93" s="97" t="e">
        <f t="shared" si="44"/>
        <v>#DIV/0!</v>
      </c>
      <c r="M93" s="97" t="e">
        <f t="shared" si="44"/>
        <v>#DIV/0!</v>
      </c>
      <c r="N93" s="97" t="e">
        <f t="shared" si="44"/>
        <v>#DIV/0!</v>
      </c>
      <c r="O93" s="97" t="e">
        <f t="shared" si="44"/>
        <v>#DIV/0!</v>
      </c>
      <c r="P93" s="97" t="e">
        <f t="shared" si="44"/>
        <v>#DIV/0!</v>
      </c>
      <c r="Q93" s="97" t="e">
        <f t="shared" si="44"/>
        <v>#DIV/0!</v>
      </c>
      <c r="R93" s="97" t="e">
        <f t="shared" si="44"/>
        <v>#DIV/0!</v>
      </c>
      <c r="S93" s="97" t="e">
        <f t="shared" si="44"/>
        <v>#DIV/0!</v>
      </c>
      <c r="T93" s="97" t="e">
        <f t="shared" si="44"/>
        <v>#DIV/0!</v>
      </c>
      <c r="U93" s="97" t="e">
        <f t="shared" si="44"/>
        <v>#DIV/0!</v>
      </c>
      <c r="V93" s="97" t="e">
        <f t="shared" si="44"/>
        <v>#DIV/0!</v>
      </c>
      <c r="W93" s="97" t="e">
        <f t="shared" si="44"/>
        <v>#DIV/0!</v>
      </c>
      <c r="X93" s="97" t="e">
        <f t="shared" si="44"/>
        <v>#DIV/0!</v>
      </c>
      <c r="Y93" s="97" t="e">
        <f t="shared" si="44"/>
        <v>#DIV/0!</v>
      </c>
      <c r="Z93" s="97" t="e">
        <f t="shared" si="44"/>
        <v>#DIV/0!</v>
      </c>
      <c r="AA93" s="97" t="e">
        <f t="shared" si="44"/>
        <v>#DIV/0!</v>
      </c>
      <c r="AB93" s="97" t="e">
        <f t="shared" si="44"/>
        <v>#DIV/0!</v>
      </c>
      <c r="AC93" s="97" t="e">
        <f t="shared" si="44"/>
        <v>#DIV/0!</v>
      </c>
      <c r="AD93" s="97" t="e">
        <f t="shared" si="44"/>
        <v>#DIV/0!</v>
      </c>
      <c r="AE93" s="97" t="e">
        <f t="shared" si="44"/>
        <v>#DIV/0!</v>
      </c>
      <c r="AF93" s="97" t="e">
        <f t="shared" si="44"/>
        <v>#DIV/0!</v>
      </c>
      <c r="AG93" s="97" t="e">
        <f t="shared" si="44"/>
        <v>#DIV/0!</v>
      </c>
      <c r="AH93" s="97" t="e">
        <f t="shared" si="44"/>
        <v>#DIV/0!</v>
      </c>
      <c r="AI93" s="97" t="e">
        <f t="shared" si="44"/>
        <v>#DIV/0!</v>
      </c>
      <c r="AJ93" s="542"/>
    </row>
    <row r="94" spans="1:36" ht="20.399999999999999" hidden="1">
      <c r="A94" s="528" t="s">
        <v>22</v>
      </c>
      <c r="B94" s="548" t="s">
        <v>49</v>
      </c>
      <c r="C94" s="101" t="s">
        <v>42</v>
      </c>
      <c r="D94" s="142">
        <v>0</v>
      </c>
      <c r="E94" s="142">
        <v>0</v>
      </c>
      <c r="F94" s="142">
        <v>0</v>
      </c>
      <c r="G94" s="142"/>
      <c r="H94" s="142"/>
      <c r="I94" s="142"/>
      <c r="J94" s="142"/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93">
        <f>SUM(D94:AH94)</f>
        <v>0</v>
      </c>
      <c r="AJ94" s="541" t="e">
        <f>AI97</f>
        <v>#DIV/0!</v>
      </c>
    </row>
    <row r="95" spans="1:36" ht="20.399999999999999" hidden="1">
      <c r="A95" s="529"/>
      <c r="B95" s="546"/>
      <c r="C95" s="91" t="s">
        <v>89</v>
      </c>
      <c r="D95" s="92">
        <v>0</v>
      </c>
      <c r="E95" s="92">
        <v>0</v>
      </c>
      <c r="F95" s="92">
        <v>0</v>
      </c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161">
        <f t="shared" ref="AI95:AI96" si="45">SUM(D95:AH95)</f>
        <v>0</v>
      </c>
      <c r="AJ95" s="541"/>
    </row>
    <row r="96" spans="1:36" ht="20.399999999999999" hidden="1">
      <c r="A96" s="529"/>
      <c r="B96" s="546"/>
      <c r="C96" s="94" t="s">
        <v>90</v>
      </c>
      <c r="D96" s="92">
        <v>0</v>
      </c>
      <c r="E96" s="92">
        <v>0</v>
      </c>
      <c r="F96" s="92">
        <v>0</v>
      </c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87">
        <f t="shared" si="45"/>
        <v>0</v>
      </c>
      <c r="AJ96" s="541"/>
    </row>
    <row r="97" spans="1:36" ht="21" hidden="1" thickBot="1">
      <c r="A97" s="530"/>
      <c r="B97" s="547"/>
      <c r="C97" s="96" t="s">
        <v>91</v>
      </c>
      <c r="D97" s="97" t="e">
        <f>(D95+D96)/D94</f>
        <v>#DIV/0!</v>
      </c>
      <c r="E97" s="97" t="e">
        <f>(E95+E96)/E94</f>
        <v>#DIV/0!</v>
      </c>
      <c r="F97" s="97" t="e">
        <f t="shared" ref="F97:AI97" si="46">(F95+F96)/F94</f>
        <v>#DIV/0!</v>
      </c>
      <c r="G97" s="97" t="e">
        <f t="shared" si="46"/>
        <v>#DIV/0!</v>
      </c>
      <c r="H97" s="97" t="e">
        <f t="shared" si="46"/>
        <v>#DIV/0!</v>
      </c>
      <c r="I97" s="97" t="e">
        <f t="shared" si="46"/>
        <v>#DIV/0!</v>
      </c>
      <c r="J97" s="97" t="e">
        <f t="shared" si="46"/>
        <v>#DIV/0!</v>
      </c>
      <c r="K97" s="97" t="e">
        <f t="shared" si="46"/>
        <v>#DIV/0!</v>
      </c>
      <c r="L97" s="97" t="e">
        <f t="shared" si="46"/>
        <v>#DIV/0!</v>
      </c>
      <c r="M97" s="97" t="e">
        <f t="shared" si="46"/>
        <v>#DIV/0!</v>
      </c>
      <c r="N97" s="97" t="e">
        <f t="shared" si="46"/>
        <v>#DIV/0!</v>
      </c>
      <c r="O97" s="97" t="e">
        <f t="shared" si="46"/>
        <v>#DIV/0!</v>
      </c>
      <c r="P97" s="97" t="e">
        <f t="shared" si="46"/>
        <v>#DIV/0!</v>
      </c>
      <c r="Q97" s="97" t="e">
        <f t="shared" si="46"/>
        <v>#DIV/0!</v>
      </c>
      <c r="R97" s="97" t="e">
        <f t="shared" si="46"/>
        <v>#DIV/0!</v>
      </c>
      <c r="S97" s="97" t="e">
        <f t="shared" si="46"/>
        <v>#DIV/0!</v>
      </c>
      <c r="T97" s="97" t="e">
        <f t="shared" si="46"/>
        <v>#DIV/0!</v>
      </c>
      <c r="U97" s="97" t="e">
        <f t="shared" si="46"/>
        <v>#DIV/0!</v>
      </c>
      <c r="V97" s="97" t="e">
        <f t="shared" si="46"/>
        <v>#DIV/0!</v>
      </c>
      <c r="W97" s="97" t="e">
        <f t="shared" si="46"/>
        <v>#DIV/0!</v>
      </c>
      <c r="X97" s="97" t="e">
        <f t="shared" si="46"/>
        <v>#DIV/0!</v>
      </c>
      <c r="Y97" s="97" t="e">
        <f t="shared" si="46"/>
        <v>#DIV/0!</v>
      </c>
      <c r="Z97" s="97" t="e">
        <f t="shared" si="46"/>
        <v>#DIV/0!</v>
      </c>
      <c r="AA97" s="97" t="e">
        <f t="shared" si="46"/>
        <v>#DIV/0!</v>
      </c>
      <c r="AB97" s="97" t="e">
        <f t="shared" si="46"/>
        <v>#DIV/0!</v>
      </c>
      <c r="AC97" s="97" t="e">
        <f t="shared" si="46"/>
        <v>#DIV/0!</v>
      </c>
      <c r="AD97" s="97" t="e">
        <f t="shared" si="46"/>
        <v>#DIV/0!</v>
      </c>
      <c r="AE97" s="97" t="e">
        <f t="shared" si="46"/>
        <v>#DIV/0!</v>
      </c>
      <c r="AF97" s="97" t="e">
        <f t="shared" si="46"/>
        <v>#DIV/0!</v>
      </c>
      <c r="AG97" s="97" t="e">
        <f t="shared" si="46"/>
        <v>#DIV/0!</v>
      </c>
      <c r="AH97" s="97" t="e">
        <f t="shared" si="46"/>
        <v>#DIV/0!</v>
      </c>
      <c r="AI97" s="97" t="e">
        <f t="shared" si="46"/>
        <v>#DIV/0!</v>
      </c>
      <c r="AJ97" s="542"/>
    </row>
    <row r="98" spans="1:36" ht="20.399999999999999">
      <c r="A98" s="528" t="s">
        <v>23</v>
      </c>
      <c r="B98" s="561" t="s">
        <v>68</v>
      </c>
      <c r="C98" s="101" t="s">
        <v>42</v>
      </c>
      <c r="D98" s="142">
        <v>60</v>
      </c>
      <c r="E98" s="142">
        <v>75</v>
      </c>
      <c r="F98" s="142">
        <v>80</v>
      </c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93">
        <f>SUM(D98:AH98)</f>
        <v>215</v>
      </c>
      <c r="AJ98" s="541">
        <f>AI101</f>
        <v>9.3023255813953487E-2</v>
      </c>
    </row>
    <row r="99" spans="1:36" ht="20.399999999999999">
      <c r="A99" s="529"/>
      <c r="B99" s="562"/>
      <c r="C99" s="91" t="s">
        <v>89</v>
      </c>
      <c r="D99" s="92">
        <v>0</v>
      </c>
      <c r="E99" s="92">
        <v>7</v>
      </c>
      <c r="F99" s="92">
        <v>13</v>
      </c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161">
        <f t="shared" ref="AI99:AI100" si="47">SUM(D99:AH99)</f>
        <v>20</v>
      </c>
      <c r="AJ99" s="541"/>
    </row>
    <row r="100" spans="1:36" ht="20.399999999999999">
      <c r="A100" s="529"/>
      <c r="B100" s="562"/>
      <c r="C100" s="94" t="s">
        <v>90</v>
      </c>
      <c r="D100" s="92">
        <v>0</v>
      </c>
      <c r="E100" s="92">
        <v>0</v>
      </c>
      <c r="F100" s="92">
        <v>0</v>
      </c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87">
        <f t="shared" si="47"/>
        <v>0</v>
      </c>
      <c r="AJ100" s="541"/>
    </row>
    <row r="101" spans="1:36" ht="21" thickBot="1">
      <c r="A101" s="530"/>
      <c r="B101" s="563"/>
      <c r="C101" s="96" t="s">
        <v>91</v>
      </c>
      <c r="D101" s="97">
        <f>(D99+D100)/D98</f>
        <v>0</v>
      </c>
      <c r="E101" s="97">
        <f>(E99+E100)/E98</f>
        <v>9.3333333333333338E-2</v>
      </c>
      <c r="F101" s="97">
        <f t="shared" ref="F101:AI101" si="48">(F99+F100)/F98</f>
        <v>0.16250000000000001</v>
      </c>
      <c r="G101" s="97" t="e">
        <f t="shared" si="48"/>
        <v>#DIV/0!</v>
      </c>
      <c r="H101" s="97" t="e">
        <f t="shared" si="48"/>
        <v>#DIV/0!</v>
      </c>
      <c r="I101" s="97" t="e">
        <f t="shared" si="48"/>
        <v>#DIV/0!</v>
      </c>
      <c r="J101" s="97" t="e">
        <f t="shared" si="48"/>
        <v>#DIV/0!</v>
      </c>
      <c r="K101" s="97" t="e">
        <f t="shared" si="48"/>
        <v>#DIV/0!</v>
      </c>
      <c r="L101" s="97" t="e">
        <f t="shared" si="48"/>
        <v>#DIV/0!</v>
      </c>
      <c r="M101" s="97" t="e">
        <f t="shared" si="48"/>
        <v>#DIV/0!</v>
      </c>
      <c r="N101" s="97" t="e">
        <f t="shared" si="48"/>
        <v>#DIV/0!</v>
      </c>
      <c r="O101" s="97" t="e">
        <f t="shared" si="48"/>
        <v>#DIV/0!</v>
      </c>
      <c r="P101" s="97" t="e">
        <f t="shared" si="48"/>
        <v>#DIV/0!</v>
      </c>
      <c r="Q101" s="97" t="e">
        <f t="shared" si="48"/>
        <v>#DIV/0!</v>
      </c>
      <c r="R101" s="97" t="e">
        <f t="shared" si="48"/>
        <v>#DIV/0!</v>
      </c>
      <c r="S101" s="97" t="e">
        <f t="shared" si="48"/>
        <v>#DIV/0!</v>
      </c>
      <c r="T101" s="97" t="e">
        <f t="shared" si="48"/>
        <v>#DIV/0!</v>
      </c>
      <c r="U101" s="97" t="e">
        <f t="shared" si="48"/>
        <v>#DIV/0!</v>
      </c>
      <c r="V101" s="97" t="e">
        <f t="shared" si="48"/>
        <v>#DIV/0!</v>
      </c>
      <c r="W101" s="97" t="e">
        <f t="shared" si="48"/>
        <v>#DIV/0!</v>
      </c>
      <c r="X101" s="97" t="e">
        <f t="shared" si="48"/>
        <v>#DIV/0!</v>
      </c>
      <c r="Y101" s="97" t="e">
        <f t="shared" si="48"/>
        <v>#DIV/0!</v>
      </c>
      <c r="Z101" s="97" t="e">
        <f t="shared" si="48"/>
        <v>#DIV/0!</v>
      </c>
      <c r="AA101" s="97" t="e">
        <f t="shared" si="48"/>
        <v>#DIV/0!</v>
      </c>
      <c r="AB101" s="97" t="e">
        <f t="shared" si="48"/>
        <v>#DIV/0!</v>
      </c>
      <c r="AC101" s="97" t="e">
        <f t="shared" si="48"/>
        <v>#DIV/0!</v>
      </c>
      <c r="AD101" s="97" t="e">
        <f t="shared" si="48"/>
        <v>#DIV/0!</v>
      </c>
      <c r="AE101" s="97" t="e">
        <f t="shared" si="48"/>
        <v>#DIV/0!</v>
      </c>
      <c r="AF101" s="97" t="e">
        <f t="shared" si="48"/>
        <v>#DIV/0!</v>
      </c>
      <c r="AG101" s="97" t="e">
        <f t="shared" si="48"/>
        <v>#DIV/0!</v>
      </c>
      <c r="AH101" s="97" t="e">
        <f t="shared" si="48"/>
        <v>#DIV/0!</v>
      </c>
      <c r="AI101" s="97">
        <f t="shared" si="48"/>
        <v>9.3023255813953487E-2</v>
      </c>
      <c r="AJ101" s="542"/>
    </row>
    <row r="102" spans="1:36" ht="20.399999999999999">
      <c r="A102" s="517" t="s">
        <v>24</v>
      </c>
      <c r="B102" s="552" t="s">
        <v>69</v>
      </c>
      <c r="C102" s="143" t="s">
        <v>42</v>
      </c>
      <c r="D102" s="144">
        <v>40</v>
      </c>
      <c r="E102" s="144">
        <v>40</v>
      </c>
      <c r="F102" s="144">
        <v>40</v>
      </c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5">
        <f>SUM(D102:AH102)</f>
        <v>120</v>
      </c>
      <c r="AJ102" s="539">
        <f>AI105</f>
        <v>1.6666666666666666E-2</v>
      </c>
    </row>
    <row r="103" spans="1:36" ht="20.399999999999999">
      <c r="A103" s="518"/>
      <c r="B103" s="553"/>
      <c r="C103" s="146" t="s">
        <v>89</v>
      </c>
      <c r="D103" s="147">
        <v>0</v>
      </c>
      <c r="E103" s="147">
        <v>2</v>
      </c>
      <c r="F103" s="147">
        <v>0</v>
      </c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62">
        <f t="shared" ref="AI103:AI104" si="49">SUM(D103:AH103)</f>
        <v>2</v>
      </c>
      <c r="AJ103" s="539"/>
    </row>
    <row r="104" spans="1:36" ht="20.399999999999999">
      <c r="A104" s="518"/>
      <c r="B104" s="553"/>
      <c r="C104" s="148" t="s">
        <v>90</v>
      </c>
      <c r="D104" s="147">
        <v>0</v>
      </c>
      <c r="E104" s="147">
        <v>0</v>
      </c>
      <c r="F104" s="147">
        <v>0</v>
      </c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4">
        <f t="shared" si="49"/>
        <v>0</v>
      </c>
      <c r="AJ104" s="539"/>
    </row>
    <row r="105" spans="1:36" ht="21" thickBot="1">
      <c r="A105" s="519"/>
      <c r="B105" s="554"/>
      <c r="C105" s="149" t="s">
        <v>91</v>
      </c>
      <c r="D105" s="150">
        <f>(D103+D104)/D102</f>
        <v>0</v>
      </c>
      <c r="E105" s="150">
        <f>(E103+E104)/E102</f>
        <v>0.05</v>
      </c>
      <c r="F105" s="150">
        <f t="shared" ref="F105:AI105" si="50">(F103+F104)/F102</f>
        <v>0</v>
      </c>
      <c r="G105" s="150" t="e">
        <f t="shared" si="50"/>
        <v>#DIV/0!</v>
      </c>
      <c r="H105" s="150" t="e">
        <f t="shared" si="50"/>
        <v>#DIV/0!</v>
      </c>
      <c r="I105" s="150" t="e">
        <f t="shared" si="50"/>
        <v>#DIV/0!</v>
      </c>
      <c r="J105" s="150" t="e">
        <f t="shared" si="50"/>
        <v>#DIV/0!</v>
      </c>
      <c r="K105" s="150" t="e">
        <f t="shared" si="50"/>
        <v>#DIV/0!</v>
      </c>
      <c r="L105" s="150" t="e">
        <f t="shared" si="50"/>
        <v>#DIV/0!</v>
      </c>
      <c r="M105" s="150" t="e">
        <f t="shared" si="50"/>
        <v>#DIV/0!</v>
      </c>
      <c r="N105" s="150" t="e">
        <f t="shared" si="50"/>
        <v>#DIV/0!</v>
      </c>
      <c r="O105" s="150" t="e">
        <f t="shared" si="50"/>
        <v>#DIV/0!</v>
      </c>
      <c r="P105" s="150" t="e">
        <f t="shared" si="50"/>
        <v>#DIV/0!</v>
      </c>
      <c r="Q105" s="150" t="e">
        <f t="shared" si="50"/>
        <v>#DIV/0!</v>
      </c>
      <c r="R105" s="150" t="e">
        <f t="shared" si="50"/>
        <v>#DIV/0!</v>
      </c>
      <c r="S105" s="150" t="e">
        <f t="shared" si="50"/>
        <v>#DIV/0!</v>
      </c>
      <c r="T105" s="150" t="e">
        <f t="shared" si="50"/>
        <v>#DIV/0!</v>
      </c>
      <c r="U105" s="150" t="e">
        <f t="shared" si="50"/>
        <v>#DIV/0!</v>
      </c>
      <c r="V105" s="150" t="e">
        <f t="shared" si="50"/>
        <v>#DIV/0!</v>
      </c>
      <c r="W105" s="150" t="e">
        <f t="shared" si="50"/>
        <v>#DIV/0!</v>
      </c>
      <c r="X105" s="150" t="e">
        <f t="shared" si="50"/>
        <v>#DIV/0!</v>
      </c>
      <c r="Y105" s="150" t="e">
        <f t="shared" si="50"/>
        <v>#DIV/0!</v>
      </c>
      <c r="Z105" s="150" t="e">
        <f t="shared" si="50"/>
        <v>#DIV/0!</v>
      </c>
      <c r="AA105" s="150" t="e">
        <f t="shared" si="50"/>
        <v>#DIV/0!</v>
      </c>
      <c r="AB105" s="150" t="e">
        <f t="shared" si="50"/>
        <v>#DIV/0!</v>
      </c>
      <c r="AC105" s="150" t="e">
        <f t="shared" si="50"/>
        <v>#DIV/0!</v>
      </c>
      <c r="AD105" s="150" t="e">
        <f t="shared" si="50"/>
        <v>#DIV/0!</v>
      </c>
      <c r="AE105" s="150" t="e">
        <f t="shared" si="50"/>
        <v>#DIV/0!</v>
      </c>
      <c r="AF105" s="150" t="e">
        <f t="shared" si="50"/>
        <v>#DIV/0!</v>
      </c>
      <c r="AG105" s="150" t="e">
        <f t="shared" si="50"/>
        <v>#DIV/0!</v>
      </c>
      <c r="AH105" s="150" t="e">
        <f t="shared" si="50"/>
        <v>#DIV/0!</v>
      </c>
      <c r="AI105" s="150">
        <f t="shared" si="50"/>
        <v>1.6666666666666666E-2</v>
      </c>
      <c r="AJ105" s="540"/>
    </row>
    <row r="106" spans="1:36" ht="20.399999999999999" hidden="1">
      <c r="A106" s="528" t="s">
        <v>25</v>
      </c>
      <c r="B106" s="548" t="s">
        <v>38</v>
      </c>
      <c r="C106" s="101" t="s">
        <v>42</v>
      </c>
      <c r="D106" s="142">
        <v>0</v>
      </c>
      <c r="E106" s="142">
        <v>0</v>
      </c>
      <c r="F106" s="142">
        <v>0</v>
      </c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93">
        <f>SUM(D106:AH106)</f>
        <v>0</v>
      </c>
      <c r="AJ106" s="541" t="e">
        <f>AI109</f>
        <v>#DIV/0!</v>
      </c>
    </row>
    <row r="107" spans="1:36" ht="20.399999999999999" hidden="1">
      <c r="A107" s="529"/>
      <c r="B107" s="546"/>
      <c r="C107" s="91" t="s">
        <v>89</v>
      </c>
      <c r="D107" s="92">
        <v>0</v>
      </c>
      <c r="E107" s="92">
        <v>0</v>
      </c>
      <c r="F107" s="92">
        <v>0</v>
      </c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161">
        <f t="shared" ref="AI107:AI108" si="51">SUM(D107:AH107)</f>
        <v>0</v>
      </c>
      <c r="AJ107" s="541"/>
    </row>
    <row r="108" spans="1:36" ht="20.399999999999999" hidden="1">
      <c r="A108" s="529"/>
      <c r="B108" s="546"/>
      <c r="C108" s="94" t="s">
        <v>90</v>
      </c>
      <c r="D108" s="92">
        <v>0</v>
      </c>
      <c r="E108" s="92">
        <v>0</v>
      </c>
      <c r="F108" s="92">
        <v>0</v>
      </c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87">
        <f t="shared" si="51"/>
        <v>0</v>
      </c>
      <c r="AJ108" s="541"/>
    </row>
    <row r="109" spans="1:36" ht="21" hidden="1" thickBot="1">
      <c r="A109" s="530"/>
      <c r="B109" s="547"/>
      <c r="C109" s="96" t="s">
        <v>91</v>
      </c>
      <c r="D109" s="97" t="e">
        <f>(D107+D108)/D106</f>
        <v>#DIV/0!</v>
      </c>
      <c r="E109" s="97" t="e">
        <f>(E107+E108)/E106</f>
        <v>#DIV/0!</v>
      </c>
      <c r="F109" s="97" t="e">
        <f t="shared" ref="F109:AI109" si="52">(F107+F108)/F106</f>
        <v>#DIV/0!</v>
      </c>
      <c r="G109" s="97" t="e">
        <f t="shared" si="52"/>
        <v>#DIV/0!</v>
      </c>
      <c r="H109" s="97" t="e">
        <f t="shared" si="52"/>
        <v>#DIV/0!</v>
      </c>
      <c r="I109" s="97" t="e">
        <f t="shared" si="52"/>
        <v>#DIV/0!</v>
      </c>
      <c r="J109" s="97" t="e">
        <f t="shared" si="52"/>
        <v>#DIV/0!</v>
      </c>
      <c r="K109" s="97" t="e">
        <f t="shared" si="52"/>
        <v>#DIV/0!</v>
      </c>
      <c r="L109" s="97" t="e">
        <f t="shared" si="52"/>
        <v>#DIV/0!</v>
      </c>
      <c r="M109" s="97" t="e">
        <f t="shared" si="52"/>
        <v>#DIV/0!</v>
      </c>
      <c r="N109" s="97" t="e">
        <f t="shared" si="52"/>
        <v>#DIV/0!</v>
      </c>
      <c r="O109" s="97" t="e">
        <f t="shared" si="52"/>
        <v>#DIV/0!</v>
      </c>
      <c r="P109" s="97" t="e">
        <f t="shared" si="52"/>
        <v>#DIV/0!</v>
      </c>
      <c r="Q109" s="97" t="e">
        <f t="shared" si="52"/>
        <v>#DIV/0!</v>
      </c>
      <c r="R109" s="97" t="e">
        <f t="shared" si="52"/>
        <v>#DIV/0!</v>
      </c>
      <c r="S109" s="97" t="e">
        <f t="shared" si="52"/>
        <v>#DIV/0!</v>
      </c>
      <c r="T109" s="97" t="e">
        <f t="shared" si="52"/>
        <v>#DIV/0!</v>
      </c>
      <c r="U109" s="97" t="e">
        <f t="shared" si="52"/>
        <v>#DIV/0!</v>
      </c>
      <c r="V109" s="97" t="e">
        <f t="shared" si="52"/>
        <v>#DIV/0!</v>
      </c>
      <c r="W109" s="97" t="e">
        <f t="shared" si="52"/>
        <v>#DIV/0!</v>
      </c>
      <c r="X109" s="97" t="e">
        <f t="shared" si="52"/>
        <v>#DIV/0!</v>
      </c>
      <c r="Y109" s="97" t="e">
        <f t="shared" si="52"/>
        <v>#DIV/0!</v>
      </c>
      <c r="Z109" s="97" t="e">
        <f t="shared" si="52"/>
        <v>#DIV/0!</v>
      </c>
      <c r="AA109" s="97" t="e">
        <f t="shared" si="52"/>
        <v>#DIV/0!</v>
      </c>
      <c r="AB109" s="97" t="e">
        <f t="shared" si="52"/>
        <v>#DIV/0!</v>
      </c>
      <c r="AC109" s="97" t="e">
        <f t="shared" si="52"/>
        <v>#DIV/0!</v>
      </c>
      <c r="AD109" s="97" t="e">
        <f t="shared" si="52"/>
        <v>#DIV/0!</v>
      </c>
      <c r="AE109" s="97" t="e">
        <f t="shared" si="52"/>
        <v>#DIV/0!</v>
      </c>
      <c r="AF109" s="97" t="e">
        <f t="shared" si="52"/>
        <v>#DIV/0!</v>
      </c>
      <c r="AG109" s="97" t="e">
        <f t="shared" si="52"/>
        <v>#DIV/0!</v>
      </c>
      <c r="AH109" s="97" t="e">
        <f t="shared" si="52"/>
        <v>#DIV/0!</v>
      </c>
      <c r="AI109" s="97" t="e">
        <f t="shared" si="52"/>
        <v>#DIV/0!</v>
      </c>
      <c r="AJ109" s="542"/>
    </row>
    <row r="110" spans="1:36" ht="20.399999999999999">
      <c r="A110" s="528" t="s">
        <v>26</v>
      </c>
      <c r="B110" s="535" t="s">
        <v>70</v>
      </c>
      <c r="C110" s="157" t="s">
        <v>42</v>
      </c>
      <c r="D110" s="142">
        <v>0</v>
      </c>
      <c r="E110" s="142">
        <v>15</v>
      </c>
      <c r="F110" s="142">
        <v>25</v>
      </c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93">
        <f>SUM(D110:AH110)</f>
        <v>40</v>
      </c>
      <c r="AJ110" s="541">
        <f>AI113</f>
        <v>0.17499999999999999</v>
      </c>
    </row>
    <row r="111" spans="1:36" ht="20.399999999999999">
      <c r="A111" s="529"/>
      <c r="B111" s="536"/>
      <c r="C111" s="159" t="s">
        <v>89</v>
      </c>
      <c r="D111" s="92">
        <v>0</v>
      </c>
      <c r="E111" s="92">
        <v>6</v>
      </c>
      <c r="F111" s="92">
        <v>1</v>
      </c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161">
        <f t="shared" ref="AI111:AI112" si="53">SUM(D111:AH111)</f>
        <v>7</v>
      </c>
      <c r="AJ111" s="541"/>
    </row>
    <row r="112" spans="1:36" ht="20.399999999999999">
      <c r="A112" s="529"/>
      <c r="B112" s="536"/>
      <c r="C112" s="160" t="s">
        <v>90</v>
      </c>
      <c r="D112" s="92">
        <v>0</v>
      </c>
      <c r="E112" s="92">
        <v>0</v>
      </c>
      <c r="F112" s="92">
        <v>0</v>
      </c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87">
        <f t="shared" si="53"/>
        <v>0</v>
      </c>
      <c r="AJ112" s="541"/>
    </row>
    <row r="113" spans="1:36" ht="21" thickBot="1">
      <c r="A113" s="530"/>
      <c r="B113" s="537"/>
      <c r="C113" s="154" t="s">
        <v>91</v>
      </c>
      <c r="D113" s="97" t="e">
        <f>(D111+D112)/D110</f>
        <v>#DIV/0!</v>
      </c>
      <c r="E113" s="97">
        <f>(E111+E112)/E110</f>
        <v>0.4</v>
      </c>
      <c r="F113" s="97">
        <f t="shared" ref="F113:AI113" si="54">(F111+F112)/F110</f>
        <v>0.04</v>
      </c>
      <c r="G113" s="97" t="e">
        <f t="shared" si="54"/>
        <v>#DIV/0!</v>
      </c>
      <c r="H113" s="97" t="e">
        <f t="shared" si="54"/>
        <v>#DIV/0!</v>
      </c>
      <c r="I113" s="97" t="e">
        <f t="shared" si="54"/>
        <v>#DIV/0!</v>
      </c>
      <c r="J113" s="97" t="e">
        <f t="shared" si="54"/>
        <v>#DIV/0!</v>
      </c>
      <c r="K113" s="97" t="e">
        <f t="shared" si="54"/>
        <v>#DIV/0!</v>
      </c>
      <c r="L113" s="97" t="e">
        <f t="shared" si="54"/>
        <v>#DIV/0!</v>
      </c>
      <c r="M113" s="97" t="e">
        <f t="shared" si="54"/>
        <v>#DIV/0!</v>
      </c>
      <c r="N113" s="97" t="e">
        <f t="shared" si="54"/>
        <v>#DIV/0!</v>
      </c>
      <c r="O113" s="97" t="e">
        <f t="shared" si="54"/>
        <v>#DIV/0!</v>
      </c>
      <c r="P113" s="97" t="e">
        <f t="shared" si="54"/>
        <v>#DIV/0!</v>
      </c>
      <c r="Q113" s="97" t="e">
        <f t="shared" si="54"/>
        <v>#DIV/0!</v>
      </c>
      <c r="R113" s="97" t="e">
        <f t="shared" si="54"/>
        <v>#DIV/0!</v>
      </c>
      <c r="S113" s="97" t="e">
        <f t="shared" si="54"/>
        <v>#DIV/0!</v>
      </c>
      <c r="T113" s="97" t="e">
        <f t="shared" si="54"/>
        <v>#DIV/0!</v>
      </c>
      <c r="U113" s="97" t="e">
        <f t="shared" si="54"/>
        <v>#DIV/0!</v>
      </c>
      <c r="V113" s="97" t="e">
        <f t="shared" si="54"/>
        <v>#DIV/0!</v>
      </c>
      <c r="W113" s="97" t="e">
        <f t="shared" si="54"/>
        <v>#DIV/0!</v>
      </c>
      <c r="X113" s="97" t="e">
        <f t="shared" si="54"/>
        <v>#DIV/0!</v>
      </c>
      <c r="Y113" s="97" t="e">
        <f t="shared" si="54"/>
        <v>#DIV/0!</v>
      </c>
      <c r="Z113" s="97" t="e">
        <f t="shared" si="54"/>
        <v>#DIV/0!</v>
      </c>
      <c r="AA113" s="97" t="e">
        <f t="shared" si="54"/>
        <v>#DIV/0!</v>
      </c>
      <c r="AB113" s="97" t="e">
        <f t="shared" si="54"/>
        <v>#DIV/0!</v>
      </c>
      <c r="AC113" s="97" t="e">
        <f t="shared" si="54"/>
        <v>#DIV/0!</v>
      </c>
      <c r="AD113" s="97" t="e">
        <f t="shared" si="54"/>
        <v>#DIV/0!</v>
      </c>
      <c r="AE113" s="97" t="e">
        <f t="shared" si="54"/>
        <v>#DIV/0!</v>
      </c>
      <c r="AF113" s="97" t="e">
        <f t="shared" si="54"/>
        <v>#DIV/0!</v>
      </c>
      <c r="AG113" s="97" t="e">
        <f t="shared" si="54"/>
        <v>#DIV/0!</v>
      </c>
      <c r="AH113" s="97" t="e">
        <f t="shared" si="54"/>
        <v>#DIV/0!</v>
      </c>
      <c r="AI113" s="97">
        <f t="shared" si="54"/>
        <v>0.17499999999999999</v>
      </c>
      <c r="AJ113" s="542"/>
    </row>
    <row r="114" spans="1:36" ht="20.399999999999999">
      <c r="A114" s="517" t="s">
        <v>27</v>
      </c>
      <c r="B114" s="555" t="s">
        <v>39</v>
      </c>
      <c r="C114" s="143" t="s">
        <v>42</v>
      </c>
      <c r="D114" s="144">
        <v>0</v>
      </c>
      <c r="E114" s="144">
        <v>0</v>
      </c>
      <c r="F114" s="144">
        <v>0</v>
      </c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5">
        <f>SUM(D114:AH114)</f>
        <v>0</v>
      </c>
      <c r="AJ114" s="539" t="e">
        <f>AI117</f>
        <v>#DIV/0!</v>
      </c>
    </row>
    <row r="115" spans="1:36" ht="20.399999999999999">
      <c r="A115" s="518"/>
      <c r="B115" s="556"/>
      <c r="C115" s="146" t="s">
        <v>89</v>
      </c>
      <c r="D115" s="147">
        <v>0</v>
      </c>
      <c r="E115" s="147">
        <v>0</v>
      </c>
      <c r="F115" s="147">
        <v>0</v>
      </c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62">
        <f t="shared" ref="AI115:AI116" si="55">SUM(D115:AH115)</f>
        <v>0</v>
      </c>
      <c r="AJ115" s="539"/>
    </row>
    <row r="116" spans="1:36" ht="20.399999999999999">
      <c r="A116" s="518"/>
      <c r="B116" s="556"/>
      <c r="C116" s="148" t="s">
        <v>90</v>
      </c>
      <c r="D116" s="147">
        <v>0</v>
      </c>
      <c r="E116" s="147">
        <v>0</v>
      </c>
      <c r="F116" s="147">
        <v>0</v>
      </c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4">
        <f t="shared" si="55"/>
        <v>0</v>
      </c>
      <c r="AJ116" s="539"/>
    </row>
    <row r="117" spans="1:36" ht="21" thickBot="1">
      <c r="A117" s="519"/>
      <c r="B117" s="557"/>
      <c r="C117" s="149" t="s">
        <v>91</v>
      </c>
      <c r="D117" s="150" t="e">
        <f>(D115+D116)/D114</f>
        <v>#DIV/0!</v>
      </c>
      <c r="E117" s="150" t="e">
        <f>(E115+E116)/E114</f>
        <v>#DIV/0!</v>
      </c>
      <c r="F117" s="150" t="e">
        <f t="shared" ref="F117:AI117" si="56">(F115+F116)/F114</f>
        <v>#DIV/0!</v>
      </c>
      <c r="G117" s="150" t="e">
        <f t="shared" si="56"/>
        <v>#DIV/0!</v>
      </c>
      <c r="H117" s="150" t="e">
        <f t="shared" si="56"/>
        <v>#DIV/0!</v>
      </c>
      <c r="I117" s="150" t="e">
        <f t="shared" si="56"/>
        <v>#DIV/0!</v>
      </c>
      <c r="J117" s="150" t="e">
        <f t="shared" si="56"/>
        <v>#DIV/0!</v>
      </c>
      <c r="K117" s="150" t="e">
        <f t="shared" si="56"/>
        <v>#DIV/0!</v>
      </c>
      <c r="L117" s="150" t="e">
        <f t="shared" si="56"/>
        <v>#DIV/0!</v>
      </c>
      <c r="M117" s="150" t="e">
        <f t="shared" si="56"/>
        <v>#DIV/0!</v>
      </c>
      <c r="N117" s="150" t="e">
        <f t="shared" si="56"/>
        <v>#DIV/0!</v>
      </c>
      <c r="O117" s="150" t="e">
        <f t="shared" si="56"/>
        <v>#DIV/0!</v>
      </c>
      <c r="P117" s="150" t="e">
        <f t="shared" si="56"/>
        <v>#DIV/0!</v>
      </c>
      <c r="Q117" s="150" t="e">
        <f t="shared" si="56"/>
        <v>#DIV/0!</v>
      </c>
      <c r="R117" s="150" t="e">
        <f t="shared" si="56"/>
        <v>#DIV/0!</v>
      </c>
      <c r="S117" s="150" t="e">
        <f t="shared" si="56"/>
        <v>#DIV/0!</v>
      </c>
      <c r="T117" s="150" t="e">
        <f t="shared" si="56"/>
        <v>#DIV/0!</v>
      </c>
      <c r="U117" s="150" t="e">
        <f t="shared" si="56"/>
        <v>#DIV/0!</v>
      </c>
      <c r="V117" s="150" t="e">
        <f t="shared" si="56"/>
        <v>#DIV/0!</v>
      </c>
      <c r="W117" s="150" t="e">
        <f t="shared" si="56"/>
        <v>#DIV/0!</v>
      </c>
      <c r="X117" s="150" t="e">
        <f t="shared" si="56"/>
        <v>#DIV/0!</v>
      </c>
      <c r="Y117" s="150" t="e">
        <f t="shared" si="56"/>
        <v>#DIV/0!</v>
      </c>
      <c r="Z117" s="150" t="e">
        <f t="shared" si="56"/>
        <v>#DIV/0!</v>
      </c>
      <c r="AA117" s="150" t="e">
        <f t="shared" si="56"/>
        <v>#DIV/0!</v>
      </c>
      <c r="AB117" s="150" t="e">
        <f t="shared" si="56"/>
        <v>#DIV/0!</v>
      </c>
      <c r="AC117" s="150" t="e">
        <f t="shared" si="56"/>
        <v>#DIV/0!</v>
      </c>
      <c r="AD117" s="150" t="e">
        <f t="shared" si="56"/>
        <v>#DIV/0!</v>
      </c>
      <c r="AE117" s="150" t="e">
        <f t="shared" si="56"/>
        <v>#DIV/0!</v>
      </c>
      <c r="AF117" s="150" t="e">
        <f t="shared" si="56"/>
        <v>#DIV/0!</v>
      </c>
      <c r="AG117" s="150" t="e">
        <f t="shared" si="56"/>
        <v>#DIV/0!</v>
      </c>
      <c r="AH117" s="150" t="e">
        <f t="shared" si="56"/>
        <v>#DIV/0!</v>
      </c>
      <c r="AI117" s="150" t="e">
        <f t="shared" si="56"/>
        <v>#DIV/0!</v>
      </c>
      <c r="AJ117" s="540"/>
    </row>
    <row r="118" spans="1:36" ht="20.399999999999999">
      <c r="A118" s="517" t="s">
        <v>28</v>
      </c>
      <c r="B118" s="555" t="s">
        <v>40</v>
      </c>
      <c r="C118" s="143" t="s">
        <v>42</v>
      </c>
      <c r="D118" s="144">
        <v>0</v>
      </c>
      <c r="E118" s="144">
        <v>0</v>
      </c>
      <c r="F118" s="144">
        <v>0</v>
      </c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5">
        <f>SUM(D118:AH118)</f>
        <v>0</v>
      </c>
      <c r="AJ118" s="539" t="e">
        <f>AI121</f>
        <v>#DIV/0!</v>
      </c>
    </row>
    <row r="119" spans="1:36" ht="20.399999999999999">
      <c r="A119" s="518"/>
      <c r="B119" s="556"/>
      <c r="C119" s="146" t="s">
        <v>89</v>
      </c>
      <c r="D119" s="147">
        <v>0</v>
      </c>
      <c r="E119" s="147">
        <v>0</v>
      </c>
      <c r="F119" s="147">
        <v>0</v>
      </c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62">
        <f t="shared" ref="AI119:AI120" si="57">SUM(D119:AH119)</f>
        <v>0</v>
      </c>
      <c r="AJ119" s="539"/>
    </row>
    <row r="120" spans="1:36" ht="20.399999999999999">
      <c r="A120" s="518"/>
      <c r="B120" s="556"/>
      <c r="C120" s="148" t="s">
        <v>90</v>
      </c>
      <c r="D120" s="147">
        <v>0</v>
      </c>
      <c r="E120" s="147">
        <v>0</v>
      </c>
      <c r="F120" s="147">
        <v>0</v>
      </c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4">
        <f t="shared" si="57"/>
        <v>0</v>
      </c>
      <c r="AJ120" s="539"/>
    </row>
    <row r="121" spans="1:36" ht="21" thickBot="1">
      <c r="A121" s="519"/>
      <c r="B121" s="557"/>
      <c r="C121" s="149" t="s">
        <v>91</v>
      </c>
      <c r="D121" s="150" t="e">
        <f>(D119+D120)/D118</f>
        <v>#DIV/0!</v>
      </c>
      <c r="E121" s="150" t="e">
        <f>(E119+E120)/E118</f>
        <v>#DIV/0!</v>
      </c>
      <c r="F121" s="150" t="e">
        <f t="shared" ref="F121:AI121" si="58">(F119+F120)/F118</f>
        <v>#DIV/0!</v>
      </c>
      <c r="G121" s="150" t="e">
        <f t="shared" si="58"/>
        <v>#DIV/0!</v>
      </c>
      <c r="H121" s="150" t="e">
        <f t="shared" si="58"/>
        <v>#DIV/0!</v>
      </c>
      <c r="I121" s="150" t="e">
        <f t="shared" si="58"/>
        <v>#DIV/0!</v>
      </c>
      <c r="J121" s="150" t="e">
        <f t="shared" si="58"/>
        <v>#DIV/0!</v>
      </c>
      <c r="K121" s="150" t="e">
        <f t="shared" si="58"/>
        <v>#DIV/0!</v>
      </c>
      <c r="L121" s="150" t="e">
        <f t="shared" si="58"/>
        <v>#DIV/0!</v>
      </c>
      <c r="M121" s="150" t="e">
        <f t="shared" si="58"/>
        <v>#DIV/0!</v>
      </c>
      <c r="N121" s="150" t="e">
        <f t="shared" si="58"/>
        <v>#DIV/0!</v>
      </c>
      <c r="O121" s="150" t="e">
        <f t="shared" si="58"/>
        <v>#DIV/0!</v>
      </c>
      <c r="P121" s="150" t="e">
        <f t="shared" si="58"/>
        <v>#DIV/0!</v>
      </c>
      <c r="Q121" s="150" t="e">
        <f t="shared" si="58"/>
        <v>#DIV/0!</v>
      </c>
      <c r="R121" s="150" t="e">
        <f t="shared" si="58"/>
        <v>#DIV/0!</v>
      </c>
      <c r="S121" s="150" t="e">
        <f t="shared" si="58"/>
        <v>#DIV/0!</v>
      </c>
      <c r="T121" s="150" t="e">
        <f t="shared" si="58"/>
        <v>#DIV/0!</v>
      </c>
      <c r="U121" s="150" t="e">
        <f t="shared" si="58"/>
        <v>#DIV/0!</v>
      </c>
      <c r="V121" s="150" t="e">
        <f t="shared" si="58"/>
        <v>#DIV/0!</v>
      </c>
      <c r="W121" s="150" t="e">
        <f t="shared" si="58"/>
        <v>#DIV/0!</v>
      </c>
      <c r="X121" s="150" t="e">
        <f t="shared" si="58"/>
        <v>#DIV/0!</v>
      </c>
      <c r="Y121" s="150" t="e">
        <f t="shared" si="58"/>
        <v>#DIV/0!</v>
      </c>
      <c r="Z121" s="150" t="e">
        <f t="shared" si="58"/>
        <v>#DIV/0!</v>
      </c>
      <c r="AA121" s="150" t="e">
        <f t="shared" si="58"/>
        <v>#DIV/0!</v>
      </c>
      <c r="AB121" s="150" t="e">
        <f t="shared" si="58"/>
        <v>#DIV/0!</v>
      </c>
      <c r="AC121" s="150" t="e">
        <f t="shared" si="58"/>
        <v>#DIV/0!</v>
      </c>
      <c r="AD121" s="150" t="e">
        <f t="shared" si="58"/>
        <v>#DIV/0!</v>
      </c>
      <c r="AE121" s="150" t="e">
        <f t="shared" si="58"/>
        <v>#DIV/0!</v>
      </c>
      <c r="AF121" s="150" t="e">
        <f t="shared" si="58"/>
        <v>#DIV/0!</v>
      </c>
      <c r="AG121" s="150" t="e">
        <f t="shared" si="58"/>
        <v>#DIV/0!</v>
      </c>
      <c r="AH121" s="150" t="e">
        <f t="shared" si="58"/>
        <v>#DIV/0!</v>
      </c>
      <c r="AI121" s="150" t="e">
        <f t="shared" si="58"/>
        <v>#DIV/0!</v>
      </c>
      <c r="AJ121" s="540"/>
    </row>
    <row r="122" spans="1:36" ht="20.399999999999999">
      <c r="A122" s="528" t="s">
        <v>29</v>
      </c>
      <c r="B122" s="535" t="s">
        <v>50</v>
      </c>
      <c r="C122" s="157" t="s">
        <v>42</v>
      </c>
      <c r="D122" s="142">
        <v>0</v>
      </c>
      <c r="E122" s="142">
        <v>10</v>
      </c>
      <c r="F122" s="142">
        <v>20</v>
      </c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03">
        <f>SUM(D122:AH122)</f>
        <v>30</v>
      </c>
      <c r="AJ122" s="541">
        <f>AI125</f>
        <v>0.43333333333333335</v>
      </c>
    </row>
    <row r="123" spans="1:36" ht="20.399999999999999">
      <c r="A123" s="529"/>
      <c r="B123" s="536"/>
      <c r="C123" s="159" t="s">
        <v>89</v>
      </c>
      <c r="D123" s="92">
        <v>0</v>
      </c>
      <c r="E123" s="92">
        <v>8</v>
      </c>
      <c r="F123" s="92">
        <v>5</v>
      </c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174">
        <f t="shared" ref="AI123:AI124" si="59">SUM(D123:AH123)</f>
        <v>13</v>
      </c>
      <c r="AJ123" s="541"/>
    </row>
    <row r="124" spans="1:36" ht="20.399999999999999">
      <c r="A124" s="529"/>
      <c r="B124" s="536"/>
      <c r="C124" s="160" t="s">
        <v>90</v>
      </c>
      <c r="D124" s="92">
        <v>0</v>
      </c>
      <c r="E124" s="92">
        <v>0</v>
      </c>
      <c r="F124" s="92">
        <v>0</v>
      </c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142">
        <f t="shared" si="59"/>
        <v>0</v>
      </c>
      <c r="AJ124" s="541"/>
    </row>
    <row r="125" spans="1:36" ht="21" thickBot="1">
      <c r="A125" s="530"/>
      <c r="B125" s="537"/>
      <c r="C125" s="154" t="s">
        <v>91</v>
      </c>
      <c r="D125" s="155" t="e">
        <f>(D123+D124)/D122</f>
        <v>#DIV/0!</v>
      </c>
      <c r="E125" s="155">
        <f>(E123+E124)/E122</f>
        <v>0.8</v>
      </c>
      <c r="F125" s="155">
        <f t="shared" ref="F125:AI125" si="60">(F123+F124)/F122</f>
        <v>0.25</v>
      </c>
      <c r="G125" s="155" t="e">
        <f t="shared" si="60"/>
        <v>#DIV/0!</v>
      </c>
      <c r="H125" s="155" t="e">
        <f t="shared" si="60"/>
        <v>#DIV/0!</v>
      </c>
      <c r="I125" s="155" t="e">
        <f t="shared" si="60"/>
        <v>#DIV/0!</v>
      </c>
      <c r="J125" s="155" t="e">
        <f t="shared" si="60"/>
        <v>#DIV/0!</v>
      </c>
      <c r="K125" s="155" t="e">
        <f t="shared" si="60"/>
        <v>#DIV/0!</v>
      </c>
      <c r="L125" s="155" t="e">
        <f t="shared" si="60"/>
        <v>#DIV/0!</v>
      </c>
      <c r="M125" s="155" t="e">
        <f t="shared" si="60"/>
        <v>#DIV/0!</v>
      </c>
      <c r="N125" s="155" t="e">
        <f t="shared" si="60"/>
        <v>#DIV/0!</v>
      </c>
      <c r="O125" s="155" t="e">
        <f t="shared" si="60"/>
        <v>#DIV/0!</v>
      </c>
      <c r="P125" s="155" t="e">
        <f t="shared" si="60"/>
        <v>#DIV/0!</v>
      </c>
      <c r="Q125" s="155" t="e">
        <f t="shared" si="60"/>
        <v>#DIV/0!</v>
      </c>
      <c r="R125" s="155" t="e">
        <f t="shared" si="60"/>
        <v>#DIV/0!</v>
      </c>
      <c r="S125" s="155" t="e">
        <f t="shared" si="60"/>
        <v>#DIV/0!</v>
      </c>
      <c r="T125" s="155" t="e">
        <f t="shared" si="60"/>
        <v>#DIV/0!</v>
      </c>
      <c r="U125" s="155" t="e">
        <f t="shared" si="60"/>
        <v>#DIV/0!</v>
      </c>
      <c r="V125" s="155" t="e">
        <f t="shared" si="60"/>
        <v>#DIV/0!</v>
      </c>
      <c r="W125" s="155" t="e">
        <f t="shared" si="60"/>
        <v>#DIV/0!</v>
      </c>
      <c r="X125" s="155" t="e">
        <f t="shared" si="60"/>
        <v>#DIV/0!</v>
      </c>
      <c r="Y125" s="155" t="e">
        <f t="shared" si="60"/>
        <v>#DIV/0!</v>
      </c>
      <c r="Z125" s="155" t="e">
        <f t="shared" si="60"/>
        <v>#DIV/0!</v>
      </c>
      <c r="AA125" s="155" t="e">
        <f t="shared" si="60"/>
        <v>#DIV/0!</v>
      </c>
      <c r="AB125" s="155" t="e">
        <f t="shared" si="60"/>
        <v>#DIV/0!</v>
      </c>
      <c r="AC125" s="155" t="e">
        <f t="shared" si="60"/>
        <v>#DIV/0!</v>
      </c>
      <c r="AD125" s="155" t="e">
        <f t="shared" si="60"/>
        <v>#DIV/0!</v>
      </c>
      <c r="AE125" s="155" t="e">
        <f t="shared" si="60"/>
        <v>#DIV/0!</v>
      </c>
      <c r="AF125" s="155" t="e">
        <f t="shared" si="60"/>
        <v>#DIV/0!</v>
      </c>
      <c r="AG125" s="155" t="e">
        <f t="shared" si="60"/>
        <v>#DIV/0!</v>
      </c>
      <c r="AH125" s="155" t="e">
        <f t="shared" si="60"/>
        <v>#DIV/0!</v>
      </c>
      <c r="AI125" s="155">
        <f t="shared" si="60"/>
        <v>0.43333333333333335</v>
      </c>
      <c r="AJ125" s="542"/>
    </row>
    <row r="126" spans="1:36" ht="20.399999999999999">
      <c r="A126" s="517" t="s">
        <v>30</v>
      </c>
      <c r="B126" s="558" t="s">
        <v>51</v>
      </c>
      <c r="C126" s="143" t="s">
        <v>42</v>
      </c>
      <c r="D126" s="144">
        <v>0</v>
      </c>
      <c r="E126" s="144">
        <v>0</v>
      </c>
      <c r="F126" s="144">
        <v>0</v>
      </c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5">
        <f>SUM(D126:AH126)</f>
        <v>0</v>
      </c>
      <c r="AJ126" s="539" t="e">
        <f>AI129</f>
        <v>#DIV/0!</v>
      </c>
    </row>
    <row r="127" spans="1:36" ht="20.399999999999999">
      <c r="A127" s="518"/>
      <c r="B127" s="559"/>
      <c r="C127" s="146" t="s">
        <v>89</v>
      </c>
      <c r="D127" s="147">
        <v>0</v>
      </c>
      <c r="E127" s="147">
        <v>0</v>
      </c>
      <c r="F127" s="147">
        <v>0</v>
      </c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62">
        <f t="shared" ref="AI127:AI128" si="61">SUM(D127:AH127)</f>
        <v>0</v>
      </c>
      <c r="AJ127" s="539"/>
    </row>
    <row r="128" spans="1:36" ht="20.399999999999999">
      <c r="A128" s="518"/>
      <c r="B128" s="559"/>
      <c r="C128" s="148" t="s">
        <v>90</v>
      </c>
      <c r="D128" s="147">
        <v>0</v>
      </c>
      <c r="E128" s="147">
        <v>0</v>
      </c>
      <c r="F128" s="147">
        <v>0</v>
      </c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4">
        <f t="shared" si="61"/>
        <v>0</v>
      </c>
      <c r="AJ128" s="539"/>
    </row>
    <row r="129" spans="1:36" ht="21" thickBot="1">
      <c r="A129" s="519"/>
      <c r="B129" s="560"/>
      <c r="C129" s="149" t="s">
        <v>91</v>
      </c>
      <c r="D129" s="150" t="e">
        <f>(D127+D128)/D126</f>
        <v>#DIV/0!</v>
      </c>
      <c r="E129" s="150" t="e">
        <f>(E127+E128)/E126</f>
        <v>#DIV/0!</v>
      </c>
      <c r="F129" s="150" t="e">
        <f t="shared" ref="F129:AI129" si="62">(F127+F128)/F126</f>
        <v>#DIV/0!</v>
      </c>
      <c r="G129" s="150" t="e">
        <f t="shared" si="62"/>
        <v>#DIV/0!</v>
      </c>
      <c r="H129" s="150" t="e">
        <f t="shared" si="62"/>
        <v>#DIV/0!</v>
      </c>
      <c r="I129" s="150" t="e">
        <f t="shared" si="62"/>
        <v>#DIV/0!</v>
      </c>
      <c r="J129" s="150" t="e">
        <f t="shared" si="62"/>
        <v>#DIV/0!</v>
      </c>
      <c r="K129" s="150" t="e">
        <f t="shared" si="62"/>
        <v>#DIV/0!</v>
      </c>
      <c r="L129" s="150" t="e">
        <f t="shared" si="62"/>
        <v>#DIV/0!</v>
      </c>
      <c r="M129" s="150" t="e">
        <f t="shared" si="62"/>
        <v>#DIV/0!</v>
      </c>
      <c r="N129" s="150" t="e">
        <f t="shared" si="62"/>
        <v>#DIV/0!</v>
      </c>
      <c r="O129" s="150" t="e">
        <f t="shared" si="62"/>
        <v>#DIV/0!</v>
      </c>
      <c r="P129" s="150" t="e">
        <f t="shared" si="62"/>
        <v>#DIV/0!</v>
      </c>
      <c r="Q129" s="150" t="e">
        <f t="shared" si="62"/>
        <v>#DIV/0!</v>
      </c>
      <c r="R129" s="150" t="e">
        <f t="shared" si="62"/>
        <v>#DIV/0!</v>
      </c>
      <c r="S129" s="150" t="e">
        <f t="shared" si="62"/>
        <v>#DIV/0!</v>
      </c>
      <c r="T129" s="150" t="e">
        <f t="shared" si="62"/>
        <v>#DIV/0!</v>
      </c>
      <c r="U129" s="150" t="e">
        <f t="shared" si="62"/>
        <v>#DIV/0!</v>
      </c>
      <c r="V129" s="150" t="e">
        <f t="shared" si="62"/>
        <v>#DIV/0!</v>
      </c>
      <c r="W129" s="150" t="e">
        <f t="shared" si="62"/>
        <v>#DIV/0!</v>
      </c>
      <c r="X129" s="150" t="e">
        <f t="shared" si="62"/>
        <v>#DIV/0!</v>
      </c>
      <c r="Y129" s="150" t="e">
        <f t="shared" si="62"/>
        <v>#DIV/0!</v>
      </c>
      <c r="Z129" s="150" t="e">
        <f t="shared" si="62"/>
        <v>#DIV/0!</v>
      </c>
      <c r="AA129" s="150" t="e">
        <f t="shared" si="62"/>
        <v>#DIV/0!</v>
      </c>
      <c r="AB129" s="150" t="e">
        <f t="shared" si="62"/>
        <v>#DIV/0!</v>
      </c>
      <c r="AC129" s="150" t="e">
        <f t="shared" si="62"/>
        <v>#DIV/0!</v>
      </c>
      <c r="AD129" s="150" t="e">
        <f t="shared" si="62"/>
        <v>#DIV/0!</v>
      </c>
      <c r="AE129" s="150" t="e">
        <f t="shared" si="62"/>
        <v>#DIV/0!</v>
      </c>
      <c r="AF129" s="150" t="e">
        <f t="shared" si="62"/>
        <v>#DIV/0!</v>
      </c>
      <c r="AG129" s="150" t="e">
        <f t="shared" si="62"/>
        <v>#DIV/0!</v>
      </c>
      <c r="AH129" s="150" t="e">
        <f t="shared" si="62"/>
        <v>#DIV/0!</v>
      </c>
      <c r="AI129" s="150" t="e">
        <f t="shared" si="62"/>
        <v>#DIV/0!</v>
      </c>
      <c r="AJ129" s="540"/>
    </row>
    <row r="130" spans="1:36" ht="20.399999999999999">
      <c r="A130" s="517" t="s">
        <v>102</v>
      </c>
      <c r="B130" s="555" t="s">
        <v>52</v>
      </c>
      <c r="C130" s="143" t="s">
        <v>42</v>
      </c>
      <c r="D130" s="144">
        <v>0</v>
      </c>
      <c r="E130" s="144">
        <v>0</v>
      </c>
      <c r="F130" s="144">
        <v>0</v>
      </c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5">
        <f>SUM(D130:AH130)</f>
        <v>0</v>
      </c>
      <c r="AJ130" s="538" t="e">
        <f>AI133</f>
        <v>#DIV/0!</v>
      </c>
    </row>
    <row r="131" spans="1:36" ht="20.399999999999999">
      <c r="A131" s="518"/>
      <c r="B131" s="556"/>
      <c r="C131" s="146" t="s">
        <v>89</v>
      </c>
      <c r="D131" s="147">
        <v>1</v>
      </c>
      <c r="E131" s="147">
        <v>0</v>
      </c>
      <c r="F131" s="147">
        <v>0</v>
      </c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62">
        <f t="shared" ref="AI131:AI132" si="63">SUM(D131:AH131)</f>
        <v>1</v>
      </c>
      <c r="AJ131" s="539"/>
    </row>
    <row r="132" spans="1:36" ht="20.399999999999999">
      <c r="A132" s="518"/>
      <c r="B132" s="556"/>
      <c r="C132" s="148" t="s">
        <v>90</v>
      </c>
      <c r="D132" s="147">
        <v>0</v>
      </c>
      <c r="E132" s="147">
        <v>0</v>
      </c>
      <c r="F132" s="147">
        <v>0</v>
      </c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4">
        <f t="shared" si="63"/>
        <v>0</v>
      </c>
      <c r="AJ132" s="539"/>
    </row>
    <row r="133" spans="1:36" ht="21" thickBot="1">
      <c r="A133" s="519"/>
      <c r="B133" s="557"/>
      <c r="C133" s="149" t="s">
        <v>91</v>
      </c>
      <c r="D133" s="150" t="e">
        <f>(D131+D132)/D130</f>
        <v>#DIV/0!</v>
      </c>
      <c r="E133" s="150" t="e">
        <f>(E131+E132)/E130</f>
        <v>#DIV/0!</v>
      </c>
      <c r="F133" s="150" t="e">
        <f t="shared" ref="F133:AI133" si="64">(F131+F132)/F130</f>
        <v>#DIV/0!</v>
      </c>
      <c r="G133" s="150" t="e">
        <f t="shared" si="64"/>
        <v>#DIV/0!</v>
      </c>
      <c r="H133" s="150" t="e">
        <f t="shared" si="64"/>
        <v>#DIV/0!</v>
      </c>
      <c r="I133" s="150" t="e">
        <f t="shared" si="64"/>
        <v>#DIV/0!</v>
      </c>
      <c r="J133" s="150" t="e">
        <f t="shared" si="64"/>
        <v>#DIV/0!</v>
      </c>
      <c r="K133" s="150" t="e">
        <f t="shared" si="64"/>
        <v>#DIV/0!</v>
      </c>
      <c r="L133" s="150" t="e">
        <f t="shared" si="64"/>
        <v>#DIV/0!</v>
      </c>
      <c r="M133" s="150" t="e">
        <f t="shared" si="64"/>
        <v>#DIV/0!</v>
      </c>
      <c r="N133" s="150" t="e">
        <f t="shared" si="64"/>
        <v>#DIV/0!</v>
      </c>
      <c r="O133" s="150" t="e">
        <f t="shared" si="64"/>
        <v>#DIV/0!</v>
      </c>
      <c r="P133" s="150" t="e">
        <f t="shared" si="64"/>
        <v>#DIV/0!</v>
      </c>
      <c r="Q133" s="150" t="e">
        <f t="shared" si="64"/>
        <v>#DIV/0!</v>
      </c>
      <c r="R133" s="150" t="e">
        <f t="shared" si="64"/>
        <v>#DIV/0!</v>
      </c>
      <c r="S133" s="150" t="e">
        <f t="shared" si="64"/>
        <v>#DIV/0!</v>
      </c>
      <c r="T133" s="150" t="e">
        <f t="shared" si="64"/>
        <v>#DIV/0!</v>
      </c>
      <c r="U133" s="150" t="e">
        <f t="shared" si="64"/>
        <v>#DIV/0!</v>
      </c>
      <c r="V133" s="150" t="e">
        <f t="shared" si="64"/>
        <v>#DIV/0!</v>
      </c>
      <c r="W133" s="150" t="e">
        <f t="shared" si="64"/>
        <v>#DIV/0!</v>
      </c>
      <c r="X133" s="150" t="e">
        <f t="shared" si="64"/>
        <v>#DIV/0!</v>
      </c>
      <c r="Y133" s="150" t="e">
        <f t="shared" si="64"/>
        <v>#DIV/0!</v>
      </c>
      <c r="Z133" s="150" t="e">
        <f t="shared" si="64"/>
        <v>#DIV/0!</v>
      </c>
      <c r="AA133" s="150" t="e">
        <f t="shared" si="64"/>
        <v>#DIV/0!</v>
      </c>
      <c r="AB133" s="150" t="e">
        <f t="shared" si="64"/>
        <v>#DIV/0!</v>
      </c>
      <c r="AC133" s="150" t="e">
        <f t="shared" si="64"/>
        <v>#DIV/0!</v>
      </c>
      <c r="AD133" s="150" t="e">
        <f t="shared" si="64"/>
        <v>#DIV/0!</v>
      </c>
      <c r="AE133" s="150" t="e">
        <f t="shared" si="64"/>
        <v>#DIV/0!</v>
      </c>
      <c r="AF133" s="150" t="e">
        <f t="shared" si="64"/>
        <v>#DIV/0!</v>
      </c>
      <c r="AG133" s="150" t="e">
        <f t="shared" si="64"/>
        <v>#DIV/0!</v>
      </c>
      <c r="AH133" s="150" t="e">
        <f t="shared" si="64"/>
        <v>#DIV/0!</v>
      </c>
      <c r="AI133" s="150" t="e">
        <f t="shared" si="64"/>
        <v>#DIV/0!</v>
      </c>
      <c r="AJ133" s="540"/>
    </row>
    <row r="134" spans="1:36" ht="20.399999999999999" hidden="1">
      <c r="A134" s="543" t="s">
        <v>182</v>
      </c>
      <c r="B134" s="536"/>
      <c r="C134" s="339" t="s">
        <v>42</v>
      </c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93">
        <f>SUM(D134:AH134)</f>
        <v>0</v>
      </c>
      <c r="AJ134" s="541" t="e">
        <f>AI137</f>
        <v>#DIV/0!</v>
      </c>
    </row>
    <row r="135" spans="1:36" ht="20.399999999999999" hidden="1">
      <c r="A135" s="529"/>
      <c r="B135" s="536"/>
      <c r="C135" s="159" t="s">
        <v>89</v>
      </c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161">
        <f t="shared" ref="AI135:AI136" si="65">SUM(D135:AH135)</f>
        <v>0</v>
      </c>
      <c r="AJ135" s="541"/>
    </row>
    <row r="136" spans="1:36" ht="20.399999999999999" hidden="1">
      <c r="A136" s="529"/>
      <c r="B136" s="536"/>
      <c r="C136" s="160" t="s">
        <v>90</v>
      </c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87">
        <f t="shared" si="65"/>
        <v>0</v>
      </c>
      <c r="AJ136" s="541"/>
    </row>
    <row r="137" spans="1:36" ht="21" hidden="1" thickBot="1">
      <c r="A137" s="530"/>
      <c r="B137" s="537"/>
      <c r="C137" s="154" t="s">
        <v>91</v>
      </c>
      <c r="D137" s="97" t="e">
        <f>(D135+D136)/D134</f>
        <v>#DIV/0!</v>
      </c>
      <c r="E137" s="97" t="e">
        <f>(E135+E136)/E134</f>
        <v>#DIV/0!</v>
      </c>
      <c r="F137" s="97" t="e">
        <f t="shared" ref="F137:AI137" si="66">(F135+F136)/F134</f>
        <v>#DIV/0!</v>
      </c>
      <c r="G137" s="97" t="e">
        <f t="shared" si="66"/>
        <v>#DIV/0!</v>
      </c>
      <c r="H137" s="97" t="e">
        <f t="shared" si="66"/>
        <v>#DIV/0!</v>
      </c>
      <c r="I137" s="97" t="e">
        <f t="shared" si="66"/>
        <v>#DIV/0!</v>
      </c>
      <c r="J137" s="97" t="e">
        <f t="shared" si="66"/>
        <v>#DIV/0!</v>
      </c>
      <c r="K137" s="97" t="e">
        <f t="shared" si="66"/>
        <v>#DIV/0!</v>
      </c>
      <c r="L137" s="97" t="e">
        <f t="shared" si="66"/>
        <v>#DIV/0!</v>
      </c>
      <c r="M137" s="97" t="e">
        <f t="shared" si="66"/>
        <v>#DIV/0!</v>
      </c>
      <c r="N137" s="97" t="e">
        <f t="shared" si="66"/>
        <v>#DIV/0!</v>
      </c>
      <c r="O137" s="97" t="e">
        <f t="shared" si="66"/>
        <v>#DIV/0!</v>
      </c>
      <c r="P137" s="97" t="e">
        <f t="shared" si="66"/>
        <v>#DIV/0!</v>
      </c>
      <c r="Q137" s="97" t="e">
        <f t="shared" si="66"/>
        <v>#DIV/0!</v>
      </c>
      <c r="R137" s="97" t="e">
        <f t="shared" si="66"/>
        <v>#DIV/0!</v>
      </c>
      <c r="S137" s="97" t="e">
        <f t="shared" si="66"/>
        <v>#DIV/0!</v>
      </c>
      <c r="T137" s="97" t="e">
        <f t="shared" si="66"/>
        <v>#DIV/0!</v>
      </c>
      <c r="U137" s="97" t="e">
        <f t="shared" si="66"/>
        <v>#DIV/0!</v>
      </c>
      <c r="V137" s="97" t="e">
        <f t="shared" si="66"/>
        <v>#DIV/0!</v>
      </c>
      <c r="W137" s="97" t="e">
        <f t="shared" si="66"/>
        <v>#DIV/0!</v>
      </c>
      <c r="X137" s="97" t="e">
        <f t="shared" si="66"/>
        <v>#DIV/0!</v>
      </c>
      <c r="Y137" s="97" t="e">
        <f t="shared" si="66"/>
        <v>#DIV/0!</v>
      </c>
      <c r="Z137" s="97" t="e">
        <f t="shared" si="66"/>
        <v>#DIV/0!</v>
      </c>
      <c r="AA137" s="97" t="e">
        <f t="shared" si="66"/>
        <v>#DIV/0!</v>
      </c>
      <c r="AB137" s="97" t="e">
        <f t="shared" si="66"/>
        <v>#DIV/0!</v>
      </c>
      <c r="AC137" s="97" t="e">
        <f t="shared" si="66"/>
        <v>#DIV/0!</v>
      </c>
      <c r="AD137" s="97" t="e">
        <f t="shared" si="66"/>
        <v>#DIV/0!</v>
      </c>
      <c r="AE137" s="97" t="e">
        <f t="shared" si="66"/>
        <v>#DIV/0!</v>
      </c>
      <c r="AF137" s="97" t="e">
        <f t="shared" si="66"/>
        <v>#DIV/0!</v>
      </c>
      <c r="AG137" s="97" t="e">
        <f t="shared" si="66"/>
        <v>#DIV/0!</v>
      </c>
      <c r="AH137" s="97" t="e">
        <f t="shared" si="66"/>
        <v>#DIV/0!</v>
      </c>
      <c r="AI137" s="97" t="e">
        <f t="shared" si="66"/>
        <v>#DIV/0!</v>
      </c>
      <c r="AJ137" s="542"/>
    </row>
    <row r="138" spans="1:36" ht="20.399999999999999" hidden="1">
      <c r="A138" s="528" t="s">
        <v>183</v>
      </c>
      <c r="B138" s="535"/>
      <c r="C138" s="157" t="s">
        <v>42</v>
      </c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93">
        <f>SUM(D138:AH138)</f>
        <v>0</v>
      </c>
      <c r="AJ138" s="541" t="e">
        <f>AI141</f>
        <v>#DIV/0!</v>
      </c>
    </row>
    <row r="139" spans="1:36" ht="20.399999999999999" hidden="1">
      <c r="A139" s="529"/>
      <c r="B139" s="536"/>
      <c r="C139" s="159" t="s">
        <v>89</v>
      </c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161">
        <f t="shared" ref="AI139:AI140" si="67">SUM(D139:AH139)</f>
        <v>0</v>
      </c>
      <c r="AJ139" s="541"/>
    </row>
    <row r="140" spans="1:36" ht="20.399999999999999" hidden="1">
      <c r="A140" s="529"/>
      <c r="B140" s="536"/>
      <c r="C140" s="160" t="s">
        <v>90</v>
      </c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87">
        <f t="shared" si="67"/>
        <v>0</v>
      </c>
      <c r="AJ140" s="541"/>
    </row>
    <row r="141" spans="1:36" ht="21" hidden="1" thickBot="1">
      <c r="A141" s="530"/>
      <c r="B141" s="537"/>
      <c r="C141" s="154" t="s">
        <v>91</v>
      </c>
      <c r="D141" s="97" t="e">
        <f>(D139+D140)/D138</f>
        <v>#DIV/0!</v>
      </c>
      <c r="E141" s="97" t="e">
        <f>(E139+E140)/E138</f>
        <v>#DIV/0!</v>
      </c>
      <c r="F141" s="97" t="e">
        <f t="shared" ref="F141:AI141" si="68">(F139+F140)/F138</f>
        <v>#DIV/0!</v>
      </c>
      <c r="G141" s="97" t="e">
        <f t="shared" si="68"/>
        <v>#DIV/0!</v>
      </c>
      <c r="H141" s="97" t="e">
        <f t="shared" si="68"/>
        <v>#DIV/0!</v>
      </c>
      <c r="I141" s="97" t="e">
        <f t="shared" si="68"/>
        <v>#DIV/0!</v>
      </c>
      <c r="J141" s="97" t="e">
        <f t="shared" si="68"/>
        <v>#DIV/0!</v>
      </c>
      <c r="K141" s="97" t="e">
        <f t="shared" si="68"/>
        <v>#DIV/0!</v>
      </c>
      <c r="L141" s="97" t="e">
        <f t="shared" si="68"/>
        <v>#DIV/0!</v>
      </c>
      <c r="M141" s="97" t="e">
        <f t="shared" si="68"/>
        <v>#DIV/0!</v>
      </c>
      <c r="N141" s="97" t="e">
        <f t="shared" si="68"/>
        <v>#DIV/0!</v>
      </c>
      <c r="O141" s="97" t="e">
        <f t="shared" si="68"/>
        <v>#DIV/0!</v>
      </c>
      <c r="P141" s="97" t="e">
        <f t="shared" si="68"/>
        <v>#DIV/0!</v>
      </c>
      <c r="Q141" s="97" t="e">
        <f t="shared" si="68"/>
        <v>#DIV/0!</v>
      </c>
      <c r="R141" s="97" t="e">
        <f t="shared" si="68"/>
        <v>#DIV/0!</v>
      </c>
      <c r="S141" s="97" t="e">
        <f t="shared" si="68"/>
        <v>#DIV/0!</v>
      </c>
      <c r="T141" s="97" t="e">
        <f t="shared" si="68"/>
        <v>#DIV/0!</v>
      </c>
      <c r="U141" s="97" t="e">
        <f t="shared" si="68"/>
        <v>#DIV/0!</v>
      </c>
      <c r="V141" s="97" t="e">
        <f t="shared" si="68"/>
        <v>#DIV/0!</v>
      </c>
      <c r="W141" s="97" t="e">
        <f t="shared" si="68"/>
        <v>#DIV/0!</v>
      </c>
      <c r="X141" s="97" t="e">
        <f t="shared" si="68"/>
        <v>#DIV/0!</v>
      </c>
      <c r="Y141" s="97" t="e">
        <f t="shared" si="68"/>
        <v>#DIV/0!</v>
      </c>
      <c r="Z141" s="97" t="e">
        <f t="shared" si="68"/>
        <v>#DIV/0!</v>
      </c>
      <c r="AA141" s="97" t="e">
        <f t="shared" si="68"/>
        <v>#DIV/0!</v>
      </c>
      <c r="AB141" s="97" t="e">
        <f t="shared" si="68"/>
        <v>#DIV/0!</v>
      </c>
      <c r="AC141" s="97" t="e">
        <f t="shared" si="68"/>
        <v>#DIV/0!</v>
      </c>
      <c r="AD141" s="97" t="e">
        <f t="shared" si="68"/>
        <v>#DIV/0!</v>
      </c>
      <c r="AE141" s="97" t="e">
        <f t="shared" si="68"/>
        <v>#DIV/0!</v>
      </c>
      <c r="AF141" s="97" t="e">
        <f t="shared" si="68"/>
        <v>#DIV/0!</v>
      </c>
      <c r="AG141" s="97" t="e">
        <f t="shared" si="68"/>
        <v>#DIV/0!</v>
      </c>
      <c r="AH141" s="97" t="e">
        <f t="shared" si="68"/>
        <v>#DIV/0!</v>
      </c>
      <c r="AI141" s="97" t="e">
        <f t="shared" si="68"/>
        <v>#DIV/0!</v>
      </c>
      <c r="AJ141" s="542"/>
    </row>
    <row r="142" spans="1:36" ht="20.399999999999999" hidden="1">
      <c r="A142" s="543" t="s">
        <v>184</v>
      </c>
      <c r="B142" s="535"/>
      <c r="C142" s="157" t="s">
        <v>42</v>
      </c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93">
        <f>SUM(D142:AH142)</f>
        <v>0</v>
      </c>
      <c r="AJ142" s="541" t="e">
        <f>AI145</f>
        <v>#DIV/0!</v>
      </c>
    </row>
    <row r="143" spans="1:36" ht="20.399999999999999" hidden="1">
      <c r="A143" s="529"/>
      <c r="B143" s="536"/>
      <c r="C143" s="159" t="s">
        <v>89</v>
      </c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161">
        <f t="shared" ref="AI143:AI144" si="69">SUM(D143:AH143)</f>
        <v>0</v>
      </c>
      <c r="AJ143" s="541"/>
    </row>
    <row r="144" spans="1:36" ht="20.399999999999999" hidden="1">
      <c r="A144" s="529"/>
      <c r="B144" s="536"/>
      <c r="C144" s="160" t="s">
        <v>90</v>
      </c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87">
        <f t="shared" si="69"/>
        <v>0</v>
      </c>
      <c r="AJ144" s="541"/>
    </row>
    <row r="145" spans="1:36" ht="21" hidden="1" thickBot="1">
      <c r="A145" s="530"/>
      <c r="B145" s="537"/>
      <c r="C145" s="154" t="s">
        <v>91</v>
      </c>
      <c r="D145" s="97" t="e">
        <f>(D143+D144)/D142</f>
        <v>#DIV/0!</v>
      </c>
      <c r="E145" s="97" t="e">
        <f>(E143+E144)/E142</f>
        <v>#DIV/0!</v>
      </c>
      <c r="F145" s="97" t="e">
        <f t="shared" ref="F145:AI145" si="70">(F143+F144)/F142</f>
        <v>#DIV/0!</v>
      </c>
      <c r="G145" s="97" t="e">
        <f t="shared" si="70"/>
        <v>#DIV/0!</v>
      </c>
      <c r="H145" s="97" t="e">
        <f t="shared" si="70"/>
        <v>#DIV/0!</v>
      </c>
      <c r="I145" s="97" t="e">
        <f t="shared" si="70"/>
        <v>#DIV/0!</v>
      </c>
      <c r="J145" s="97" t="e">
        <f t="shared" si="70"/>
        <v>#DIV/0!</v>
      </c>
      <c r="K145" s="97" t="e">
        <f t="shared" si="70"/>
        <v>#DIV/0!</v>
      </c>
      <c r="L145" s="97" t="e">
        <f t="shared" si="70"/>
        <v>#DIV/0!</v>
      </c>
      <c r="M145" s="97" t="e">
        <f t="shared" si="70"/>
        <v>#DIV/0!</v>
      </c>
      <c r="N145" s="97" t="e">
        <f t="shared" si="70"/>
        <v>#DIV/0!</v>
      </c>
      <c r="O145" s="97" t="e">
        <f t="shared" si="70"/>
        <v>#DIV/0!</v>
      </c>
      <c r="P145" s="97" t="e">
        <f t="shared" si="70"/>
        <v>#DIV/0!</v>
      </c>
      <c r="Q145" s="97" t="e">
        <f t="shared" si="70"/>
        <v>#DIV/0!</v>
      </c>
      <c r="R145" s="97" t="e">
        <f t="shared" si="70"/>
        <v>#DIV/0!</v>
      </c>
      <c r="S145" s="97" t="e">
        <f t="shared" si="70"/>
        <v>#DIV/0!</v>
      </c>
      <c r="T145" s="97" t="e">
        <f t="shared" si="70"/>
        <v>#DIV/0!</v>
      </c>
      <c r="U145" s="97" t="e">
        <f t="shared" si="70"/>
        <v>#DIV/0!</v>
      </c>
      <c r="V145" s="97" t="e">
        <f t="shared" si="70"/>
        <v>#DIV/0!</v>
      </c>
      <c r="W145" s="97" t="e">
        <f t="shared" si="70"/>
        <v>#DIV/0!</v>
      </c>
      <c r="X145" s="97" t="e">
        <f t="shared" si="70"/>
        <v>#DIV/0!</v>
      </c>
      <c r="Y145" s="97" t="e">
        <f t="shared" si="70"/>
        <v>#DIV/0!</v>
      </c>
      <c r="Z145" s="97" t="e">
        <f t="shared" si="70"/>
        <v>#DIV/0!</v>
      </c>
      <c r="AA145" s="97" t="e">
        <f t="shared" si="70"/>
        <v>#DIV/0!</v>
      </c>
      <c r="AB145" s="97" t="e">
        <f t="shared" si="70"/>
        <v>#DIV/0!</v>
      </c>
      <c r="AC145" s="97" t="e">
        <f t="shared" si="70"/>
        <v>#DIV/0!</v>
      </c>
      <c r="AD145" s="97" t="e">
        <f t="shared" si="70"/>
        <v>#DIV/0!</v>
      </c>
      <c r="AE145" s="97" t="e">
        <f t="shared" si="70"/>
        <v>#DIV/0!</v>
      </c>
      <c r="AF145" s="97" t="e">
        <f t="shared" si="70"/>
        <v>#DIV/0!</v>
      </c>
      <c r="AG145" s="97" t="e">
        <f t="shared" si="70"/>
        <v>#DIV/0!</v>
      </c>
      <c r="AH145" s="97" t="e">
        <f t="shared" si="70"/>
        <v>#DIV/0!</v>
      </c>
      <c r="AI145" s="97" t="e">
        <f t="shared" si="70"/>
        <v>#DIV/0!</v>
      </c>
      <c r="AJ145" s="542"/>
    </row>
    <row r="146" spans="1:36" ht="20.399999999999999" hidden="1">
      <c r="A146" s="528" t="s">
        <v>185</v>
      </c>
      <c r="B146" s="535"/>
      <c r="C146" s="157" t="s">
        <v>42</v>
      </c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93">
        <f>SUM(D146:AH146)</f>
        <v>0</v>
      </c>
      <c r="AJ146" s="541" t="e">
        <f>AI149</f>
        <v>#DIV/0!</v>
      </c>
    </row>
    <row r="147" spans="1:36" ht="20.399999999999999" hidden="1">
      <c r="A147" s="529"/>
      <c r="B147" s="536"/>
      <c r="C147" s="159" t="s">
        <v>89</v>
      </c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161">
        <f t="shared" ref="AI147:AI148" si="71">SUM(D147:AH147)</f>
        <v>0</v>
      </c>
      <c r="AJ147" s="541"/>
    </row>
    <row r="148" spans="1:36" ht="20.399999999999999" hidden="1">
      <c r="A148" s="529"/>
      <c r="B148" s="536"/>
      <c r="C148" s="160" t="s">
        <v>90</v>
      </c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87">
        <f t="shared" si="71"/>
        <v>0</v>
      </c>
      <c r="AJ148" s="541"/>
    </row>
    <row r="149" spans="1:36" ht="21" hidden="1" thickBot="1">
      <c r="A149" s="530"/>
      <c r="B149" s="537"/>
      <c r="C149" s="154" t="s">
        <v>91</v>
      </c>
      <c r="D149" s="97" t="e">
        <f>(D147+D148)/D146</f>
        <v>#DIV/0!</v>
      </c>
      <c r="E149" s="97" t="e">
        <f>(E147+E148)/E146</f>
        <v>#DIV/0!</v>
      </c>
      <c r="F149" s="97" t="e">
        <f t="shared" ref="F149:AI149" si="72">(F147+F148)/F146</f>
        <v>#DIV/0!</v>
      </c>
      <c r="G149" s="97" t="e">
        <f t="shared" si="72"/>
        <v>#DIV/0!</v>
      </c>
      <c r="H149" s="97" t="e">
        <f t="shared" si="72"/>
        <v>#DIV/0!</v>
      </c>
      <c r="I149" s="97" t="e">
        <f t="shared" si="72"/>
        <v>#DIV/0!</v>
      </c>
      <c r="J149" s="97" t="e">
        <f t="shared" si="72"/>
        <v>#DIV/0!</v>
      </c>
      <c r="K149" s="97" t="e">
        <f t="shared" si="72"/>
        <v>#DIV/0!</v>
      </c>
      <c r="L149" s="97" t="e">
        <f t="shared" si="72"/>
        <v>#DIV/0!</v>
      </c>
      <c r="M149" s="97" t="e">
        <f t="shared" si="72"/>
        <v>#DIV/0!</v>
      </c>
      <c r="N149" s="97" t="e">
        <f t="shared" si="72"/>
        <v>#DIV/0!</v>
      </c>
      <c r="O149" s="97" t="e">
        <f t="shared" si="72"/>
        <v>#DIV/0!</v>
      </c>
      <c r="P149" s="97" t="e">
        <f t="shared" si="72"/>
        <v>#DIV/0!</v>
      </c>
      <c r="Q149" s="97" t="e">
        <f t="shared" si="72"/>
        <v>#DIV/0!</v>
      </c>
      <c r="R149" s="97" t="e">
        <f t="shared" si="72"/>
        <v>#DIV/0!</v>
      </c>
      <c r="S149" s="97" t="e">
        <f t="shared" si="72"/>
        <v>#DIV/0!</v>
      </c>
      <c r="T149" s="97" t="e">
        <f t="shared" si="72"/>
        <v>#DIV/0!</v>
      </c>
      <c r="U149" s="97" t="e">
        <f t="shared" si="72"/>
        <v>#DIV/0!</v>
      </c>
      <c r="V149" s="97" t="e">
        <f t="shared" si="72"/>
        <v>#DIV/0!</v>
      </c>
      <c r="W149" s="97" t="e">
        <f t="shared" si="72"/>
        <v>#DIV/0!</v>
      </c>
      <c r="X149" s="97" t="e">
        <f t="shared" si="72"/>
        <v>#DIV/0!</v>
      </c>
      <c r="Y149" s="97" t="e">
        <f t="shared" si="72"/>
        <v>#DIV/0!</v>
      </c>
      <c r="Z149" s="97" t="e">
        <f t="shared" si="72"/>
        <v>#DIV/0!</v>
      </c>
      <c r="AA149" s="97" t="e">
        <f t="shared" si="72"/>
        <v>#DIV/0!</v>
      </c>
      <c r="AB149" s="97" t="e">
        <f t="shared" si="72"/>
        <v>#DIV/0!</v>
      </c>
      <c r="AC149" s="97" t="e">
        <f t="shared" si="72"/>
        <v>#DIV/0!</v>
      </c>
      <c r="AD149" s="97" t="e">
        <f t="shared" si="72"/>
        <v>#DIV/0!</v>
      </c>
      <c r="AE149" s="97" t="e">
        <f t="shared" si="72"/>
        <v>#DIV/0!</v>
      </c>
      <c r="AF149" s="97" t="e">
        <f t="shared" si="72"/>
        <v>#DIV/0!</v>
      </c>
      <c r="AG149" s="97" t="e">
        <f t="shared" si="72"/>
        <v>#DIV/0!</v>
      </c>
      <c r="AH149" s="97" t="e">
        <f t="shared" si="72"/>
        <v>#DIV/0!</v>
      </c>
      <c r="AI149" s="97" t="e">
        <f t="shared" si="72"/>
        <v>#DIV/0!</v>
      </c>
      <c r="AJ149" s="542"/>
    </row>
    <row r="150" spans="1:36" ht="20.399999999999999" hidden="1">
      <c r="A150" s="543" t="s">
        <v>186</v>
      </c>
      <c r="B150" s="535"/>
      <c r="C150" s="157" t="s">
        <v>42</v>
      </c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93">
        <f>SUM(D150:AH150)</f>
        <v>0</v>
      </c>
      <c r="AJ150" s="541" t="e">
        <f>AI153</f>
        <v>#DIV/0!</v>
      </c>
    </row>
    <row r="151" spans="1:36" ht="20.399999999999999" hidden="1">
      <c r="A151" s="529"/>
      <c r="B151" s="536"/>
      <c r="C151" s="159" t="s">
        <v>89</v>
      </c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161">
        <f t="shared" ref="AI151:AI152" si="73">SUM(D151:AH151)</f>
        <v>0</v>
      </c>
      <c r="AJ151" s="541"/>
    </row>
    <row r="152" spans="1:36" ht="20.399999999999999" hidden="1">
      <c r="A152" s="529"/>
      <c r="B152" s="536"/>
      <c r="C152" s="160" t="s">
        <v>90</v>
      </c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87">
        <f t="shared" si="73"/>
        <v>0</v>
      </c>
      <c r="AJ152" s="541"/>
    </row>
    <row r="153" spans="1:36" ht="21" hidden="1" thickBot="1">
      <c r="A153" s="530"/>
      <c r="B153" s="537"/>
      <c r="C153" s="154" t="s">
        <v>91</v>
      </c>
      <c r="D153" s="97" t="e">
        <f>(D151+D152)/D150</f>
        <v>#DIV/0!</v>
      </c>
      <c r="E153" s="97" t="e">
        <f>(E151+E152)/E150</f>
        <v>#DIV/0!</v>
      </c>
      <c r="F153" s="97" t="e">
        <f t="shared" ref="F153:AI153" si="74">(F151+F152)/F150</f>
        <v>#DIV/0!</v>
      </c>
      <c r="G153" s="97" t="e">
        <f t="shared" si="74"/>
        <v>#DIV/0!</v>
      </c>
      <c r="H153" s="97" t="e">
        <f t="shared" si="74"/>
        <v>#DIV/0!</v>
      </c>
      <c r="I153" s="97" t="e">
        <f t="shared" si="74"/>
        <v>#DIV/0!</v>
      </c>
      <c r="J153" s="97" t="e">
        <f t="shared" si="74"/>
        <v>#DIV/0!</v>
      </c>
      <c r="K153" s="97" t="e">
        <f t="shared" si="74"/>
        <v>#DIV/0!</v>
      </c>
      <c r="L153" s="97" t="e">
        <f t="shared" si="74"/>
        <v>#DIV/0!</v>
      </c>
      <c r="M153" s="97" t="e">
        <f t="shared" si="74"/>
        <v>#DIV/0!</v>
      </c>
      <c r="N153" s="97" t="e">
        <f t="shared" si="74"/>
        <v>#DIV/0!</v>
      </c>
      <c r="O153" s="97" t="e">
        <f t="shared" si="74"/>
        <v>#DIV/0!</v>
      </c>
      <c r="P153" s="97" t="e">
        <f t="shared" si="74"/>
        <v>#DIV/0!</v>
      </c>
      <c r="Q153" s="97" t="e">
        <f t="shared" si="74"/>
        <v>#DIV/0!</v>
      </c>
      <c r="R153" s="97" t="e">
        <f t="shared" si="74"/>
        <v>#DIV/0!</v>
      </c>
      <c r="S153" s="97" t="e">
        <f t="shared" si="74"/>
        <v>#DIV/0!</v>
      </c>
      <c r="T153" s="97" t="e">
        <f t="shared" si="74"/>
        <v>#DIV/0!</v>
      </c>
      <c r="U153" s="97" t="e">
        <f t="shared" si="74"/>
        <v>#DIV/0!</v>
      </c>
      <c r="V153" s="97" t="e">
        <f t="shared" si="74"/>
        <v>#DIV/0!</v>
      </c>
      <c r="W153" s="97" t="e">
        <f t="shared" si="74"/>
        <v>#DIV/0!</v>
      </c>
      <c r="X153" s="97" t="e">
        <f t="shared" si="74"/>
        <v>#DIV/0!</v>
      </c>
      <c r="Y153" s="97" t="e">
        <f t="shared" si="74"/>
        <v>#DIV/0!</v>
      </c>
      <c r="Z153" s="97" t="e">
        <f t="shared" si="74"/>
        <v>#DIV/0!</v>
      </c>
      <c r="AA153" s="97" t="e">
        <f t="shared" si="74"/>
        <v>#DIV/0!</v>
      </c>
      <c r="AB153" s="97" t="e">
        <f t="shared" si="74"/>
        <v>#DIV/0!</v>
      </c>
      <c r="AC153" s="97" t="e">
        <f t="shared" si="74"/>
        <v>#DIV/0!</v>
      </c>
      <c r="AD153" s="97" t="e">
        <f t="shared" si="74"/>
        <v>#DIV/0!</v>
      </c>
      <c r="AE153" s="97" t="e">
        <f t="shared" si="74"/>
        <v>#DIV/0!</v>
      </c>
      <c r="AF153" s="97" t="e">
        <f t="shared" si="74"/>
        <v>#DIV/0!</v>
      </c>
      <c r="AG153" s="97" t="e">
        <f t="shared" si="74"/>
        <v>#DIV/0!</v>
      </c>
      <c r="AH153" s="97" t="e">
        <f t="shared" si="74"/>
        <v>#DIV/0!</v>
      </c>
      <c r="AI153" s="97" t="e">
        <f t="shared" si="74"/>
        <v>#DIV/0!</v>
      </c>
      <c r="AJ153" s="542"/>
    </row>
    <row r="154" spans="1:36" ht="20.399999999999999" hidden="1">
      <c r="A154" s="528" t="s">
        <v>187</v>
      </c>
      <c r="B154" s="535"/>
      <c r="C154" s="157" t="s">
        <v>42</v>
      </c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93">
        <f>SUM(D154:AH154)</f>
        <v>0</v>
      </c>
      <c r="AJ154" s="541" t="e">
        <f>AI157</f>
        <v>#DIV/0!</v>
      </c>
    </row>
    <row r="155" spans="1:36" ht="20.399999999999999" hidden="1">
      <c r="A155" s="529"/>
      <c r="B155" s="536"/>
      <c r="C155" s="159" t="s">
        <v>89</v>
      </c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161">
        <f t="shared" ref="AI155:AI156" si="75">SUM(D155:AH155)</f>
        <v>0</v>
      </c>
      <c r="AJ155" s="541"/>
    </row>
    <row r="156" spans="1:36" ht="20.399999999999999" hidden="1">
      <c r="A156" s="529"/>
      <c r="B156" s="536"/>
      <c r="C156" s="160" t="s">
        <v>90</v>
      </c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87">
        <f t="shared" si="75"/>
        <v>0</v>
      </c>
      <c r="AJ156" s="541"/>
    </row>
    <row r="157" spans="1:36" ht="21" hidden="1" thickBot="1">
      <c r="A157" s="530"/>
      <c r="B157" s="537"/>
      <c r="C157" s="154" t="s">
        <v>91</v>
      </c>
      <c r="D157" s="97" t="e">
        <f>(D155+D156)/D154</f>
        <v>#DIV/0!</v>
      </c>
      <c r="E157" s="97" t="e">
        <f>(E155+E156)/E154</f>
        <v>#DIV/0!</v>
      </c>
      <c r="F157" s="97" t="e">
        <f t="shared" ref="F157:AI157" si="76">(F155+F156)/F154</f>
        <v>#DIV/0!</v>
      </c>
      <c r="G157" s="97" t="e">
        <f t="shared" si="76"/>
        <v>#DIV/0!</v>
      </c>
      <c r="H157" s="97" t="e">
        <f t="shared" si="76"/>
        <v>#DIV/0!</v>
      </c>
      <c r="I157" s="97" t="e">
        <f t="shared" si="76"/>
        <v>#DIV/0!</v>
      </c>
      <c r="J157" s="97" t="e">
        <f t="shared" si="76"/>
        <v>#DIV/0!</v>
      </c>
      <c r="K157" s="97" t="e">
        <f t="shared" si="76"/>
        <v>#DIV/0!</v>
      </c>
      <c r="L157" s="97" t="e">
        <f t="shared" si="76"/>
        <v>#DIV/0!</v>
      </c>
      <c r="M157" s="97" t="e">
        <f t="shared" si="76"/>
        <v>#DIV/0!</v>
      </c>
      <c r="N157" s="97" t="e">
        <f t="shared" si="76"/>
        <v>#DIV/0!</v>
      </c>
      <c r="O157" s="97" t="e">
        <f t="shared" si="76"/>
        <v>#DIV/0!</v>
      </c>
      <c r="P157" s="97" t="e">
        <f t="shared" si="76"/>
        <v>#DIV/0!</v>
      </c>
      <c r="Q157" s="97" t="e">
        <f t="shared" si="76"/>
        <v>#DIV/0!</v>
      </c>
      <c r="R157" s="97" t="e">
        <f t="shared" si="76"/>
        <v>#DIV/0!</v>
      </c>
      <c r="S157" s="97" t="e">
        <f t="shared" si="76"/>
        <v>#DIV/0!</v>
      </c>
      <c r="T157" s="97" t="e">
        <f t="shared" si="76"/>
        <v>#DIV/0!</v>
      </c>
      <c r="U157" s="97" t="e">
        <f t="shared" si="76"/>
        <v>#DIV/0!</v>
      </c>
      <c r="V157" s="97" t="e">
        <f t="shared" si="76"/>
        <v>#DIV/0!</v>
      </c>
      <c r="W157" s="97" t="e">
        <f t="shared" si="76"/>
        <v>#DIV/0!</v>
      </c>
      <c r="X157" s="97" t="e">
        <f t="shared" si="76"/>
        <v>#DIV/0!</v>
      </c>
      <c r="Y157" s="97" t="e">
        <f t="shared" si="76"/>
        <v>#DIV/0!</v>
      </c>
      <c r="Z157" s="97" t="e">
        <f t="shared" si="76"/>
        <v>#DIV/0!</v>
      </c>
      <c r="AA157" s="97" t="e">
        <f t="shared" si="76"/>
        <v>#DIV/0!</v>
      </c>
      <c r="AB157" s="97" t="e">
        <f t="shared" si="76"/>
        <v>#DIV/0!</v>
      </c>
      <c r="AC157" s="97" t="e">
        <f t="shared" si="76"/>
        <v>#DIV/0!</v>
      </c>
      <c r="AD157" s="97" t="e">
        <f t="shared" si="76"/>
        <v>#DIV/0!</v>
      </c>
      <c r="AE157" s="97" t="e">
        <f t="shared" si="76"/>
        <v>#DIV/0!</v>
      </c>
      <c r="AF157" s="97" t="e">
        <f t="shared" si="76"/>
        <v>#DIV/0!</v>
      </c>
      <c r="AG157" s="97" t="e">
        <f t="shared" si="76"/>
        <v>#DIV/0!</v>
      </c>
      <c r="AH157" s="97" t="e">
        <f t="shared" si="76"/>
        <v>#DIV/0!</v>
      </c>
      <c r="AI157" s="97" t="e">
        <f t="shared" si="76"/>
        <v>#DIV/0!</v>
      </c>
      <c r="AJ157" s="542"/>
    </row>
    <row r="158" spans="1:36" ht="20.399999999999999" hidden="1">
      <c r="A158" s="543" t="s">
        <v>188</v>
      </c>
      <c r="B158" s="535"/>
      <c r="C158" s="157" t="s">
        <v>42</v>
      </c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93">
        <f>SUM(D158:AH158)</f>
        <v>0</v>
      </c>
      <c r="AJ158" s="541" t="e">
        <f>AI161</f>
        <v>#DIV/0!</v>
      </c>
    </row>
    <row r="159" spans="1:36" ht="20.399999999999999" hidden="1">
      <c r="A159" s="529"/>
      <c r="B159" s="536"/>
      <c r="C159" s="159" t="s">
        <v>89</v>
      </c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161">
        <f t="shared" ref="AI159:AI160" si="77">SUM(D159:AH159)</f>
        <v>0</v>
      </c>
      <c r="AJ159" s="541"/>
    </row>
    <row r="160" spans="1:36" ht="20.399999999999999" hidden="1">
      <c r="A160" s="529"/>
      <c r="B160" s="536"/>
      <c r="C160" s="160" t="s">
        <v>90</v>
      </c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87">
        <f t="shared" si="77"/>
        <v>0</v>
      </c>
      <c r="AJ160" s="541"/>
    </row>
    <row r="161" spans="1:36" ht="21" hidden="1" thickBot="1">
      <c r="A161" s="530"/>
      <c r="B161" s="537"/>
      <c r="C161" s="154" t="s">
        <v>91</v>
      </c>
      <c r="D161" s="97" t="e">
        <f>(D159+D160)/D158</f>
        <v>#DIV/0!</v>
      </c>
      <c r="E161" s="97" t="e">
        <f>(E159+E160)/E158</f>
        <v>#DIV/0!</v>
      </c>
      <c r="F161" s="97" t="e">
        <f t="shared" ref="F161:AI161" si="78">(F159+F160)/F158</f>
        <v>#DIV/0!</v>
      </c>
      <c r="G161" s="97" t="e">
        <f t="shared" si="78"/>
        <v>#DIV/0!</v>
      </c>
      <c r="H161" s="97" t="e">
        <f t="shared" si="78"/>
        <v>#DIV/0!</v>
      </c>
      <c r="I161" s="97" t="e">
        <f t="shared" si="78"/>
        <v>#DIV/0!</v>
      </c>
      <c r="J161" s="97" t="e">
        <f t="shared" si="78"/>
        <v>#DIV/0!</v>
      </c>
      <c r="K161" s="97" t="e">
        <f t="shared" si="78"/>
        <v>#DIV/0!</v>
      </c>
      <c r="L161" s="97" t="e">
        <f t="shared" si="78"/>
        <v>#DIV/0!</v>
      </c>
      <c r="M161" s="97" t="e">
        <f t="shared" si="78"/>
        <v>#DIV/0!</v>
      </c>
      <c r="N161" s="97" t="e">
        <f t="shared" si="78"/>
        <v>#DIV/0!</v>
      </c>
      <c r="O161" s="97" t="e">
        <f t="shared" si="78"/>
        <v>#DIV/0!</v>
      </c>
      <c r="P161" s="97" t="e">
        <f t="shared" si="78"/>
        <v>#DIV/0!</v>
      </c>
      <c r="Q161" s="97" t="e">
        <f t="shared" si="78"/>
        <v>#DIV/0!</v>
      </c>
      <c r="R161" s="97" t="e">
        <f t="shared" si="78"/>
        <v>#DIV/0!</v>
      </c>
      <c r="S161" s="97" t="e">
        <f t="shared" si="78"/>
        <v>#DIV/0!</v>
      </c>
      <c r="T161" s="97" t="e">
        <f t="shared" si="78"/>
        <v>#DIV/0!</v>
      </c>
      <c r="U161" s="97" t="e">
        <f t="shared" si="78"/>
        <v>#DIV/0!</v>
      </c>
      <c r="V161" s="97" t="e">
        <f t="shared" si="78"/>
        <v>#DIV/0!</v>
      </c>
      <c r="W161" s="97" t="e">
        <f t="shared" si="78"/>
        <v>#DIV/0!</v>
      </c>
      <c r="X161" s="97" t="e">
        <f t="shared" si="78"/>
        <v>#DIV/0!</v>
      </c>
      <c r="Y161" s="97" t="e">
        <f t="shared" si="78"/>
        <v>#DIV/0!</v>
      </c>
      <c r="Z161" s="97" t="e">
        <f t="shared" si="78"/>
        <v>#DIV/0!</v>
      </c>
      <c r="AA161" s="97" t="e">
        <f t="shared" si="78"/>
        <v>#DIV/0!</v>
      </c>
      <c r="AB161" s="97" t="e">
        <f t="shared" si="78"/>
        <v>#DIV/0!</v>
      </c>
      <c r="AC161" s="97" t="e">
        <f t="shared" si="78"/>
        <v>#DIV/0!</v>
      </c>
      <c r="AD161" s="97" t="e">
        <f t="shared" si="78"/>
        <v>#DIV/0!</v>
      </c>
      <c r="AE161" s="97" t="e">
        <f t="shared" si="78"/>
        <v>#DIV/0!</v>
      </c>
      <c r="AF161" s="97" t="e">
        <f t="shared" si="78"/>
        <v>#DIV/0!</v>
      </c>
      <c r="AG161" s="97" t="e">
        <f t="shared" si="78"/>
        <v>#DIV/0!</v>
      </c>
      <c r="AH161" s="97" t="e">
        <f t="shared" si="78"/>
        <v>#DIV/0!</v>
      </c>
      <c r="AI161" s="97" t="e">
        <f t="shared" si="78"/>
        <v>#DIV/0!</v>
      </c>
      <c r="AJ161" s="542"/>
    </row>
    <row r="162" spans="1:36" ht="20.399999999999999" hidden="1">
      <c r="A162" s="528" t="s">
        <v>189</v>
      </c>
      <c r="B162" s="535"/>
      <c r="C162" s="157" t="s">
        <v>42</v>
      </c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340">
        <f>SUM(D162:AH162)</f>
        <v>0</v>
      </c>
      <c r="AJ162" s="566" t="e">
        <f>AI165</f>
        <v>#DIV/0!</v>
      </c>
    </row>
    <row r="163" spans="1:36" ht="20.399999999999999" hidden="1">
      <c r="A163" s="529"/>
      <c r="B163" s="536"/>
      <c r="C163" s="159" t="s">
        <v>89</v>
      </c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161">
        <f t="shared" ref="AI163:AI164" si="79">SUM(D163:AH163)</f>
        <v>0</v>
      </c>
      <c r="AJ163" s="541"/>
    </row>
    <row r="164" spans="1:36" ht="20.399999999999999" hidden="1">
      <c r="A164" s="529"/>
      <c r="B164" s="536"/>
      <c r="C164" s="160" t="s">
        <v>90</v>
      </c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87">
        <f t="shared" si="79"/>
        <v>0</v>
      </c>
      <c r="AJ164" s="541"/>
    </row>
    <row r="165" spans="1:36" ht="21" hidden="1" thickBot="1">
      <c r="A165" s="564"/>
      <c r="B165" s="565"/>
      <c r="C165" s="341" t="s">
        <v>91</v>
      </c>
      <c r="D165" s="342" t="e">
        <f>(D163+D164)/D162</f>
        <v>#DIV/0!</v>
      </c>
      <c r="E165" s="342" t="e">
        <f>(E163+E164)/E162</f>
        <v>#DIV/0!</v>
      </c>
      <c r="F165" s="342" t="e">
        <f t="shared" ref="F165:AI165" si="80">(F163+F164)/F162</f>
        <v>#DIV/0!</v>
      </c>
      <c r="G165" s="342" t="e">
        <f t="shared" si="80"/>
        <v>#DIV/0!</v>
      </c>
      <c r="H165" s="342" t="e">
        <f t="shared" si="80"/>
        <v>#DIV/0!</v>
      </c>
      <c r="I165" s="342" t="e">
        <f t="shared" si="80"/>
        <v>#DIV/0!</v>
      </c>
      <c r="J165" s="342" t="e">
        <f t="shared" si="80"/>
        <v>#DIV/0!</v>
      </c>
      <c r="K165" s="342" t="e">
        <f t="shared" si="80"/>
        <v>#DIV/0!</v>
      </c>
      <c r="L165" s="342" t="e">
        <f t="shared" si="80"/>
        <v>#DIV/0!</v>
      </c>
      <c r="M165" s="342" t="e">
        <f t="shared" si="80"/>
        <v>#DIV/0!</v>
      </c>
      <c r="N165" s="342" t="e">
        <f t="shared" si="80"/>
        <v>#DIV/0!</v>
      </c>
      <c r="O165" s="342" t="e">
        <f t="shared" si="80"/>
        <v>#DIV/0!</v>
      </c>
      <c r="P165" s="342" t="e">
        <f t="shared" si="80"/>
        <v>#DIV/0!</v>
      </c>
      <c r="Q165" s="342" t="e">
        <f t="shared" si="80"/>
        <v>#DIV/0!</v>
      </c>
      <c r="R165" s="342" t="e">
        <f t="shared" si="80"/>
        <v>#DIV/0!</v>
      </c>
      <c r="S165" s="342" t="e">
        <f t="shared" si="80"/>
        <v>#DIV/0!</v>
      </c>
      <c r="T165" s="342" t="e">
        <f t="shared" si="80"/>
        <v>#DIV/0!</v>
      </c>
      <c r="U165" s="342" t="e">
        <f t="shared" si="80"/>
        <v>#DIV/0!</v>
      </c>
      <c r="V165" s="342" t="e">
        <f t="shared" si="80"/>
        <v>#DIV/0!</v>
      </c>
      <c r="W165" s="342" t="e">
        <f t="shared" si="80"/>
        <v>#DIV/0!</v>
      </c>
      <c r="X165" s="342" t="e">
        <f t="shared" si="80"/>
        <v>#DIV/0!</v>
      </c>
      <c r="Y165" s="342" t="e">
        <f t="shared" si="80"/>
        <v>#DIV/0!</v>
      </c>
      <c r="Z165" s="342" t="e">
        <f t="shared" si="80"/>
        <v>#DIV/0!</v>
      </c>
      <c r="AA165" s="342" t="e">
        <f t="shared" si="80"/>
        <v>#DIV/0!</v>
      </c>
      <c r="AB165" s="342" t="e">
        <f t="shared" si="80"/>
        <v>#DIV/0!</v>
      </c>
      <c r="AC165" s="342" t="e">
        <f t="shared" si="80"/>
        <v>#DIV/0!</v>
      </c>
      <c r="AD165" s="342" t="e">
        <f t="shared" si="80"/>
        <v>#DIV/0!</v>
      </c>
      <c r="AE165" s="342" t="e">
        <f t="shared" si="80"/>
        <v>#DIV/0!</v>
      </c>
      <c r="AF165" s="342" t="e">
        <f t="shared" si="80"/>
        <v>#DIV/0!</v>
      </c>
      <c r="AG165" s="342" t="e">
        <f t="shared" si="80"/>
        <v>#DIV/0!</v>
      </c>
      <c r="AH165" s="342" t="e">
        <f t="shared" si="80"/>
        <v>#DIV/0!</v>
      </c>
      <c r="AI165" s="342" t="e">
        <f t="shared" si="80"/>
        <v>#DIV/0!</v>
      </c>
      <c r="AJ165" s="567"/>
    </row>
    <row r="166" spans="1:36" ht="21.75" customHeight="1">
      <c r="A166" s="520" t="s">
        <v>92</v>
      </c>
      <c r="B166" s="521"/>
      <c r="C166" s="102" t="s">
        <v>42</v>
      </c>
      <c r="D166" s="103">
        <f>D6+D10+D14+D18+D22+D26+D30+D34+D38+D42+D46+D50+D54+D58+D62+D66+D70+D74+D78+D82+D86+D90+D94+D98+D102+D106+D110+D114+D118+D122+D126+D130+D134+D138+D142+D146+D150+D154+D158+D162</f>
        <v>1145</v>
      </c>
      <c r="E166" s="103">
        <f t="shared" ref="E166:AI168" si="81">E6+E10+E14+E18+E22+E26+E30+E34+E38+E42+E46+E50+E54+E58+E62+E66+E70+E74+E78+E82+E86+E90+E94+E98+E102+E106+E110+E114+E118+E122+E126+E130+E134+E138+E142+E146+E150+E154+E158+E162</f>
        <v>1655</v>
      </c>
      <c r="F166" s="103">
        <f t="shared" si="81"/>
        <v>1715</v>
      </c>
      <c r="G166" s="103">
        <f t="shared" si="81"/>
        <v>0</v>
      </c>
      <c r="H166" s="103">
        <f t="shared" si="81"/>
        <v>0</v>
      </c>
      <c r="I166" s="103">
        <f t="shared" si="81"/>
        <v>0</v>
      </c>
      <c r="J166" s="103">
        <f t="shared" si="81"/>
        <v>0</v>
      </c>
      <c r="K166" s="103">
        <f t="shared" si="81"/>
        <v>0</v>
      </c>
      <c r="L166" s="103">
        <f t="shared" si="81"/>
        <v>0</v>
      </c>
      <c r="M166" s="103">
        <f t="shared" si="81"/>
        <v>0</v>
      </c>
      <c r="N166" s="103">
        <f t="shared" si="81"/>
        <v>0</v>
      </c>
      <c r="O166" s="103">
        <f t="shared" si="81"/>
        <v>0</v>
      </c>
      <c r="P166" s="103">
        <f t="shared" si="81"/>
        <v>0</v>
      </c>
      <c r="Q166" s="103">
        <f t="shared" si="81"/>
        <v>0</v>
      </c>
      <c r="R166" s="103">
        <f t="shared" si="81"/>
        <v>0</v>
      </c>
      <c r="S166" s="103">
        <f t="shared" si="81"/>
        <v>0</v>
      </c>
      <c r="T166" s="103">
        <f t="shared" si="81"/>
        <v>0</v>
      </c>
      <c r="U166" s="103">
        <f t="shared" si="81"/>
        <v>0</v>
      </c>
      <c r="V166" s="103">
        <f t="shared" si="81"/>
        <v>0</v>
      </c>
      <c r="W166" s="103">
        <f t="shared" si="81"/>
        <v>0</v>
      </c>
      <c r="X166" s="103">
        <f t="shared" si="81"/>
        <v>0</v>
      </c>
      <c r="Y166" s="103">
        <f t="shared" si="81"/>
        <v>0</v>
      </c>
      <c r="Z166" s="103">
        <f t="shared" si="81"/>
        <v>0</v>
      </c>
      <c r="AA166" s="103">
        <f t="shared" si="81"/>
        <v>0</v>
      </c>
      <c r="AB166" s="103">
        <f t="shared" si="81"/>
        <v>0</v>
      </c>
      <c r="AC166" s="103">
        <f t="shared" si="81"/>
        <v>0</v>
      </c>
      <c r="AD166" s="103">
        <f t="shared" si="81"/>
        <v>0</v>
      </c>
      <c r="AE166" s="103">
        <f t="shared" si="81"/>
        <v>0</v>
      </c>
      <c r="AF166" s="103">
        <f t="shared" si="81"/>
        <v>0</v>
      </c>
      <c r="AG166" s="103">
        <f t="shared" si="81"/>
        <v>0</v>
      </c>
      <c r="AH166" s="103">
        <f t="shared" si="81"/>
        <v>0</v>
      </c>
      <c r="AI166" s="103">
        <f t="shared" si="81"/>
        <v>4515</v>
      </c>
      <c r="AJ166" s="524">
        <f>AI169</f>
        <v>6.5559246954595793E-2</v>
      </c>
    </row>
    <row r="167" spans="1:36" ht="21" customHeight="1">
      <c r="A167" s="520"/>
      <c r="B167" s="521"/>
      <c r="C167" s="104" t="s">
        <v>89</v>
      </c>
      <c r="D167" s="111">
        <f t="shared" ref="D167:D168" si="82">D7+D11+D15+D19+D23+D27+D31+D35+D39+D43+D47+D51+D55+D59+D63+D67+D71+D75+D79+D83+D87+D91+D95+D99+D103+D107+D111+D115+D119+D123+D127+D131+D135+D139+D143+D147+D151+D155+D159+D163</f>
        <v>105</v>
      </c>
      <c r="E167" s="111">
        <f t="shared" si="81"/>
        <v>72</v>
      </c>
      <c r="F167" s="111">
        <f t="shared" si="81"/>
        <v>119</v>
      </c>
      <c r="G167" s="111">
        <f t="shared" si="81"/>
        <v>0</v>
      </c>
      <c r="H167" s="111">
        <f t="shared" si="81"/>
        <v>0</v>
      </c>
      <c r="I167" s="111">
        <f t="shared" si="81"/>
        <v>0</v>
      </c>
      <c r="J167" s="111">
        <f t="shared" si="81"/>
        <v>0</v>
      </c>
      <c r="K167" s="111">
        <f t="shared" si="81"/>
        <v>0</v>
      </c>
      <c r="L167" s="111">
        <f t="shared" si="81"/>
        <v>0</v>
      </c>
      <c r="M167" s="111">
        <f t="shared" si="81"/>
        <v>0</v>
      </c>
      <c r="N167" s="111">
        <f t="shared" si="81"/>
        <v>0</v>
      </c>
      <c r="O167" s="111">
        <f t="shared" si="81"/>
        <v>0</v>
      </c>
      <c r="P167" s="111">
        <f t="shared" si="81"/>
        <v>0</v>
      </c>
      <c r="Q167" s="111">
        <f t="shared" si="81"/>
        <v>0</v>
      </c>
      <c r="R167" s="111">
        <f t="shared" si="81"/>
        <v>0</v>
      </c>
      <c r="S167" s="111">
        <f t="shared" si="81"/>
        <v>0</v>
      </c>
      <c r="T167" s="111">
        <f t="shared" si="81"/>
        <v>0</v>
      </c>
      <c r="U167" s="111">
        <f t="shared" si="81"/>
        <v>0</v>
      </c>
      <c r="V167" s="111">
        <f t="shared" si="81"/>
        <v>0</v>
      </c>
      <c r="W167" s="111">
        <f t="shared" si="81"/>
        <v>0</v>
      </c>
      <c r="X167" s="111">
        <f t="shared" si="81"/>
        <v>0</v>
      </c>
      <c r="Y167" s="111">
        <f t="shared" si="81"/>
        <v>0</v>
      </c>
      <c r="Z167" s="111">
        <f t="shared" si="81"/>
        <v>0</v>
      </c>
      <c r="AA167" s="111">
        <f t="shared" si="81"/>
        <v>0</v>
      </c>
      <c r="AB167" s="111">
        <f t="shared" si="81"/>
        <v>0</v>
      </c>
      <c r="AC167" s="111">
        <f t="shared" si="81"/>
        <v>0</v>
      </c>
      <c r="AD167" s="111">
        <f t="shared" si="81"/>
        <v>0</v>
      </c>
      <c r="AE167" s="111">
        <f t="shared" si="81"/>
        <v>0</v>
      </c>
      <c r="AF167" s="111">
        <f t="shared" si="81"/>
        <v>0</v>
      </c>
      <c r="AG167" s="111">
        <f t="shared" si="81"/>
        <v>0</v>
      </c>
      <c r="AH167" s="111">
        <f t="shared" si="81"/>
        <v>0</v>
      </c>
      <c r="AI167" s="111">
        <f t="shared" si="81"/>
        <v>296</v>
      </c>
      <c r="AJ167" s="524"/>
    </row>
    <row r="168" spans="1:36" ht="21" customHeight="1">
      <c r="A168" s="520"/>
      <c r="B168" s="521"/>
      <c r="C168" s="105" t="s">
        <v>90</v>
      </c>
      <c r="D168" s="111">
        <f t="shared" si="82"/>
        <v>0</v>
      </c>
      <c r="E168" s="111">
        <f t="shared" si="81"/>
        <v>0</v>
      </c>
      <c r="F168" s="111">
        <f t="shared" si="81"/>
        <v>0</v>
      </c>
      <c r="G168" s="111">
        <f t="shared" si="81"/>
        <v>0</v>
      </c>
      <c r="H168" s="111">
        <f t="shared" si="81"/>
        <v>0</v>
      </c>
      <c r="I168" s="111">
        <f t="shared" si="81"/>
        <v>0</v>
      </c>
      <c r="J168" s="111">
        <f t="shared" si="81"/>
        <v>0</v>
      </c>
      <c r="K168" s="111">
        <f t="shared" si="81"/>
        <v>0</v>
      </c>
      <c r="L168" s="111">
        <f t="shared" si="81"/>
        <v>0</v>
      </c>
      <c r="M168" s="111">
        <f t="shared" si="81"/>
        <v>0</v>
      </c>
      <c r="N168" s="111">
        <f t="shared" si="81"/>
        <v>0</v>
      </c>
      <c r="O168" s="111">
        <f t="shared" si="81"/>
        <v>0</v>
      </c>
      <c r="P168" s="111">
        <f t="shared" si="81"/>
        <v>0</v>
      </c>
      <c r="Q168" s="111">
        <f t="shared" si="81"/>
        <v>0</v>
      </c>
      <c r="R168" s="111">
        <f t="shared" si="81"/>
        <v>0</v>
      </c>
      <c r="S168" s="111">
        <f t="shared" si="81"/>
        <v>0</v>
      </c>
      <c r="T168" s="111">
        <f t="shared" si="81"/>
        <v>0</v>
      </c>
      <c r="U168" s="111">
        <f t="shared" si="81"/>
        <v>0</v>
      </c>
      <c r="V168" s="111">
        <f t="shared" si="81"/>
        <v>0</v>
      </c>
      <c r="W168" s="111">
        <f t="shared" si="81"/>
        <v>0</v>
      </c>
      <c r="X168" s="111">
        <f t="shared" si="81"/>
        <v>0</v>
      </c>
      <c r="Y168" s="111">
        <f t="shared" si="81"/>
        <v>0</v>
      </c>
      <c r="Z168" s="111">
        <f t="shared" si="81"/>
        <v>0</v>
      </c>
      <c r="AA168" s="111">
        <f t="shared" si="81"/>
        <v>0</v>
      </c>
      <c r="AB168" s="111">
        <f t="shared" si="81"/>
        <v>0</v>
      </c>
      <c r="AC168" s="111">
        <f t="shared" si="81"/>
        <v>0</v>
      </c>
      <c r="AD168" s="111">
        <f t="shared" si="81"/>
        <v>0</v>
      </c>
      <c r="AE168" s="111">
        <f t="shared" si="81"/>
        <v>0</v>
      </c>
      <c r="AF168" s="111">
        <f t="shared" si="81"/>
        <v>0</v>
      </c>
      <c r="AG168" s="111">
        <f t="shared" si="81"/>
        <v>0</v>
      </c>
      <c r="AH168" s="111">
        <f t="shared" si="81"/>
        <v>0</v>
      </c>
      <c r="AI168" s="111">
        <f t="shared" si="81"/>
        <v>0</v>
      </c>
      <c r="AJ168" s="524"/>
    </row>
    <row r="169" spans="1:36" ht="21.75" customHeight="1" thickBot="1">
      <c r="A169" s="520"/>
      <c r="B169" s="521"/>
      <c r="C169" s="96" t="s">
        <v>91</v>
      </c>
      <c r="D169" s="97">
        <f>(D167+D168)/D166</f>
        <v>9.1703056768558958E-2</v>
      </c>
      <c r="E169" s="97">
        <f t="shared" ref="E169:AI169" si="83">(E167+E168)/E166</f>
        <v>4.3504531722054381E-2</v>
      </c>
      <c r="F169" s="97">
        <f t="shared" si="83"/>
        <v>6.9387755102040816E-2</v>
      </c>
      <c r="G169" s="97" t="e">
        <f t="shared" si="83"/>
        <v>#DIV/0!</v>
      </c>
      <c r="H169" s="97" t="e">
        <f t="shared" si="83"/>
        <v>#DIV/0!</v>
      </c>
      <c r="I169" s="97" t="e">
        <f t="shared" si="83"/>
        <v>#DIV/0!</v>
      </c>
      <c r="J169" s="97" t="e">
        <f t="shared" si="83"/>
        <v>#DIV/0!</v>
      </c>
      <c r="K169" s="97" t="e">
        <f t="shared" si="83"/>
        <v>#DIV/0!</v>
      </c>
      <c r="L169" s="97" t="e">
        <f t="shared" si="83"/>
        <v>#DIV/0!</v>
      </c>
      <c r="M169" s="97" t="e">
        <f t="shared" si="83"/>
        <v>#DIV/0!</v>
      </c>
      <c r="N169" s="97" t="e">
        <f t="shared" si="83"/>
        <v>#DIV/0!</v>
      </c>
      <c r="O169" s="97" t="e">
        <f t="shared" si="83"/>
        <v>#DIV/0!</v>
      </c>
      <c r="P169" s="97" t="e">
        <f t="shared" si="83"/>
        <v>#DIV/0!</v>
      </c>
      <c r="Q169" s="97" t="e">
        <f t="shared" si="83"/>
        <v>#DIV/0!</v>
      </c>
      <c r="R169" s="97" t="e">
        <f t="shared" si="83"/>
        <v>#DIV/0!</v>
      </c>
      <c r="S169" s="97" t="e">
        <f t="shared" si="83"/>
        <v>#DIV/0!</v>
      </c>
      <c r="T169" s="97" t="e">
        <f t="shared" si="83"/>
        <v>#DIV/0!</v>
      </c>
      <c r="U169" s="97" t="e">
        <f t="shared" si="83"/>
        <v>#DIV/0!</v>
      </c>
      <c r="V169" s="97" t="e">
        <f t="shared" si="83"/>
        <v>#DIV/0!</v>
      </c>
      <c r="W169" s="97" t="e">
        <f t="shared" si="83"/>
        <v>#DIV/0!</v>
      </c>
      <c r="X169" s="97" t="e">
        <f t="shared" si="83"/>
        <v>#DIV/0!</v>
      </c>
      <c r="Y169" s="97" t="e">
        <f t="shared" si="83"/>
        <v>#DIV/0!</v>
      </c>
      <c r="Z169" s="97" t="e">
        <f t="shared" si="83"/>
        <v>#DIV/0!</v>
      </c>
      <c r="AA169" s="97" t="e">
        <f t="shared" si="83"/>
        <v>#DIV/0!</v>
      </c>
      <c r="AB169" s="97" t="e">
        <f t="shared" si="83"/>
        <v>#DIV/0!</v>
      </c>
      <c r="AC169" s="97" t="e">
        <f t="shared" si="83"/>
        <v>#DIV/0!</v>
      </c>
      <c r="AD169" s="97" t="e">
        <f t="shared" si="83"/>
        <v>#DIV/0!</v>
      </c>
      <c r="AE169" s="97" t="e">
        <f t="shared" si="83"/>
        <v>#DIV/0!</v>
      </c>
      <c r="AF169" s="97" t="e">
        <f t="shared" si="83"/>
        <v>#DIV/0!</v>
      </c>
      <c r="AG169" s="97" t="e">
        <f t="shared" si="83"/>
        <v>#DIV/0!</v>
      </c>
      <c r="AH169" s="97" t="e">
        <f t="shared" si="83"/>
        <v>#DIV/0!</v>
      </c>
      <c r="AI169" s="97">
        <f t="shared" si="83"/>
        <v>6.5559246954595793E-2</v>
      </c>
      <c r="AJ169" s="525"/>
    </row>
    <row r="170" spans="1:36" ht="21.75" customHeight="1" thickBot="1">
      <c r="A170" s="522"/>
      <c r="B170" s="523"/>
      <c r="C170" s="106" t="s">
        <v>93</v>
      </c>
      <c r="D170" s="107">
        <f>D166-D167-D168</f>
        <v>1040</v>
      </c>
      <c r="E170" s="107">
        <f t="shared" ref="E170:AI170" si="84">E166-E167-E168</f>
        <v>1583</v>
      </c>
      <c r="F170" s="107">
        <f t="shared" si="84"/>
        <v>1596</v>
      </c>
      <c r="G170" s="107">
        <f t="shared" si="84"/>
        <v>0</v>
      </c>
      <c r="H170" s="107">
        <f t="shared" si="84"/>
        <v>0</v>
      </c>
      <c r="I170" s="107">
        <f t="shared" si="84"/>
        <v>0</v>
      </c>
      <c r="J170" s="107">
        <f t="shared" si="84"/>
        <v>0</v>
      </c>
      <c r="K170" s="107">
        <f t="shared" si="84"/>
        <v>0</v>
      </c>
      <c r="L170" s="107">
        <f t="shared" si="84"/>
        <v>0</v>
      </c>
      <c r="M170" s="107">
        <f t="shared" si="84"/>
        <v>0</v>
      </c>
      <c r="N170" s="107">
        <f t="shared" si="84"/>
        <v>0</v>
      </c>
      <c r="O170" s="107">
        <f t="shared" si="84"/>
        <v>0</v>
      </c>
      <c r="P170" s="107">
        <f t="shared" si="84"/>
        <v>0</v>
      </c>
      <c r="Q170" s="107">
        <f t="shared" si="84"/>
        <v>0</v>
      </c>
      <c r="R170" s="107">
        <f t="shared" si="84"/>
        <v>0</v>
      </c>
      <c r="S170" s="107">
        <f t="shared" si="84"/>
        <v>0</v>
      </c>
      <c r="T170" s="107">
        <f t="shared" si="84"/>
        <v>0</v>
      </c>
      <c r="U170" s="107">
        <f t="shared" si="84"/>
        <v>0</v>
      </c>
      <c r="V170" s="107">
        <f t="shared" si="84"/>
        <v>0</v>
      </c>
      <c r="W170" s="107">
        <f t="shared" si="84"/>
        <v>0</v>
      </c>
      <c r="X170" s="107">
        <f t="shared" si="84"/>
        <v>0</v>
      </c>
      <c r="Y170" s="107">
        <f t="shared" si="84"/>
        <v>0</v>
      </c>
      <c r="Z170" s="107">
        <f t="shared" si="84"/>
        <v>0</v>
      </c>
      <c r="AA170" s="107">
        <f t="shared" si="84"/>
        <v>0</v>
      </c>
      <c r="AB170" s="107">
        <f t="shared" si="84"/>
        <v>0</v>
      </c>
      <c r="AC170" s="107">
        <f t="shared" si="84"/>
        <v>0</v>
      </c>
      <c r="AD170" s="107">
        <f t="shared" si="84"/>
        <v>0</v>
      </c>
      <c r="AE170" s="107">
        <f t="shared" si="84"/>
        <v>0</v>
      </c>
      <c r="AF170" s="107">
        <f t="shared" si="84"/>
        <v>0</v>
      </c>
      <c r="AG170" s="107">
        <f t="shared" si="84"/>
        <v>0</v>
      </c>
      <c r="AH170" s="107">
        <f t="shared" si="84"/>
        <v>0</v>
      </c>
      <c r="AI170" s="107">
        <f t="shared" si="84"/>
        <v>4219</v>
      </c>
      <c r="AJ170" s="165"/>
    </row>
    <row r="171" spans="1:36" ht="21.6" thickTop="1" thickBot="1">
      <c r="A171" s="182"/>
      <c r="B171" s="534"/>
      <c r="C171" s="534"/>
      <c r="D171" s="534"/>
      <c r="E171" s="534"/>
      <c r="F171" s="534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I171" s="184"/>
      <c r="AJ171" s="185"/>
    </row>
    <row r="172" spans="1:36" ht="27" thickTop="1">
      <c r="A172" s="526"/>
      <c r="B172" s="527"/>
      <c r="C172" s="181" t="s">
        <v>42</v>
      </c>
      <c r="D172" s="103">
        <f>D166-D66-D102-D114-D118-D126-D130</f>
        <v>1105</v>
      </c>
      <c r="E172" s="103">
        <f t="shared" ref="E172:AI172" si="85">E166-E66-E102-E114-E118-E126-E130</f>
        <v>1615</v>
      </c>
      <c r="F172" s="103">
        <f t="shared" si="85"/>
        <v>1675</v>
      </c>
      <c r="G172" s="103">
        <f t="shared" si="85"/>
        <v>0</v>
      </c>
      <c r="H172" s="103">
        <f t="shared" si="85"/>
        <v>0</v>
      </c>
      <c r="I172" s="103">
        <f t="shared" si="85"/>
        <v>0</v>
      </c>
      <c r="J172" s="103">
        <f t="shared" si="85"/>
        <v>0</v>
      </c>
      <c r="K172" s="103">
        <f t="shared" si="85"/>
        <v>0</v>
      </c>
      <c r="L172" s="103">
        <f t="shared" si="85"/>
        <v>0</v>
      </c>
      <c r="M172" s="103">
        <f t="shared" si="85"/>
        <v>0</v>
      </c>
      <c r="N172" s="103">
        <f t="shared" si="85"/>
        <v>0</v>
      </c>
      <c r="O172" s="103">
        <f t="shared" si="85"/>
        <v>0</v>
      </c>
      <c r="P172" s="103">
        <f t="shared" si="85"/>
        <v>0</v>
      </c>
      <c r="Q172" s="103">
        <f t="shared" si="85"/>
        <v>0</v>
      </c>
      <c r="R172" s="103">
        <f t="shared" si="85"/>
        <v>0</v>
      </c>
      <c r="S172" s="103">
        <f t="shared" si="85"/>
        <v>0</v>
      </c>
      <c r="T172" s="103">
        <f t="shared" si="85"/>
        <v>0</v>
      </c>
      <c r="U172" s="103">
        <f t="shared" si="85"/>
        <v>0</v>
      </c>
      <c r="V172" s="103">
        <f t="shared" si="85"/>
        <v>0</v>
      </c>
      <c r="W172" s="103">
        <f t="shared" si="85"/>
        <v>0</v>
      </c>
      <c r="X172" s="103">
        <f t="shared" si="85"/>
        <v>0</v>
      </c>
      <c r="Y172" s="103">
        <f t="shared" si="85"/>
        <v>0</v>
      </c>
      <c r="Z172" s="103">
        <f t="shared" si="85"/>
        <v>0</v>
      </c>
      <c r="AA172" s="103">
        <f t="shared" si="85"/>
        <v>0</v>
      </c>
      <c r="AB172" s="103">
        <f t="shared" si="85"/>
        <v>0</v>
      </c>
      <c r="AC172" s="103">
        <f t="shared" si="85"/>
        <v>0</v>
      </c>
      <c r="AD172" s="103">
        <f t="shared" si="85"/>
        <v>0</v>
      </c>
      <c r="AE172" s="103">
        <f t="shared" si="85"/>
        <v>0</v>
      </c>
      <c r="AF172" s="103">
        <f t="shared" si="85"/>
        <v>0</v>
      </c>
      <c r="AG172" s="103">
        <f t="shared" si="85"/>
        <v>0</v>
      </c>
      <c r="AH172" s="103">
        <f t="shared" si="85"/>
        <v>0</v>
      </c>
      <c r="AI172" s="103">
        <f t="shared" si="85"/>
        <v>4395</v>
      </c>
      <c r="AJ172" s="531">
        <f>AI175</f>
        <v>6.6666666666666666E-2</v>
      </c>
    </row>
    <row r="173" spans="1:36" ht="26.4">
      <c r="A173" s="526" t="s">
        <v>103</v>
      </c>
      <c r="B173" s="527"/>
      <c r="C173" s="175" t="s">
        <v>89</v>
      </c>
      <c r="D173" s="174">
        <f>D167-D67-D103-D115-D119-D127-D131</f>
        <v>104</v>
      </c>
      <c r="E173" s="174">
        <f t="shared" ref="E173:AI173" si="86">E167-E67-E103-E115-E119-E127-E131</f>
        <v>70</v>
      </c>
      <c r="F173" s="174">
        <f t="shared" si="86"/>
        <v>119</v>
      </c>
      <c r="G173" s="174">
        <f t="shared" si="86"/>
        <v>0</v>
      </c>
      <c r="H173" s="174">
        <f t="shared" si="86"/>
        <v>0</v>
      </c>
      <c r="I173" s="174">
        <f t="shared" si="86"/>
        <v>0</v>
      </c>
      <c r="J173" s="174">
        <f t="shared" si="86"/>
        <v>0</v>
      </c>
      <c r="K173" s="174">
        <f t="shared" si="86"/>
        <v>0</v>
      </c>
      <c r="L173" s="174">
        <f t="shared" si="86"/>
        <v>0</v>
      </c>
      <c r="M173" s="174">
        <f t="shared" si="86"/>
        <v>0</v>
      </c>
      <c r="N173" s="174">
        <f t="shared" si="86"/>
        <v>0</v>
      </c>
      <c r="O173" s="174">
        <f t="shared" si="86"/>
        <v>0</v>
      </c>
      <c r="P173" s="174">
        <f t="shared" si="86"/>
        <v>0</v>
      </c>
      <c r="Q173" s="174">
        <f t="shared" si="86"/>
        <v>0</v>
      </c>
      <c r="R173" s="174">
        <f t="shared" si="86"/>
        <v>0</v>
      </c>
      <c r="S173" s="174">
        <f t="shared" si="86"/>
        <v>0</v>
      </c>
      <c r="T173" s="174">
        <f t="shared" si="86"/>
        <v>0</v>
      </c>
      <c r="U173" s="174">
        <f t="shared" si="86"/>
        <v>0</v>
      </c>
      <c r="V173" s="174">
        <f t="shared" si="86"/>
        <v>0</v>
      </c>
      <c r="W173" s="174">
        <f t="shared" si="86"/>
        <v>0</v>
      </c>
      <c r="X173" s="174">
        <f t="shared" si="86"/>
        <v>0</v>
      </c>
      <c r="Y173" s="174">
        <f t="shared" si="86"/>
        <v>0</v>
      </c>
      <c r="Z173" s="174">
        <f t="shared" si="86"/>
        <v>0</v>
      </c>
      <c r="AA173" s="174">
        <f t="shared" si="86"/>
        <v>0</v>
      </c>
      <c r="AB173" s="174">
        <f t="shared" si="86"/>
        <v>0</v>
      </c>
      <c r="AC173" s="174">
        <f t="shared" si="86"/>
        <v>0</v>
      </c>
      <c r="AD173" s="174">
        <f t="shared" si="86"/>
        <v>0</v>
      </c>
      <c r="AE173" s="174">
        <f t="shared" si="86"/>
        <v>0</v>
      </c>
      <c r="AF173" s="174">
        <f t="shared" si="86"/>
        <v>0</v>
      </c>
      <c r="AG173" s="174">
        <f t="shared" si="86"/>
        <v>0</v>
      </c>
      <c r="AH173" s="174">
        <f t="shared" si="86"/>
        <v>0</v>
      </c>
      <c r="AI173" s="174">
        <f t="shared" si="86"/>
        <v>293</v>
      </c>
      <c r="AJ173" s="532"/>
    </row>
    <row r="174" spans="1:36" ht="26.25" customHeight="1">
      <c r="A174" s="526" t="s">
        <v>104</v>
      </c>
      <c r="B174" s="527"/>
      <c r="C174" s="176" t="s">
        <v>90</v>
      </c>
      <c r="D174" s="103">
        <f>D168-D68-D104-D116-D120-D128-D132</f>
        <v>0</v>
      </c>
      <c r="E174" s="103">
        <f t="shared" ref="E174:AI174" si="87">E168-E68-E104-E116-E120-E128-E132</f>
        <v>0</v>
      </c>
      <c r="F174" s="103">
        <f>F168-F68-F104-F116-F120-F128-F132</f>
        <v>0</v>
      </c>
      <c r="G174" s="103">
        <f t="shared" si="87"/>
        <v>0</v>
      </c>
      <c r="H174" s="103">
        <f t="shared" si="87"/>
        <v>0</v>
      </c>
      <c r="I174" s="103">
        <f t="shared" si="87"/>
        <v>0</v>
      </c>
      <c r="J174" s="103">
        <f t="shared" si="87"/>
        <v>0</v>
      </c>
      <c r="K174" s="103">
        <f t="shared" si="87"/>
        <v>0</v>
      </c>
      <c r="L174" s="103">
        <f t="shared" si="87"/>
        <v>0</v>
      </c>
      <c r="M174" s="103">
        <f t="shared" si="87"/>
        <v>0</v>
      </c>
      <c r="N174" s="103">
        <f t="shared" si="87"/>
        <v>0</v>
      </c>
      <c r="O174" s="103">
        <f t="shared" si="87"/>
        <v>0</v>
      </c>
      <c r="P174" s="103">
        <f t="shared" si="87"/>
        <v>0</v>
      </c>
      <c r="Q174" s="103">
        <f t="shared" si="87"/>
        <v>0</v>
      </c>
      <c r="R174" s="103">
        <f t="shared" si="87"/>
        <v>0</v>
      </c>
      <c r="S174" s="103">
        <f t="shared" si="87"/>
        <v>0</v>
      </c>
      <c r="T174" s="103">
        <f t="shared" si="87"/>
        <v>0</v>
      </c>
      <c r="U174" s="103">
        <f t="shared" si="87"/>
        <v>0</v>
      </c>
      <c r="V174" s="103">
        <f t="shared" si="87"/>
        <v>0</v>
      </c>
      <c r="W174" s="103">
        <f t="shared" si="87"/>
        <v>0</v>
      </c>
      <c r="X174" s="103">
        <f t="shared" si="87"/>
        <v>0</v>
      </c>
      <c r="Y174" s="103">
        <f t="shared" si="87"/>
        <v>0</v>
      </c>
      <c r="Z174" s="103">
        <f t="shared" si="87"/>
        <v>0</v>
      </c>
      <c r="AA174" s="103">
        <f t="shared" si="87"/>
        <v>0</v>
      </c>
      <c r="AB174" s="103">
        <f t="shared" si="87"/>
        <v>0</v>
      </c>
      <c r="AC174" s="103">
        <f t="shared" si="87"/>
        <v>0</v>
      </c>
      <c r="AD174" s="103">
        <f t="shared" si="87"/>
        <v>0</v>
      </c>
      <c r="AE174" s="103">
        <f t="shared" si="87"/>
        <v>0</v>
      </c>
      <c r="AF174" s="103">
        <f t="shared" si="87"/>
        <v>0</v>
      </c>
      <c r="AG174" s="103">
        <f t="shared" si="87"/>
        <v>0</v>
      </c>
      <c r="AH174" s="103">
        <f t="shared" si="87"/>
        <v>0</v>
      </c>
      <c r="AI174" s="103">
        <f t="shared" si="87"/>
        <v>0</v>
      </c>
      <c r="AJ174" s="532"/>
    </row>
    <row r="175" spans="1:36" ht="27" customHeight="1" thickBot="1">
      <c r="A175" s="526" t="s">
        <v>105</v>
      </c>
      <c r="B175" s="527"/>
      <c r="C175" s="177" t="s">
        <v>91</v>
      </c>
      <c r="D175" s="155">
        <f>(D173+D174)/D172</f>
        <v>9.4117647058823528E-2</v>
      </c>
      <c r="E175" s="155">
        <f t="shared" ref="E175:AI175" si="88">(E173+E174)/E172</f>
        <v>4.3343653250773995E-2</v>
      </c>
      <c r="F175" s="155">
        <f t="shared" si="88"/>
        <v>7.1044776119402991E-2</v>
      </c>
      <c r="G175" s="155" t="e">
        <f t="shared" si="88"/>
        <v>#DIV/0!</v>
      </c>
      <c r="H175" s="155" t="e">
        <f t="shared" si="88"/>
        <v>#DIV/0!</v>
      </c>
      <c r="I175" s="155" t="e">
        <f t="shared" si="88"/>
        <v>#DIV/0!</v>
      </c>
      <c r="J175" s="155" t="e">
        <f t="shared" si="88"/>
        <v>#DIV/0!</v>
      </c>
      <c r="K175" s="155" t="e">
        <f t="shared" si="88"/>
        <v>#DIV/0!</v>
      </c>
      <c r="L175" s="155" t="e">
        <f t="shared" si="88"/>
        <v>#DIV/0!</v>
      </c>
      <c r="M175" s="155" t="e">
        <f t="shared" si="88"/>
        <v>#DIV/0!</v>
      </c>
      <c r="N175" s="155" t="e">
        <f t="shared" si="88"/>
        <v>#DIV/0!</v>
      </c>
      <c r="O175" s="155" t="e">
        <f t="shared" si="88"/>
        <v>#DIV/0!</v>
      </c>
      <c r="P175" s="155" t="e">
        <f t="shared" si="88"/>
        <v>#DIV/0!</v>
      </c>
      <c r="Q175" s="155" t="e">
        <f t="shared" si="88"/>
        <v>#DIV/0!</v>
      </c>
      <c r="R175" s="155" t="e">
        <f t="shared" si="88"/>
        <v>#DIV/0!</v>
      </c>
      <c r="S175" s="155" t="e">
        <f t="shared" si="88"/>
        <v>#DIV/0!</v>
      </c>
      <c r="T175" s="155" t="e">
        <f t="shared" si="88"/>
        <v>#DIV/0!</v>
      </c>
      <c r="U175" s="155" t="e">
        <f t="shared" si="88"/>
        <v>#DIV/0!</v>
      </c>
      <c r="V175" s="155" t="e">
        <f t="shared" si="88"/>
        <v>#DIV/0!</v>
      </c>
      <c r="W175" s="155" t="e">
        <f t="shared" si="88"/>
        <v>#DIV/0!</v>
      </c>
      <c r="X175" s="155" t="e">
        <f t="shared" si="88"/>
        <v>#DIV/0!</v>
      </c>
      <c r="Y175" s="155" t="e">
        <f t="shared" si="88"/>
        <v>#DIV/0!</v>
      </c>
      <c r="Z175" s="155" t="e">
        <f t="shared" si="88"/>
        <v>#DIV/0!</v>
      </c>
      <c r="AA175" s="155" t="e">
        <f t="shared" si="88"/>
        <v>#DIV/0!</v>
      </c>
      <c r="AB175" s="155" t="e">
        <f t="shared" si="88"/>
        <v>#DIV/0!</v>
      </c>
      <c r="AC175" s="155" t="e">
        <f t="shared" si="88"/>
        <v>#DIV/0!</v>
      </c>
      <c r="AD175" s="155" t="e">
        <f t="shared" si="88"/>
        <v>#DIV/0!</v>
      </c>
      <c r="AE175" s="155" t="e">
        <f t="shared" si="88"/>
        <v>#DIV/0!</v>
      </c>
      <c r="AF175" s="155" t="e">
        <f t="shared" si="88"/>
        <v>#DIV/0!</v>
      </c>
      <c r="AG175" s="155" t="e">
        <f t="shared" si="88"/>
        <v>#DIV/0!</v>
      </c>
      <c r="AH175" s="155" t="e">
        <f t="shared" si="88"/>
        <v>#DIV/0!</v>
      </c>
      <c r="AI175" s="155">
        <f t="shared" si="88"/>
        <v>6.6666666666666666E-2</v>
      </c>
      <c r="AJ175" s="532"/>
    </row>
    <row r="176" spans="1:36" ht="27" thickBot="1">
      <c r="A176" s="179"/>
      <c r="B176" s="180"/>
      <c r="C176" s="178" t="s">
        <v>93</v>
      </c>
      <c r="D176" s="107">
        <f>D172-D173-D174</f>
        <v>1001</v>
      </c>
      <c r="E176" s="107">
        <f t="shared" ref="E176:AI176" si="89">E172-E173-E174</f>
        <v>1545</v>
      </c>
      <c r="F176" s="107">
        <f t="shared" si="89"/>
        <v>1556</v>
      </c>
      <c r="G176" s="107">
        <f t="shared" si="89"/>
        <v>0</v>
      </c>
      <c r="H176" s="107">
        <f t="shared" si="89"/>
        <v>0</v>
      </c>
      <c r="I176" s="107">
        <f t="shared" si="89"/>
        <v>0</v>
      </c>
      <c r="J176" s="107">
        <f t="shared" si="89"/>
        <v>0</v>
      </c>
      <c r="K176" s="107">
        <f t="shared" si="89"/>
        <v>0</v>
      </c>
      <c r="L176" s="107">
        <f t="shared" si="89"/>
        <v>0</v>
      </c>
      <c r="M176" s="107">
        <f t="shared" si="89"/>
        <v>0</v>
      </c>
      <c r="N176" s="107">
        <f t="shared" si="89"/>
        <v>0</v>
      </c>
      <c r="O176" s="107">
        <f t="shared" si="89"/>
        <v>0</v>
      </c>
      <c r="P176" s="107">
        <f t="shared" si="89"/>
        <v>0</v>
      </c>
      <c r="Q176" s="107">
        <f t="shared" si="89"/>
        <v>0</v>
      </c>
      <c r="R176" s="107">
        <f t="shared" si="89"/>
        <v>0</v>
      </c>
      <c r="S176" s="107">
        <f t="shared" si="89"/>
        <v>0</v>
      </c>
      <c r="T176" s="107">
        <f t="shared" si="89"/>
        <v>0</v>
      </c>
      <c r="U176" s="107">
        <f t="shared" si="89"/>
        <v>0</v>
      </c>
      <c r="V176" s="107">
        <f t="shared" si="89"/>
        <v>0</v>
      </c>
      <c r="W176" s="107">
        <f t="shared" si="89"/>
        <v>0</v>
      </c>
      <c r="X176" s="107">
        <f t="shared" si="89"/>
        <v>0</v>
      </c>
      <c r="Y176" s="107">
        <f t="shared" si="89"/>
        <v>0</v>
      </c>
      <c r="Z176" s="107">
        <f t="shared" si="89"/>
        <v>0</v>
      </c>
      <c r="AA176" s="107">
        <f t="shared" si="89"/>
        <v>0</v>
      </c>
      <c r="AB176" s="107">
        <f t="shared" si="89"/>
        <v>0</v>
      </c>
      <c r="AC176" s="107">
        <f t="shared" si="89"/>
        <v>0</v>
      </c>
      <c r="AD176" s="107">
        <f t="shared" si="89"/>
        <v>0</v>
      </c>
      <c r="AE176" s="107">
        <f t="shared" si="89"/>
        <v>0</v>
      </c>
      <c r="AF176" s="107">
        <f t="shared" si="89"/>
        <v>0</v>
      </c>
      <c r="AG176" s="107">
        <f t="shared" si="89"/>
        <v>0</v>
      </c>
      <c r="AH176" s="107">
        <f t="shared" si="89"/>
        <v>0</v>
      </c>
      <c r="AI176" s="107">
        <f t="shared" si="89"/>
        <v>4102</v>
      </c>
      <c r="AJ176" s="533"/>
    </row>
    <row r="177" spans="1:36" ht="21" thickTop="1">
      <c r="A177" s="109"/>
      <c r="B177" s="90"/>
      <c r="C177" s="90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13"/>
      <c r="AJ177" s="90"/>
    </row>
    <row r="178" spans="1:36" s="25" customFormat="1" ht="20.399999999999999">
      <c r="A178" s="109"/>
      <c r="B178" s="90"/>
      <c r="C178" s="90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13"/>
      <c r="AJ178" s="90"/>
    </row>
    <row r="179" spans="1:36" s="25" customFormat="1" ht="20.399999999999999">
      <c r="A179" s="109"/>
      <c r="B179" s="90"/>
      <c r="C179" s="90"/>
      <c r="D179" s="109"/>
      <c r="E179" s="186"/>
      <c r="F179" s="109"/>
      <c r="G179" s="109"/>
      <c r="H179" s="114"/>
      <c r="I179" s="166"/>
      <c r="J179" s="167"/>
      <c r="K179" s="167"/>
      <c r="L179" s="167"/>
      <c r="M179" s="167"/>
      <c r="N179" s="167"/>
      <c r="O179" s="167"/>
      <c r="P179" s="167"/>
      <c r="Q179" s="167"/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  <c r="AH179" s="167"/>
      <c r="AI179" s="168"/>
      <c r="AJ179" s="119"/>
    </row>
    <row r="180" spans="1:36" s="25" customFormat="1" ht="20.399999999999999">
      <c r="A180" s="109"/>
      <c r="B180" s="90"/>
      <c r="C180" s="266" t="s">
        <v>145</v>
      </c>
      <c r="D180" s="267" t="s">
        <v>42</v>
      </c>
      <c r="E180" s="267" t="s">
        <v>89</v>
      </c>
      <c r="F180" s="267" t="s">
        <v>91</v>
      </c>
      <c r="G180" s="267" t="s">
        <v>90</v>
      </c>
      <c r="H180" s="120"/>
      <c r="I180" s="169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  <c r="AF180" s="170"/>
      <c r="AG180" s="170"/>
      <c r="AH180" s="170"/>
      <c r="AI180" s="171"/>
      <c r="AJ180" s="125"/>
    </row>
    <row r="181" spans="1:36" s="25" customFormat="1" ht="20.399999999999999">
      <c r="A181" s="109"/>
      <c r="B181" s="90"/>
      <c r="C181" s="259">
        <v>1</v>
      </c>
      <c r="D181" s="258">
        <f>D172</f>
        <v>1105</v>
      </c>
      <c r="E181" s="258">
        <f>D173</f>
        <v>104</v>
      </c>
      <c r="F181" s="260">
        <f>E181/D181</f>
        <v>9.4117647058823528E-2</v>
      </c>
      <c r="G181" s="258">
        <f>D174</f>
        <v>0</v>
      </c>
      <c r="H181" s="120"/>
      <c r="I181" s="169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  <c r="AF181" s="170"/>
      <c r="AG181" s="170"/>
      <c r="AH181" s="170"/>
      <c r="AI181" s="171"/>
      <c r="AJ181" s="125"/>
    </row>
    <row r="182" spans="1:36" s="25" customFormat="1" ht="20.399999999999999">
      <c r="A182" s="109"/>
      <c r="B182" s="90"/>
      <c r="C182" s="259">
        <v>2</v>
      </c>
      <c r="D182" s="258">
        <f>E172</f>
        <v>1615</v>
      </c>
      <c r="E182" s="258">
        <f>E173</f>
        <v>70</v>
      </c>
      <c r="F182" s="260">
        <f t="shared" ref="F182:F211" si="90">E182/D182</f>
        <v>4.3343653250773995E-2</v>
      </c>
      <c r="G182" s="258">
        <f>E174</f>
        <v>0</v>
      </c>
      <c r="H182" s="126"/>
      <c r="I182" s="172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30"/>
      <c r="AJ182" s="130"/>
    </row>
    <row r="183" spans="1:36" s="25" customFormat="1" ht="20.399999999999999">
      <c r="A183" s="109"/>
      <c r="B183" s="90"/>
      <c r="C183" s="259">
        <v>3</v>
      </c>
      <c r="D183" s="258">
        <f>F172</f>
        <v>1675</v>
      </c>
      <c r="E183" s="258">
        <f>F173</f>
        <v>119</v>
      </c>
      <c r="F183" s="260">
        <f t="shared" si="90"/>
        <v>7.1044776119402991E-2</v>
      </c>
      <c r="G183" s="258">
        <f>F174</f>
        <v>0</v>
      </c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13"/>
      <c r="AJ183" s="90"/>
    </row>
    <row r="184" spans="1:36" ht="20.399999999999999">
      <c r="A184" s="109"/>
      <c r="B184" s="90"/>
      <c r="C184" s="259">
        <v>4</v>
      </c>
      <c r="D184" s="258">
        <f>G172</f>
        <v>0</v>
      </c>
      <c r="E184" s="258">
        <f>G173</f>
        <v>0</v>
      </c>
      <c r="F184" s="260" t="e">
        <f t="shared" si="90"/>
        <v>#DIV/0!</v>
      </c>
      <c r="G184" s="258">
        <f>G174</f>
        <v>0</v>
      </c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13"/>
      <c r="AJ184" s="90"/>
    </row>
    <row r="185" spans="1:36" ht="20.399999999999999">
      <c r="A185" s="109"/>
      <c r="B185" s="90"/>
      <c r="C185" s="259">
        <v>5</v>
      </c>
      <c r="D185" s="258">
        <f>H172</f>
        <v>0</v>
      </c>
      <c r="E185" s="258">
        <f>H173</f>
        <v>0</v>
      </c>
      <c r="F185" s="260" t="e">
        <f t="shared" si="90"/>
        <v>#DIV/0!</v>
      </c>
      <c r="G185" s="258">
        <f>H174</f>
        <v>0</v>
      </c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13"/>
      <c r="AJ185" s="90"/>
    </row>
    <row r="186" spans="1:36" ht="20.399999999999999">
      <c r="A186" s="109"/>
      <c r="B186" s="90"/>
      <c r="C186" s="259">
        <v>6</v>
      </c>
      <c r="D186" s="258">
        <f>I172</f>
        <v>0</v>
      </c>
      <c r="E186" s="258">
        <f>I173</f>
        <v>0</v>
      </c>
      <c r="F186" s="260" t="e">
        <f t="shared" si="90"/>
        <v>#DIV/0!</v>
      </c>
      <c r="G186" s="258">
        <f>I174</f>
        <v>0</v>
      </c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13"/>
      <c r="AJ186" s="90"/>
    </row>
    <row r="187" spans="1:36" ht="20.399999999999999">
      <c r="A187" s="109"/>
      <c r="B187" s="90"/>
      <c r="C187" s="259">
        <v>7</v>
      </c>
      <c r="D187" s="258">
        <f>J172</f>
        <v>0</v>
      </c>
      <c r="E187" s="258">
        <f>J173</f>
        <v>0</v>
      </c>
      <c r="F187" s="260" t="e">
        <f t="shared" si="90"/>
        <v>#DIV/0!</v>
      </c>
      <c r="G187" s="258">
        <f>J174</f>
        <v>0</v>
      </c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13"/>
      <c r="AJ187" s="90"/>
    </row>
    <row r="188" spans="1:36" ht="20.399999999999999">
      <c r="A188" s="109"/>
      <c r="B188" s="90"/>
      <c r="C188" s="259">
        <v>8</v>
      </c>
      <c r="D188" s="258">
        <f>K172</f>
        <v>0</v>
      </c>
      <c r="E188" s="258">
        <f>K173</f>
        <v>0</v>
      </c>
      <c r="F188" s="260" t="e">
        <f t="shared" si="90"/>
        <v>#DIV/0!</v>
      </c>
      <c r="G188" s="258">
        <f>K174</f>
        <v>0</v>
      </c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13"/>
      <c r="AJ188" s="90"/>
    </row>
    <row r="189" spans="1:36" ht="20.399999999999999">
      <c r="A189" s="109"/>
      <c r="B189" s="90"/>
      <c r="C189" s="259">
        <v>9</v>
      </c>
      <c r="D189" s="258">
        <f>L172</f>
        <v>0</v>
      </c>
      <c r="E189" s="258">
        <f>L173</f>
        <v>0</v>
      </c>
      <c r="F189" s="260" t="e">
        <f t="shared" si="90"/>
        <v>#DIV/0!</v>
      </c>
      <c r="G189" s="258">
        <f>L174</f>
        <v>0</v>
      </c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13"/>
      <c r="AJ189" s="90"/>
    </row>
    <row r="190" spans="1:36" ht="20.399999999999999">
      <c r="A190" s="109"/>
      <c r="B190" s="90"/>
      <c r="C190" s="259">
        <v>10</v>
      </c>
      <c r="D190" s="258">
        <f>M172</f>
        <v>0</v>
      </c>
      <c r="E190" s="258">
        <f>M173</f>
        <v>0</v>
      </c>
      <c r="F190" s="260" t="e">
        <f t="shared" si="90"/>
        <v>#DIV/0!</v>
      </c>
      <c r="G190" s="258">
        <f>M174</f>
        <v>0</v>
      </c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13"/>
      <c r="AJ190" s="90"/>
    </row>
    <row r="191" spans="1:36" ht="20.399999999999999">
      <c r="A191" s="109"/>
      <c r="B191" s="90"/>
      <c r="C191" s="259">
        <v>11</v>
      </c>
      <c r="D191" s="258">
        <f>N172</f>
        <v>0</v>
      </c>
      <c r="E191" s="258">
        <f>N173</f>
        <v>0</v>
      </c>
      <c r="F191" s="260" t="e">
        <f t="shared" si="90"/>
        <v>#DIV/0!</v>
      </c>
      <c r="G191" s="258">
        <f>N174</f>
        <v>0</v>
      </c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13"/>
      <c r="AJ191" s="90"/>
    </row>
    <row r="192" spans="1:36" ht="20.399999999999999">
      <c r="A192" s="109"/>
      <c r="B192" s="90"/>
      <c r="C192" s="259">
        <v>12</v>
      </c>
      <c r="D192" s="258">
        <f>O172</f>
        <v>0</v>
      </c>
      <c r="E192" s="258">
        <f>O173</f>
        <v>0</v>
      </c>
      <c r="F192" s="260" t="e">
        <f t="shared" si="90"/>
        <v>#DIV/0!</v>
      </c>
      <c r="G192" s="258">
        <f>O174</f>
        <v>0</v>
      </c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13"/>
      <c r="AJ192" s="90"/>
    </row>
    <row r="193" spans="1:36" ht="20.399999999999999">
      <c r="A193" s="109"/>
      <c r="B193" s="90"/>
      <c r="C193" s="259">
        <v>13</v>
      </c>
      <c r="D193" s="258">
        <f>P172</f>
        <v>0</v>
      </c>
      <c r="E193" s="258">
        <f>P173</f>
        <v>0</v>
      </c>
      <c r="F193" s="260" t="e">
        <f t="shared" si="90"/>
        <v>#DIV/0!</v>
      </c>
      <c r="G193" s="258">
        <f>P174</f>
        <v>0</v>
      </c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13"/>
      <c r="AJ193" s="90"/>
    </row>
    <row r="194" spans="1:36" ht="20.399999999999999">
      <c r="A194" s="109"/>
      <c r="B194" s="90"/>
      <c r="C194" s="259">
        <v>14</v>
      </c>
      <c r="D194" s="258">
        <f>Q172</f>
        <v>0</v>
      </c>
      <c r="E194" s="258">
        <f>Q173</f>
        <v>0</v>
      </c>
      <c r="F194" s="260" t="e">
        <f t="shared" si="90"/>
        <v>#DIV/0!</v>
      </c>
      <c r="G194" s="258">
        <f>Q174</f>
        <v>0</v>
      </c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13"/>
      <c r="AJ194" s="90"/>
    </row>
    <row r="195" spans="1:36" ht="20.399999999999999">
      <c r="A195" s="109"/>
      <c r="B195" s="90"/>
      <c r="C195" s="259">
        <v>15</v>
      </c>
      <c r="D195" s="258">
        <f>R172</f>
        <v>0</v>
      </c>
      <c r="E195" s="258">
        <f>R173</f>
        <v>0</v>
      </c>
      <c r="F195" s="260" t="e">
        <f t="shared" si="90"/>
        <v>#DIV/0!</v>
      </c>
      <c r="G195" s="258">
        <f>R174</f>
        <v>0</v>
      </c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13"/>
      <c r="AJ195" s="90"/>
    </row>
    <row r="196" spans="1:36" ht="20.399999999999999">
      <c r="A196" s="109"/>
      <c r="B196" s="90"/>
      <c r="C196" s="259">
        <v>16</v>
      </c>
      <c r="D196" s="258">
        <f>S172</f>
        <v>0</v>
      </c>
      <c r="E196" s="258">
        <f>S173</f>
        <v>0</v>
      </c>
      <c r="F196" s="260" t="e">
        <f t="shared" si="90"/>
        <v>#DIV/0!</v>
      </c>
      <c r="G196" s="258">
        <f>S174</f>
        <v>0</v>
      </c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13"/>
      <c r="AJ196" s="90"/>
    </row>
    <row r="197" spans="1:36" ht="20.399999999999999">
      <c r="A197" s="109"/>
      <c r="B197" s="90"/>
      <c r="C197" s="259">
        <v>17</v>
      </c>
      <c r="D197" s="258">
        <f>T172</f>
        <v>0</v>
      </c>
      <c r="E197" s="258">
        <f>T173</f>
        <v>0</v>
      </c>
      <c r="F197" s="260" t="e">
        <f t="shared" si="90"/>
        <v>#DIV/0!</v>
      </c>
      <c r="G197" s="258">
        <f>T174</f>
        <v>0</v>
      </c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13"/>
      <c r="AJ197" s="90"/>
    </row>
    <row r="198" spans="1:36" ht="20.399999999999999">
      <c r="A198" s="109"/>
      <c r="B198" s="90"/>
      <c r="C198" s="259">
        <v>18</v>
      </c>
      <c r="D198" s="258">
        <f>U172</f>
        <v>0</v>
      </c>
      <c r="E198" s="258">
        <f>U173</f>
        <v>0</v>
      </c>
      <c r="F198" s="260" t="e">
        <f t="shared" si="90"/>
        <v>#DIV/0!</v>
      </c>
      <c r="G198" s="258">
        <f>U174</f>
        <v>0</v>
      </c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13"/>
      <c r="AJ198" s="90"/>
    </row>
    <row r="199" spans="1:36" ht="20.399999999999999">
      <c r="A199" s="109"/>
      <c r="B199" s="90"/>
      <c r="C199" s="259">
        <v>19</v>
      </c>
      <c r="D199" s="258">
        <f>V172</f>
        <v>0</v>
      </c>
      <c r="E199" s="258">
        <f>V173</f>
        <v>0</v>
      </c>
      <c r="F199" s="260" t="e">
        <f t="shared" si="90"/>
        <v>#DIV/0!</v>
      </c>
      <c r="G199" s="258">
        <f>V174</f>
        <v>0</v>
      </c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13"/>
      <c r="AJ199" s="90"/>
    </row>
    <row r="200" spans="1:36" ht="20.399999999999999">
      <c r="A200" s="109"/>
      <c r="B200" s="90"/>
      <c r="C200" s="259">
        <v>20</v>
      </c>
      <c r="D200" s="258">
        <f>W172</f>
        <v>0</v>
      </c>
      <c r="E200" s="258">
        <f>W173</f>
        <v>0</v>
      </c>
      <c r="F200" s="260" t="e">
        <f t="shared" si="90"/>
        <v>#DIV/0!</v>
      </c>
      <c r="G200" s="258">
        <f>W174</f>
        <v>0</v>
      </c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13"/>
      <c r="AJ200" s="90"/>
    </row>
    <row r="201" spans="1:36" ht="20.399999999999999">
      <c r="A201" s="109"/>
      <c r="B201" s="90"/>
      <c r="C201" s="259">
        <v>21</v>
      </c>
      <c r="D201" s="258">
        <f>X172</f>
        <v>0</v>
      </c>
      <c r="E201" s="258">
        <f>X173</f>
        <v>0</v>
      </c>
      <c r="F201" s="260" t="e">
        <f t="shared" si="90"/>
        <v>#DIV/0!</v>
      </c>
      <c r="G201" s="258">
        <f>X174</f>
        <v>0</v>
      </c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13"/>
      <c r="AJ201" s="90"/>
    </row>
    <row r="202" spans="1:36" ht="20.399999999999999">
      <c r="A202" s="109"/>
      <c r="B202" s="90"/>
      <c r="C202" s="259">
        <v>22</v>
      </c>
      <c r="D202" s="258">
        <f>Y172</f>
        <v>0</v>
      </c>
      <c r="E202" s="258">
        <f>Y173</f>
        <v>0</v>
      </c>
      <c r="F202" s="260" t="e">
        <f t="shared" si="90"/>
        <v>#DIV/0!</v>
      </c>
      <c r="G202" s="258">
        <f>Y174</f>
        <v>0</v>
      </c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13"/>
      <c r="AJ202" s="90"/>
    </row>
    <row r="203" spans="1:36" ht="20.399999999999999">
      <c r="A203" s="109"/>
      <c r="B203" s="90"/>
      <c r="C203" s="259">
        <v>23</v>
      </c>
      <c r="D203" s="258">
        <f>Z172</f>
        <v>0</v>
      </c>
      <c r="E203" s="258">
        <f>Z173</f>
        <v>0</v>
      </c>
      <c r="F203" s="260" t="e">
        <f t="shared" si="90"/>
        <v>#DIV/0!</v>
      </c>
      <c r="G203" s="258">
        <f>Z174</f>
        <v>0</v>
      </c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13"/>
      <c r="AJ203" s="90"/>
    </row>
    <row r="204" spans="1:36" ht="20.399999999999999">
      <c r="A204" s="109"/>
      <c r="B204" s="90"/>
      <c r="C204" s="259">
        <v>24</v>
      </c>
      <c r="D204" s="258">
        <f>AA172</f>
        <v>0</v>
      </c>
      <c r="E204" s="258">
        <f>AA173</f>
        <v>0</v>
      </c>
      <c r="F204" s="260" t="e">
        <f t="shared" si="90"/>
        <v>#DIV/0!</v>
      </c>
      <c r="G204" s="258">
        <f>AA174</f>
        <v>0</v>
      </c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13"/>
      <c r="AJ204" s="90"/>
    </row>
    <row r="205" spans="1:36" ht="20.399999999999999">
      <c r="A205" s="109"/>
      <c r="B205" s="90"/>
      <c r="C205" s="259">
        <v>25</v>
      </c>
      <c r="D205" s="258">
        <f>AB172</f>
        <v>0</v>
      </c>
      <c r="E205" s="258">
        <f>AB173</f>
        <v>0</v>
      </c>
      <c r="F205" s="260" t="e">
        <f t="shared" si="90"/>
        <v>#DIV/0!</v>
      </c>
      <c r="G205" s="258">
        <f>AB174</f>
        <v>0</v>
      </c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13"/>
      <c r="AJ205" s="90"/>
    </row>
    <row r="206" spans="1:36" ht="20.399999999999999">
      <c r="A206" s="109"/>
      <c r="B206" s="90"/>
      <c r="C206" s="259">
        <v>26</v>
      </c>
      <c r="D206" s="258">
        <f>AC172</f>
        <v>0</v>
      </c>
      <c r="E206" s="258">
        <f>AC173</f>
        <v>0</v>
      </c>
      <c r="F206" s="260" t="e">
        <f t="shared" si="90"/>
        <v>#DIV/0!</v>
      </c>
      <c r="G206" s="258">
        <f>AC174</f>
        <v>0</v>
      </c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13"/>
      <c r="AJ206" s="90"/>
    </row>
    <row r="207" spans="1:36" ht="20.399999999999999">
      <c r="A207" s="109"/>
      <c r="B207" s="90"/>
      <c r="C207" s="259">
        <v>27</v>
      </c>
      <c r="D207" s="258">
        <f>AD172</f>
        <v>0</v>
      </c>
      <c r="E207" s="258">
        <f>AD173</f>
        <v>0</v>
      </c>
      <c r="F207" s="260" t="e">
        <f t="shared" si="90"/>
        <v>#DIV/0!</v>
      </c>
      <c r="G207" s="258">
        <f>AD174</f>
        <v>0</v>
      </c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13"/>
      <c r="AJ207" s="90"/>
    </row>
    <row r="208" spans="1:36" ht="20.399999999999999">
      <c r="A208" s="109"/>
      <c r="B208" s="90"/>
      <c r="C208" s="259">
        <v>28</v>
      </c>
      <c r="D208" s="258">
        <f>AE172</f>
        <v>0</v>
      </c>
      <c r="E208" s="258">
        <f>AE173</f>
        <v>0</v>
      </c>
      <c r="F208" s="260" t="e">
        <f t="shared" si="90"/>
        <v>#DIV/0!</v>
      </c>
      <c r="G208" s="258">
        <f>AE174</f>
        <v>0</v>
      </c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13"/>
      <c r="AJ208" s="90"/>
    </row>
    <row r="209" spans="1:36" ht="20.399999999999999">
      <c r="A209" s="109"/>
      <c r="B209" s="90"/>
      <c r="C209" s="259">
        <v>29</v>
      </c>
      <c r="D209" s="258">
        <f>AF172</f>
        <v>0</v>
      </c>
      <c r="E209" s="258">
        <f>AF173</f>
        <v>0</v>
      </c>
      <c r="F209" s="260" t="e">
        <f t="shared" si="90"/>
        <v>#DIV/0!</v>
      </c>
      <c r="G209" s="258">
        <f>AF174</f>
        <v>0</v>
      </c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13"/>
      <c r="AJ209" s="90"/>
    </row>
    <row r="210" spans="1:36" ht="20.399999999999999">
      <c r="A210" s="109"/>
      <c r="B210" s="90"/>
      <c r="C210" s="259">
        <v>30</v>
      </c>
      <c r="D210" s="258">
        <f>AG172</f>
        <v>0</v>
      </c>
      <c r="E210" s="258">
        <f>AG173</f>
        <v>0</v>
      </c>
      <c r="F210" s="260" t="e">
        <f t="shared" si="90"/>
        <v>#DIV/0!</v>
      </c>
      <c r="G210" s="258">
        <f>AG174</f>
        <v>0</v>
      </c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13"/>
      <c r="AJ210" s="90"/>
    </row>
    <row r="211" spans="1:36" ht="21" thickBot="1">
      <c r="A211" s="109"/>
      <c r="B211" s="90"/>
      <c r="C211" s="261">
        <v>31</v>
      </c>
      <c r="D211" s="262">
        <f>AH172</f>
        <v>0</v>
      </c>
      <c r="E211" s="262">
        <f>AH173</f>
        <v>0</v>
      </c>
      <c r="F211" s="263" t="e">
        <f t="shared" si="90"/>
        <v>#DIV/0!</v>
      </c>
      <c r="G211" s="262">
        <f>AH174</f>
        <v>0</v>
      </c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13"/>
      <c r="AJ211" s="90"/>
    </row>
    <row r="212" spans="1:36" ht="21.6" thickTop="1" thickBot="1">
      <c r="A212" s="109"/>
      <c r="B212" s="90"/>
      <c r="C212" s="264" t="s">
        <v>41</v>
      </c>
      <c r="D212" s="265">
        <f>SUM(D181:D211)</f>
        <v>4395</v>
      </c>
      <c r="E212" s="265">
        <f>SUM(E181:E211)</f>
        <v>293</v>
      </c>
      <c r="F212" s="268">
        <f>E212/D212</f>
        <v>6.6666666666666666E-2</v>
      </c>
      <c r="G212" s="265">
        <f>SUM(G181:G211)</f>
        <v>0</v>
      </c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13"/>
      <c r="AJ212" s="90"/>
    </row>
    <row r="213" spans="1:36" ht="21" thickTop="1">
      <c r="A213" s="109"/>
      <c r="B213" s="90"/>
      <c r="C213" s="90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13"/>
      <c r="AJ213" s="90"/>
    </row>
    <row r="214" spans="1:36" ht="20.399999999999999">
      <c r="A214" s="109"/>
      <c r="B214" s="90"/>
      <c r="C214" s="90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13"/>
      <c r="AJ214" s="90"/>
    </row>
    <row r="215" spans="1:36" ht="20.399999999999999">
      <c r="A215" s="109"/>
      <c r="B215" s="90"/>
      <c r="C215" s="90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13"/>
      <c r="AJ215" s="90"/>
    </row>
    <row r="216" spans="1:36" ht="20.399999999999999">
      <c r="A216" s="109"/>
      <c r="B216" s="90"/>
      <c r="C216" s="90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13"/>
      <c r="AJ216" s="90"/>
    </row>
    <row r="217" spans="1:36" ht="20.399999999999999">
      <c r="A217" s="109"/>
      <c r="B217" s="90"/>
      <c r="C217" s="90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13"/>
      <c r="AJ217" s="90"/>
    </row>
    <row r="218" spans="1:36" ht="20.399999999999999">
      <c r="A218" s="109"/>
      <c r="B218" s="90"/>
      <c r="C218" s="90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13"/>
      <c r="AJ218" s="90"/>
    </row>
    <row r="219" spans="1:36" ht="20.399999999999999">
      <c r="A219" s="109"/>
      <c r="B219" s="90"/>
      <c r="C219" s="90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13"/>
      <c r="AJ219" s="90"/>
    </row>
    <row r="220" spans="1:36" ht="20.399999999999999">
      <c r="A220" s="109"/>
      <c r="B220" s="90"/>
      <c r="C220" s="90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13"/>
      <c r="AJ220" s="90"/>
    </row>
    <row r="221" spans="1:36" ht="20.399999999999999">
      <c r="A221" s="109"/>
      <c r="B221" s="90"/>
      <c r="C221" s="90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13"/>
      <c r="AJ221" s="90"/>
    </row>
    <row r="222" spans="1:36" ht="20.399999999999999">
      <c r="A222" s="109"/>
      <c r="B222" s="90"/>
      <c r="C222" s="90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13"/>
      <c r="AJ222" s="90"/>
    </row>
    <row r="223" spans="1:36" ht="20.399999999999999">
      <c r="A223" s="109"/>
      <c r="B223" s="90"/>
      <c r="C223" s="90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13"/>
      <c r="AJ223" s="90"/>
    </row>
    <row r="224" spans="1:36" ht="20.399999999999999">
      <c r="A224" s="109"/>
      <c r="B224" s="90"/>
      <c r="C224" s="90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13"/>
      <c r="AJ224" s="90"/>
    </row>
    <row r="225" spans="1:36" ht="20.399999999999999">
      <c r="A225" s="109"/>
      <c r="B225" s="90"/>
      <c r="C225" s="90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13"/>
      <c r="AJ225" s="90"/>
    </row>
    <row r="226" spans="1:36" ht="20.399999999999999">
      <c r="A226" s="109"/>
      <c r="B226" s="90"/>
      <c r="C226" s="90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13"/>
      <c r="AJ226" s="90"/>
    </row>
    <row r="227" spans="1:36" ht="20.399999999999999">
      <c r="A227" s="109"/>
      <c r="B227" s="90"/>
      <c r="C227" s="90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13"/>
      <c r="AJ227" s="90"/>
    </row>
    <row r="228" spans="1:36" ht="20.399999999999999">
      <c r="A228" s="109"/>
      <c r="B228" s="90"/>
      <c r="C228" s="90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13"/>
      <c r="AJ228" s="90"/>
    </row>
    <row r="229" spans="1:36" ht="20.399999999999999">
      <c r="A229" s="109"/>
      <c r="B229" s="90"/>
      <c r="C229" s="90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13"/>
      <c r="AJ229" s="90"/>
    </row>
    <row r="230" spans="1:36" ht="20.399999999999999">
      <c r="A230" s="109"/>
      <c r="B230" s="90"/>
      <c r="C230" s="90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13"/>
      <c r="AJ230" s="90"/>
    </row>
    <row r="231" spans="1:36" ht="20.399999999999999">
      <c r="A231" s="109"/>
      <c r="B231" s="90"/>
      <c r="C231" s="90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13"/>
      <c r="AJ231" s="90"/>
    </row>
    <row r="232" spans="1:36" ht="20.399999999999999">
      <c r="A232" s="109"/>
      <c r="B232" s="90"/>
      <c r="C232" s="90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13"/>
      <c r="AJ232" s="90"/>
    </row>
    <row r="233" spans="1:36" ht="20.399999999999999">
      <c r="A233" s="109"/>
      <c r="B233" s="90"/>
      <c r="C233" s="90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13"/>
      <c r="AJ233" s="90"/>
    </row>
    <row r="234" spans="1:36" ht="20.399999999999999">
      <c r="A234" s="109"/>
      <c r="B234" s="90"/>
      <c r="C234" s="90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13"/>
      <c r="AJ234" s="90"/>
    </row>
    <row r="235" spans="1:36" ht="20.399999999999999">
      <c r="A235" s="109"/>
      <c r="B235" s="90"/>
      <c r="C235" s="90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13"/>
      <c r="AJ235" s="90"/>
    </row>
    <row r="236" spans="1:36" ht="20.399999999999999">
      <c r="A236" s="109"/>
      <c r="B236" s="90"/>
      <c r="C236" s="90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13"/>
      <c r="AJ236" s="90"/>
    </row>
    <row r="237" spans="1:36" ht="20.399999999999999">
      <c r="A237" s="109"/>
      <c r="B237" s="90"/>
      <c r="C237" s="90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13"/>
      <c r="AJ237" s="90"/>
    </row>
    <row r="238" spans="1:36" ht="20.399999999999999">
      <c r="A238" s="109"/>
      <c r="B238" s="90"/>
      <c r="C238" s="90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13"/>
      <c r="AJ238" s="90"/>
    </row>
    <row r="239" spans="1:36" ht="20.399999999999999">
      <c r="A239" s="109"/>
      <c r="B239" s="90"/>
      <c r="C239" s="90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13"/>
      <c r="AJ239" s="90"/>
    </row>
    <row r="240" spans="1:36" ht="20.399999999999999">
      <c r="A240" s="109"/>
      <c r="B240" s="90"/>
      <c r="C240" s="90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13"/>
      <c r="AJ240" s="90"/>
    </row>
    <row r="241" spans="1:36" ht="20.399999999999999">
      <c r="A241" s="109"/>
      <c r="B241" s="90"/>
      <c r="C241" s="90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13"/>
      <c r="AJ241" s="90"/>
    </row>
    <row r="242" spans="1:36" ht="20.399999999999999">
      <c r="A242" s="109"/>
      <c r="B242" s="90"/>
      <c r="C242" s="90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13"/>
      <c r="AJ242" s="90"/>
    </row>
    <row r="243" spans="1:36" ht="20.399999999999999">
      <c r="A243" s="109"/>
      <c r="B243" s="90"/>
      <c r="C243" s="90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13"/>
      <c r="AJ243" s="90"/>
    </row>
    <row r="244" spans="1:36" ht="20.399999999999999">
      <c r="A244" s="109"/>
      <c r="B244" s="90"/>
      <c r="C244" s="90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13"/>
      <c r="AJ244" s="90"/>
    </row>
    <row r="245" spans="1:36" ht="20.399999999999999">
      <c r="A245" s="109"/>
      <c r="B245" s="90"/>
      <c r="C245" s="90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13"/>
      <c r="AJ245" s="90"/>
    </row>
    <row r="246" spans="1:36" ht="20.399999999999999">
      <c r="A246" s="109"/>
      <c r="B246" s="90"/>
      <c r="C246" s="90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13"/>
      <c r="AJ246" s="90"/>
    </row>
    <row r="247" spans="1:36" ht="20.399999999999999">
      <c r="A247" s="109"/>
      <c r="B247" s="90"/>
      <c r="C247" s="90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13"/>
      <c r="AJ247" s="90"/>
    </row>
    <row r="248" spans="1:36" ht="20.399999999999999">
      <c r="A248" s="109"/>
      <c r="B248" s="90"/>
      <c r="C248" s="90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13"/>
      <c r="AJ248" s="90"/>
    </row>
    <row r="249" spans="1:36" ht="20.399999999999999">
      <c r="A249" s="109"/>
      <c r="B249" s="90"/>
      <c r="C249" s="90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13"/>
      <c r="AJ249" s="90"/>
    </row>
    <row r="250" spans="1:36" ht="20.399999999999999">
      <c r="A250" s="109"/>
      <c r="B250" s="90"/>
      <c r="C250" s="90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13"/>
      <c r="AJ250" s="90"/>
    </row>
    <row r="251" spans="1:36" ht="20.399999999999999">
      <c r="A251" s="109"/>
      <c r="B251" s="90"/>
      <c r="C251" s="90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13"/>
      <c r="AJ251" s="90"/>
    </row>
    <row r="252" spans="1:36" ht="20.399999999999999">
      <c r="A252" s="109"/>
      <c r="B252" s="90"/>
      <c r="C252" s="90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13"/>
      <c r="AJ252" s="90"/>
    </row>
    <row r="253" spans="1:36" ht="20.399999999999999">
      <c r="A253" s="109"/>
      <c r="B253" s="90"/>
      <c r="C253" s="90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13"/>
      <c r="AJ253" s="90"/>
    </row>
    <row r="254" spans="1:36" ht="20.399999999999999">
      <c r="A254" s="109"/>
      <c r="B254" s="90"/>
      <c r="C254" s="90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13"/>
      <c r="AJ254" s="90"/>
    </row>
    <row r="255" spans="1:36" ht="20.399999999999999">
      <c r="A255" s="109"/>
      <c r="B255" s="90"/>
      <c r="C255" s="90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13"/>
      <c r="AJ255" s="90"/>
    </row>
    <row r="256" spans="1:36" ht="20.399999999999999">
      <c r="B256" s="90"/>
      <c r="C256" s="90"/>
      <c r="AJ256" s="90"/>
    </row>
    <row r="257" spans="2:36" ht="20.399999999999999">
      <c r="B257" s="90"/>
      <c r="C257" s="90"/>
      <c r="AJ257" s="90"/>
    </row>
    <row r="258" spans="2:36" ht="20.399999999999999">
      <c r="B258" s="90"/>
      <c r="C258" s="90"/>
      <c r="AJ258" s="90"/>
    </row>
    <row r="259" spans="2:36" ht="20.399999999999999">
      <c r="B259" s="90"/>
      <c r="C259" s="90"/>
      <c r="AJ259" s="90"/>
    </row>
    <row r="260" spans="2:36" ht="20.399999999999999">
      <c r="B260" s="90"/>
      <c r="C260" s="90"/>
      <c r="AJ260" s="90"/>
    </row>
    <row r="261" spans="2:36" ht="20.399999999999999">
      <c r="B261" s="90"/>
      <c r="C261" s="90"/>
      <c r="AJ261" s="90"/>
    </row>
    <row r="262" spans="2:36" ht="20.399999999999999">
      <c r="B262" s="90"/>
      <c r="C262" s="90"/>
      <c r="AJ262" s="90"/>
    </row>
    <row r="263" spans="2:36" ht="20.399999999999999">
      <c r="B263" s="90"/>
      <c r="C263" s="90"/>
      <c r="AJ263" s="90"/>
    </row>
    <row r="264" spans="2:36" ht="20.399999999999999">
      <c r="B264" s="90"/>
      <c r="C264" s="90"/>
      <c r="AJ264" s="90"/>
    </row>
    <row r="265" spans="2:36" ht="20.399999999999999">
      <c r="B265" s="90"/>
      <c r="C265" s="90"/>
      <c r="AJ265" s="90"/>
    </row>
    <row r="266" spans="2:36" ht="20.399999999999999">
      <c r="B266" s="90"/>
      <c r="C266" s="90"/>
      <c r="AJ266" s="90"/>
    </row>
    <row r="267" spans="2:36" ht="20.399999999999999">
      <c r="B267" s="90"/>
      <c r="C267" s="90"/>
      <c r="AJ267" s="90"/>
    </row>
    <row r="268" spans="2:36" ht="20.399999999999999">
      <c r="B268" s="90"/>
      <c r="C268" s="90"/>
      <c r="AJ268" s="90"/>
    </row>
    <row r="269" spans="2:36" ht="20.399999999999999">
      <c r="B269" s="90"/>
      <c r="C269" s="90"/>
      <c r="AJ269" s="90"/>
    </row>
    <row r="270" spans="2:36" ht="20.399999999999999">
      <c r="B270" s="90"/>
      <c r="C270" s="90"/>
      <c r="AJ270" s="90"/>
    </row>
    <row r="271" spans="2:36" ht="20.399999999999999">
      <c r="B271" s="90"/>
      <c r="C271" s="90"/>
      <c r="AJ271" s="90"/>
    </row>
    <row r="272" spans="2:36" ht="20.399999999999999">
      <c r="B272" s="90"/>
      <c r="C272" s="90"/>
      <c r="AJ272" s="90"/>
    </row>
    <row r="273" spans="2:36" ht="20.399999999999999">
      <c r="B273" s="90"/>
      <c r="C273" s="90"/>
      <c r="AJ273" s="90"/>
    </row>
    <row r="274" spans="2:36" ht="20.399999999999999">
      <c r="B274" s="90"/>
      <c r="C274" s="90"/>
      <c r="AJ274" s="90"/>
    </row>
    <row r="275" spans="2:36" ht="20.399999999999999">
      <c r="B275" s="90"/>
      <c r="C275" s="90"/>
      <c r="AJ275" s="90"/>
    </row>
    <row r="276" spans="2:36" ht="20.399999999999999">
      <c r="B276" s="90"/>
      <c r="C276" s="90"/>
      <c r="AJ276" s="90"/>
    </row>
    <row r="277" spans="2:36" ht="20.399999999999999">
      <c r="B277" s="90"/>
      <c r="C277" s="90"/>
      <c r="AJ277" s="90"/>
    </row>
    <row r="278" spans="2:36" ht="20.399999999999999">
      <c r="B278" s="90"/>
      <c r="C278" s="90"/>
      <c r="AJ278" s="90"/>
    </row>
    <row r="279" spans="2:36" ht="20.399999999999999">
      <c r="B279" s="90"/>
      <c r="C279" s="90"/>
      <c r="AJ279" s="90"/>
    </row>
    <row r="280" spans="2:36" ht="20.399999999999999">
      <c r="B280" s="90"/>
      <c r="C280" s="90"/>
      <c r="AJ280" s="90"/>
    </row>
    <row r="281" spans="2:36" ht="20.399999999999999">
      <c r="B281" s="90"/>
      <c r="C281" s="90"/>
      <c r="AJ281" s="90"/>
    </row>
    <row r="282" spans="2:36" ht="20.399999999999999">
      <c r="B282" s="90"/>
      <c r="C282" s="90"/>
      <c r="AJ282" s="90"/>
    </row>
    <row r="283" spans="2:36" ht="20.399999999999999">
      <c r="B283" s="90"/>
      <c r="C283" s="90"/>
      <c r="AJ283" s="90"/>
    </row>
    <row r="284" spans="2:36" ht="20.399999999999999">
      <c r="B284" s="90"/>
      <c r="C284" s="90"/>
      <c r="AJ284" s="90"/>
    </row>
    <row r="285" spans="2:36" ht="20.399999999999999">
      <c r="B285" s="90"/>
      <c r="C285" s="90"/>
      <c r="AJ285" s="90"/>
    </row>
    <row r="286" spans="2:36" ht="20.399999999999999">
      <c r="B286" s="90"/>
      <c r="C286" s="90"/>
      <c r="AJ286" s="90"/>
    </row>
    <row r="287" spans="2:36" ht="20.399999999999999">
      <c r="B287" s="90"/>
      <c r="C287" s="90"/>
      <c r="AJ287" s="90"/>
    </row>
    <row r="288" spans="2:36" ht="20.399999999999999">
      <c r="B288" s="90"/>
      <c r="C288" s="90"/>
      <c r="AJ288" s="90"/>
    </row>
    <row r="289" spans="2:36" ht="20.399999999999999">
      <c r="B289" s="90"/>
      <c r="C289" s="90"/>
      <c r="AJ289" s="90"/>
    </row>
    <row r="290" spans="2:36" ht="20.399999999999999">
      <c r="B290" s="90"/>
      <c r="C290" s="90"/>
      <c r="AJ290" s="90"/>
    </row>
    <row r="291" spans="2:36" ht="20.399999999999999">
      <c r="B291" s="90"/>
      <c r="C291" s="90"/>
      <c r="AJ291" s="90"/>
    </row>
    <row r="292" spans="2:36" ht="20.399999999999999">
      <c r="B292" s="90"/>
      <c r="C292" s="90"/>
      <c r="AJ292" s="90"/>
    </row>
    <row r="293" spans="2:36" ht="20.399999999999999">
      <c r="B293" s="90"/>
      <c r="C293" s="90"/>
      <c r="AJ293" s="90"/>
    </row>
    <row r="294" spans="2:36" ht="20.399999999999999">
      <c r="B294" s="90"/>
      <c r="C294" s="90"/>
      <c r="AJ294" s="90"/>
    </row>
    <row r="295" spans="2:36" ht="20.399999999999999">
      <c r="B295" s="90"/>
      <c r="C295" s="90"/>
      <c r="AJ295" s="90"/>
    </row>
    <row r="296" spans="2:36" ht="20.399999999999999">
      <c r="B296" s="90"/>
      <c r="C296" s="90"/>
      <c r="AJ296" s="90"/>
    </row>
    <row r="297" spans="2:36" ht="20.399999999999999">
      <c r="B297" s="90"/>
      <c r="C297" s="90"/>
      <c r="AJ297" s="90"/>
    </row>
    <row r="298" spans="2:36" ht="20.399999999999999">
      <c r="B298" s="90"/>
      <c r="C298" s="90"/>
      <c r="AJ298" s="90"/>
    </row>
    <row r="299" spans="2:36" ht="20.399999999999999">
      <c r="B299" s="90"/>
      <c r="C299" s="90"/>
      <c r="AJ299" s="90"/>
    </row>
    <row r="300" spans="2:36" ht="20.399999999999999">
      <c r="B300" s="90"/>
      <c r="C300" s="90"/>
      <c r="AJ300" s="90"/>
    </row>
    <row r="301" spans="2:36" ht="20.399999999999999">
      <c r="B301" s="90"/>
      <c r="C301" s="90"/>
      <c r="AJ301" s="90"/>
    </row>
    <row r="302" spans="2:36" ht="20.399999999999999">
      <c r="B302" s="90"/>
      <c r="C302" s="90"/>
      <c r="AJ302" s="90"/>
    </row>
    <row r="303" spans="2:36" ht="20.399999999999999">
      <c r="B303" s="90"/>
      <c r="C303" s="90"/>
      <c r="AJ303" s="90"/>
    </row>
    <row r="304" spans="2:36" ht="20.399999999999999">
      <c r="B304" s="90"/>
      <c r="C304" s="90"/>
      <c r="AJ304" s="90"/>
    </row>
    <row r="305" spans="2:36" ht="20.399999999999999">
      <c r="B305" s="90"/>
      <c r="C305" s="90"/>
      <c r="AJ305" s="90"/>
    </row>
    <row r="306" spans="2:36" ht="20.399999999999999">
      <c r="B306" s="90"/>
      <c r="C306" s="90"/>
      <c r="AJ306" s="90"/>
    </row>
    <row r="307" spans="2:36" ht="20.399999999999999">
      <c r="B307" s="90"/>
      <c r="C307" s="90"/>
      <c r="AJ307" s="90"/>
    </row>
    <row r="308" spans="2:36" ht="20.399999999999999">
      <c r="B308" s="90"/>
      <c r="C308" s="90"/>
      <c r="AJ308" s="90"/>
    </row>
    <row r="309" spans="2:36" ht="20.399999999999999">
      <c r="B309" s="90"/>
      <c r="C309" s="90"/>
      <c r="AJ309" s="90"/>
    </row>
    <row r="310" spans="2:36" ht="20.399999999999999">
      <c r="B310" s="90"/>
      <c r="C310" s="90"/>
      <c r="AJ310" s="90"/>
    </row>
    <row r="311" spans="2:36" ht="20.399999999999999">
      <c r="B311" s="90"/>
      <c r="C311" s="90"/>
      <c r="AJ311" s="90"/>
    </row>
    <row r="312" spans="2:36" ht="20.399999999999999">
      <c r="B312" s="90"/>
      <c r="C312" s="90"/>
      <c r="AJ312" s="90"/>
    </row>
    <row r="313" spans="2:36" ht="20.399999999999999">
      <c r="B313" s="90"/>
      <c r="C313" s="90"/>
      <c r="AJ313" s="90"/>
    </row>
    <row r="314" spans="2:36" ht="20.399999999999999">
      <c r="B314" s="90"/>
      <c r="C314" s="90"/>
      <c r="AJ314" s="90"/>
    </row>
    <row r="315" spans="2:36" ht="20.399999999999999">
      <c r="B315" s="90"/>
      <c r="C315" s="90"/>
      <c r="AJ315" s="90"/>
    </row>
    <row r="316" spans="2:36" ht="20.399999999999999">
      <c r="B316" s="90"/>
      <c r="C316" s="90"/>
      <c r="AJ316" s="90"/>
    </row>
    <row r="317" spans="2:36" ht="20.399999999999999">
      <c r="B317" s="90"/>
      <c r="C317" s="90"/>
      <c r="AJ317" s="90"/>
    </row>
    <row r="318" spans="2:36" ht="20.399999999999999">
      <c r="B318" s="90"/>
      <c r="C318" s="90"/>
      <c r="AJ318" s="90"/>
    </row>
    <row r="319" spans="2:36" ht="20.399999999999999">
      <c r="B319" s="90"/>
      <c r="C319" s="90"/>
      <c r="AJ319" s="90"/>
    </row>
    <row r="320" spans="2:36" ht="20.399999999999999">
      <c r="B320" s="90"/>
      <c r="C320" s="90"/>
      <c r="AJ320" s="90"/>
    </row>
    <row r="321" spans="2:36" ht="20.399999999999999">
      <c r="B321" s="90"/>
      <c r="C321" s="90"/>
      <c r="AJ321" s="90"/>
    </row>
    <row r="322" spans="2:36" ht="20.399999999999999">
      <c r="B322" s="90"/>
      <c r="C322" s="90"/>
      <c r="AJ322" s="90"/>
    </row>
    <row r="323" spans="2:36" ht="20.399999999999999">
      <c r="B323" s="90"/>
      <c r="C323" s="90"/>
      <c r="AJ323" s="90"/>
    </row>
    <row r="324" spans="2:36" ht="20.399999999999999">
      <c r="B324" s="90"/>
      <c r="C324" s="90"/>
      <c r="AJ324" s="90"/>
    </row>
    <row r="325" spans="2:36" ht="20.399999999999999">
      <c r="B325" s="90"/>
      <c r="C325" s="90"/>
      <c r="AJ325" s="90"/>
    </row>
    <row r="326" spans="2:36" ht="20.399999999999999">
      <c r="B326" s="90"/>
      <c r="C326" s="90"/>
      <c r="AJ326" s="90"/>
    </row>
    <row r="327" spans="2:36" ht="20.399999999999999">
      <c r="B327" s="90"/>
      <c r="C327" s="90"/>
      <c r="AJ327" s="90"/>
    </row>
    <row r="328" spans="2:36" ht="20.399999999999999">
      <c r="B328" s="90"/>
      <c r="C328" s="90"/>
      <c r="AJ328" s="90"/>
    </row>
    <row r="329" spans="2:36" ht="20.399999999999999">
      <c r="B329" s="90"/>
      <c r="C329" s="90"/>
      <c r="AJ329" s="90"/>
    </row>
    <row r="330" spans="2:36" ht="20.399999999999999">
      <c r="B330" s="90"/>
      <c r="C330" s="90"/>
      <c r="AJ330" s="90"/>
    </row>
    <row r="331" spans="2:36" ht="20.399999999999999">
      <c r="B331" s="90"/>
      <c r="C331" s="90"/>
      <c r="AJ331" s="90"/>
    </row>
    <row r="332" spans="2:36" ht="20.399999999999999">
      <c r="B332" s="90"/>
      <c r="C332" s="90"/>
      <c r="AJ332" s="90"/>
    </row>
    <row r="333" spans="2:36" ht="20.399999999999999">
      <c r="B333" s="90"/>
      <c r="C333" s="90"/>
      <c r="AJ333" s="90"/>
    </row>
    <row r="334" spans="2:36" ht="20.399999999999999">
      <c r="B334" s="90"/>
      <c r="C334" s="90"/>
      <c r="AJ334" s="90"/>
    </row>
    <row r="335" spans="2:36" ht="20.399999999999999">
      <c r="B335" s="90"/>
      <c r="C335" s="90"/>
      <c r="AJ335" s="90"/>
    </row>
    <row r="336" spans="2:36" ht="20.399999999999999">
      <c r="B336" s="90"/>
      <c r="C336" s="90"/>
      <c r="AJ336" s="90"/>
    </row>
    <row r="337" spans="2:36" ht="20.399999999999999">
      <c r="B337" s="90"/>
      <c r="C337" s="90"/>
      <c r="AJ337" s="90"/>
    </row>
    <row r="338" spans="2:36" ht="20.399999999999999">
      <c r="B338" s="90"/>
      <c r="C338" s="90"/>
      <c r="AJ338" s="90"/>
    </row>
    <row r="339" spans="2:36" ht="20.399999999999999">
      <c r="B339" s="90"/>
      <c r="C339" s="90"/>
      <c r="AJ339" s="90"/>
    </row>
    <row r="340" spans="2:36" ht="20.399999999999999">
      <c r="B340" s="90"/>
      <c r="C340" s="90"/>
      <c r="AJ340" s="90"/>
    </row>
    <row r="341" spans="2:36" ht="20.399999999999999">
      <c r="B341" s="90"/>
      <c r="C341" s="90"/>
      <c r="AJ341" s="90"/>
    </row>
    <row r="342" spans="2:36" ht="20.399999999999999">
      <c r="B342" s="90"/>
      <c r="C342" s="90"/>
      <c r="AJ342" s="90"/>
    </row>
    <row r="343" spans="2:36" ht="20.399999999999999">
      <c r="B343" s="90"/>
      <c r="C343" s="90"/>
      <c r="AJ343" s="90"/>
    </row>
    <row r="344" spans="2:36" ht="20.399999999999999">
      <c r="B344" s="90"/>
      <c r="C344" s="90"/>
      <c r="AJ344" s="90"/>
    </row>
    <row r="345" spans="2:36" ht="20.399999999999999">
      <c r="B345" s="90"/>
      <c r="C345" s="90"/>
      <c r="AJ345" s="90"/>
    </row>
    <row r="346" spans="2:36" ht="20.399999999999999">
      <c r="B346" s="90"/>
      <c r="C346" s="90"/>
      <c r="AJ346" s="90"/>
    </row>
    <row r="347" spans="2:36" ht="20.399999999999999">
      <c r="B347" s="90"/>
      <c r="C347" s="90"/>
      <c r="AJ347" s="90"/>
    </row>
    <row r="348" spans="2:36" ht="20.399999999999999">
      <c r="B348" s="90"/>
      <c r="C348" s="90"/>
      <c r="AJ348" s="90"/>
    </row>
    <row r="349" spans="2:36" ht="20.399999999999999">
      <c r="B349" s="90"/>
      <c r="C349" s="90"/>
      <c r="AJ349" s="90"/>
    </row>
    <row r="350" spans="2:36" ht="20.399999999999999">
      <c r="B350" s="90"/>
      <c r="C350" s="90"/>
      <c r="AJ350" s="90"/>
    </row>
    <row r="351" spans="2:36" ht="20.399999999999999">
      <c r="B351" s="90"/>
      <c r="C351" s="90"/>
      <c r="AJ351" s="90"/>
    </row>
    <row r="352" spans="2:36" ht="20.399999999999999">
      <c r="B352" s="90"/>
      <c r="C352" s="90"/>
      <c r="AJ352" s="90"/>
    </row>
    <row r="353" spans="2:36" ht="20.399999999999999">
      <c r="B353" s="90"/>
      <c r="C353" s="90"/>
      <c r="AJ353" s="90"/>
    </row>
    <row r="354" spans="2:36" ht="20.399999999999999">
      <c r="B354" s="90"/>
      <c r="C354" s="90"/>
      <c r="AJ354" s="90"/>
    </row>
    <row r="355" spans="2:36" ht="20.399999999999999">
      <c r="B355" s="90"/>
      <c r="C355" s="90"/>
      <c r="AJ355" s="90"/>
    </row>
    <row r="356" spans="2:36" ht="20.399999999999999">
      <c r="B356" s="90"/>
      <c r="C356" s="90"/>
      <c r="AJ356" s="90"/>
    </row>
    <row r="357" spans="2:36" ht="20.399999999999999">
      <c r="B357" s="90"/>
      <c r="C357" s="90"/>
      <c r="AJ357" s="90"/>
    </row>
    <row r="358" spans="2:36" ht="20.399999999999999">
      <c r="B358" s="90"/>
      <c r="C358" s="90"/>
      <c r="AJ358" s="90"/>
    </row>
    <row r="359" spans="2:36" ht="20.399999999999999">
      <c r="B359" s="90"/>
      <c r="C359" s="90"/>
      <c r="AJ359" s="90"/>
    </row>
    <row r="360" spans="2:36" ht="20.399999999999999">
      <c r="B360" s="90"/>
      <c r="C360" s="90"/>
      <c r="AJ360" s="90"/>
    </row>
    <row r="361" spans="2:36" ht="20.399999999999999">
      <c r="B361" s="90"/>
      <c r="C361" s="90"/>
      <c r="AJ361" s="90"/>
    </row>
    <row r="362" spans="2:36" ht="20.399999999999999">
      <c r="B362" s="90"/>
      <c r="C362" s="90"/>
      <c r="AJ362" s="90"/>
    </row>
    <row r="363" spans="2:36" ht="20.399999999999999">
      <c r="B363" s="90"/>
      <c r="C363" s="90"/>
      <c r="AJ363" s="90"/>
    </row>
    <row r="364" spans="2:36" ht="20.399999999999999">
      <c r="B364" s="90"/>
      <c r="C364" s="90"/>
      <c r="AJ364" s="90"/>
    </row>
    <row r="365" spans="2:36" ht="20.399999999999999">
      <c r="B365" s="90"/>
      <c r="C365" s="90"/>
      <c r="AJ365" s="90"/>
    </row>
    <row r="366" spans="2:36" ht="20.399999999999999">
      <c r="B366" s="90"/>
      <c r="C366" s="90"/>
      <c r="AJ366" s="90"/>
    </row>
    <row r="367" spans="2:36" ht="20.399999999999999">
      <c r="B367" s="90"/>
      <c r="C367" s="90"/>
      <c r="AJ367" s="90"/>
    </row>
    <row r="368" spans="2:36" ht="20.399999999999999">
      <c r="B368" s="90"/>
      <c r="C368" s="90"/>
      <c r="AJ368" s="90"/>
    </row>
    <row r="369" spans="2:36" ht="20.399999999999999">
      <c r="B369" s="90"/>
      <c r="C369" s="90"/>
      <c r="AJ369" s="90"/>
    </row>
    <row r="370" spans="2:36" ht="20.399999999999999">
      <c r="B370" s="90"/>
      <c r="C370" s="90"/>
      <c r="AJ370" s="90"/>
    </row>
    <row r="371" spans="2:36" ht="20.399999999999999">
      <c r="B371" s="90"/>
      <c r="C371" s="90"/>
      <c r="AJ371" s="90"/>
    </row>
    <row r="372" spans="2:36" ht="20.399999999999999">
      <c r="B372" s="90"/>
      <c r="C372" s="90"/>
      <c r="AJ372" s="90"/>
    </row>
    <row r="373" spans="2:36" ht="20.399999999999999">
      <c r="B373" s="90"/>
      <c r="C373" s="90"/>
      <c r="AJ373" s="90"/>
    </row>
    <row r="374" spans="2:36" ht="20.399999999999999">
      <c r="B374" s="90"/>
      <c r="C374" s="90"/>
      <c r="AJ374" s="90"/>
    </row>
    <row r="375" spans="2:36" ht="20.399999999999999">
      <c r="B375" s="90"/>
      <c r="C375" s="90"/>
      <c r="AJ375" s="90"/>
    </row>
    <row r="376" spans="2:36" ht="20.399999999999999">
      <c r="B376" s="90"/>
      <c r="C376" s="90"/>
      <c r="AJ376" s="90"/>
    </row>
    <row r="377" spans="2:36" ht="20.399999999999999">
      <c r="B377" s="90"/>
      <c r="C377" s="90"/>
      <c r="AJ377" s="90"/>
    </row>
    <row r="378" spans="2:36" ht="20.399999999999999">
      <c r="B378" s="90"/>
      <c r="C378" s="90"/>
      <c r="AJ378" s="90"/>
    </row>
    <row r="379" spans="2:36" ht="20.399999999999999">
      <c r="B379" s="90"/>
      <c r="C379" s="90"/>
      <c r="AJ379" s="90"/>
    </row>
    <row r="380" spans="2:36" ht="20.399999999999999">
      <c r="B380" s="90"/>
      <c r="C380" s="90"/>
      <c r="AJ380" s="90"/>
    </row>
    <row r="381" spans="2:36" ht="20.399999999999999">
      <c r="B381" s="90"/>
      <c r="C381" s="90"/>
      <c r="AJ381" s="90"/>
    </row>
    <row r="382" spans="2:36" ht="20.399999999999999">
      <c r="B382" s="90"/>
      <c r="C382" s="90"/>
      <c r="AJ382" s="90"/>
    </row>
    <row r="383" spans="2:36" ht="20.399999999999999">
      <c r="B383" s="90"/>
      <c r="C383" s="90"/>
      <c r="AJ383" s="90"/>
    </row>
    <row r="384" spans="2:36" ht="20.399999999999999">
      <c r="B384" s="90"/>
      <c r="C384" s="90"/>
      <c r="AJ384" s="90"/>
    </row>
    <row r="385" spans="2:36" ht="20.399999999999999">
      <c r="B385" s="90"/>
      <c r="C385" s="90"/>
      <c r="AJ385" s="90"/>
    </row>
    <row r="386" spans="2:36" ht="20.399999999999999">
      <c r="B386" s="90"/>
      <c r="C386" s="90"/>
      <c r="AJ386" s="90"/>
    </row>
    <row r="387" spans="2:36" ht="20.399999999999999">
      <c r="B387" s="90"/>
      <c r="C387" s="90"/>
      <c r="AJ387" s="90"/>
    </row>
    <row r="388" spans="2:36" ht="20.399999999999999">
      <c r="B388" s="90"/>
      <c r="C388" s="90"/>
      <c r="AJ388" s="90"/>
    </row>
    <row r="389" spans="2:36" ht="20.399999999999999">
      <c r="B389" s="90"/>
      <c r="C389" s="90"/>
      <c r="AJ389" s="90"/>
    </row>
    <row r="390" spans="2:36" ht="20.399999999999999">
      <c r="B390" s="90"/>
      <c r="C390" s="90"/>
      <c r="AJ390" s="90"/>
    </row>
    <row r="391" spans="2:36" ht="20.399999999999999">
      <c r="B391" s="90"/>
      <c r="C391" s="90"/>
      <c r="AJ391" s="90"/>
    </row>
    <row r="392" spans="2:36" ht="20.399999999999999">
      <c r="B392" s="90"/>
      <c r="C392" s="90"/>
      <c r="AJ392" s="90"/>
    </row>
    <row r="393" spans="2:36" ht="20.399999999999999">
      <c r="B393" s="90"/>
      <c r="C393" s="90"/>
      <c r="AJ393" s="90"/>
    </row>
    <row r="394" spans="2:36" ht="20.399999999999999">
      <c r="B394" s="90"/>
      <c r="C394" s="90"/>
      <c r="AJ394" s="90"/>
    </row>
    <row r="395" spans="2:36" ht="20.399999999999999">
      <c r="B395" s="90"/>
      <c r="C395" s="90"/>
      <c r="AJ395" s="90"/>
    </row>
    <row r="396" spans="2:36" ht="20.399999999999999">
      <c r="B396" s="90"/>
      <c r="C396" s="90"/>
      <c r="AJ396" s="90"/>
    </row>
    <row r="397" spans="2:36" ht="20.399999999999999">
      <c r="B397" s="90"/>
      <c r="C397" s="90"/>
      <c r="AJ397" s="90"/>
    </row>
    <row r="398" spans="2:36" ht="20.399999999999999">
      <c r="B398" s="90"/>
      <c r="C398" s="90"/>
      <c r="AJ398" s="90"/>
    </row>
    <row r="399" spans="2:36" ht="20.399999999999999">
      <c r="B399" s="90"/>
      <c r="C399" s="90"/>
      <c r="AJ399" s="90"/>
    </row>
    <row r="400" spans="2:36" ht="20.399999999999999">
      <c r="B400" s="90"/>
      <c r="C400" s="90"/>
      <c r="AJ400" s="90"/>
    </row>
    <row r="401" spans="2:36" ht="20.399999999999999">
      <c r="B401" s="90"/>
      <c r="C401" s="90"/>
      <c r="AJ401" s="90"/>
    </row>
    <row r="402" spans="2:36" ht="20.399999999999999">
      <c r="B402" s="90"/>
      <c r="C402" s="90"/>
      <c r="AJ402" s="90"/>
    </row>
    <row r="403" spans="2:36" ht="20.399999999999999">
      <c r="B403" s="90"/>
      <c r="C403" s="90"/>
      <c r="AJ403" s="90"/>
    </row>
    <row r="404" spans="2:36" ht="20.399999999999999">
      <c r="B404" s="90"/>
      <c r="C404" s="90"/>
      <c r="AJ404" s="90"/>
    </row>
    <row r="405" spans="2:36" ht="20.399999999999999">
      <c r="B405" s="90"/>
      <c r="C405" s="90"/>
      <c r="AJ405" s="90"/>
    </row>
    <row r="406" spans="2:36" ht="20.399999999999999">
      <c r="B406" s="90"/>
      <c r="C406" s="90"/>
      <c r="AJ406" s="90"/>
    </row>
    <row r="407" spans="2:36" ht="20.399999999999999">
      <c r="B407" s="90"/>
      <c r="C407" s="90"/>
      <c r="AJ407" s="90"/>
    </row>
    <row r="408" spans="2:36" ht="20.399999999999999">
      <c r="B408" s="90"/>
      <c r="C408" s="90"/>
      <c r="AJ408" s="90"/>
    </row>
    <row r="409" spans="2:36" ht="20.399999999999999">
      <c r="B409" s="90"/>
      <c r="C409" s="90"/>
      <c r="AJ409" s="90"/>
    </row>
    <row r="410" spans="2:36" ht="20.399999999999999">
      <c r="B410" s="90"/>
      <c r="C410" s="90"/>
      <c r="AJ410" s="90"/>
    </row>
    <row r="411" spans="2:36" ht="20.399999999999999">
      <c r="B411" s="90"/>
      <c r="C411" s="90"/>
      <c r="AJ411" s="90"/>
    </row>
    <row r="412" spans="2:36" ht="20.399999999999999">
      <c r="B412" s="90"/>
      <c r="C412" s="90"/>
      <c r="AJ412" s="90"/>
    </row>
    <row r="413" spans="2:36" ht="20.399999999999999">
      <c r="B413" s="90"/>
      <c r="C413" s="90"/>
      <c r="AJ413" s="90"/>
    </row>
    <row r="414" spans="2:36" ht="20.399999999999999">
      <c r="B414" s="90"/>
      <c r="C414" s="90"/>
      <c r="AJ414" s="90"/>
    </row>
    <row r="415" spans="2:36" ht="20.399999999999999">
      <c r="B415" s="90"/>
      <c r="C415" s="90"/>
      <c r="AJ415" s="90"/>
    </row>
    <row r="416" spans="2:36" ht="20.399999999999999">
      <c r="B416" s="90"/>
      <c r="C416" s="90"/>
      <c r="AJ416" s="90"/>
    </row>
    <row r="417" spans="2:36" ht="20.399999999999999">
      <c r="B417" s="90"/>
      <c r="C417" s="90"/>
      <c r="AJ417" s="90"/>
    </row>
    <row r="418" spans="2:36" ht="20.399999999999999">
      <c r="B418" s="90"/>
      <c r="C418" s="90"/>
      <c r="AJ418" s="90"/>
    </row>
    <row r="419" spans="2:36" ht="20.399999999999999">
      <c r="B419" s="90"/>
      <c r="C419" s="90"/>
      <c r="AJ419" s="90"/>
    </row>
    <row r="420" spans="2:36" ht="20.399999999999999">
      <c r="B420" s="90"/>
      <c r="C420" s="90"/>
      <c r="AJ420" s="90"/>
    </row>
    <row r="421" spans="2:36" ht="20.399999999999999">
      <c r="B421" s="90"/>
      <c r="C421" s="90"/>
      <c r="AJ421" s="90"/>
    </row>
    <row r="422" spans="2:36" ht="20.399999999999999">
      <c r="B422" s="90"/>
      <c r="C422" s="90"/>
      <c r="AJ422" s="90"/>
    </row>
    <row r="423" spans="2:36" ht="20.399999999999999">
      <c r="B423" s="90"/>
      <c r="C423" s="90"/>
      <c r="AJ423" s="90"/>
    </row>
    <row r="424" spans="2:36" ht="20.399999999999999">
      <c r="B424" s="90"/>
      <c r="C424" s="90"/>
      <c r="AJ424" s="90"/>
    </row>
    <row r="425" spans="2:36" ht="20.399999999999999">
      <c r="B425" s="90"/>
      <c r="C425" s="90"/>
      <c r="AJ425" s="90"/>
    </row>
    <row r="426" spans="2:36" ht="20.399999999999999">
      <c r="B426" s="90"/>
      <c r="C426" s="90"/>
      <c r="AJ426" s="90"/>
    </row>
    <row r="427" spans="2:36" ht="20.399999999999999">
      <c r="B427" s="90"/>
      <c r="C427" s="90"/>
      <c r="AJ427" s="90"/>
    </row>
    <row r="428" spans="2:36" ht="20.399999999999999">
      <c r="B428" s="90"/>
      <c r="C428" s="90"/>
      <c r="AJ428" s="90"/>
    </row>
    <row r="429" spans="2:36" ht="20.399999999999999">
      <c r="B429" s="90"/>
      <c r="C429" s="90"/>
      <c r="AJ429" s="90"/>
    </row>
    <row r="430" spans="2:36" ht="20.399999999999999">
      <c r="B430" s="90"/>
      <c r="C430" s="90"/>
      <c r="AJ430" s="90"/>
    </row>
    <row r="431" spans="2:36" ht="20.399999999999999">
      <c r="B431" s="90"/>
      <c r="C431" s="90"/>
      <c r="AJ431" s="90"/>
    </row>
    <row r="432" spans="2:36" ht="20.399999999999999">
      <c r="B432" s="90"/>
      <c r="C432" s="90"/>
      <c r="AJ432" s="90"/>
    </row>
    <row r="433" spans="2:36" ht="20.399999999999999">
      <c r="B433" s="90"/>
      <c r="C433" s="90"/>
      <c r="AJ433" s="90"/>
    </row>
    <row r="434" spans="2:36" ht="20.399999999999999">
      <c r="B434" s="90"/>
      <c r="C434" s="90"/>
      <c r="AJ434" s="90"/>
    </row>
    <row r="435" spans="2:36" ht="20.399999999999999">
      <c r="B435" s="90"/>
      <c r="C435" s="90"/>
      <c r="AJ435" s="90"/>
    </row>
    <row r="436" spans="2:36" ht="20.399999999999999">
      <c r="B436" s="90"/>
      <c r="C436" s="90"/>
      <c r="AJ436" s="90"/>
    </row>
    <row r="437" spans="2:36" ht="20.399999999999999">
      <c r="B437" s="90"/>
      <c r="C437" s="90"/>
      <c r="AJ437" s="90"/>
    </row>
    <row r="438" spans="2:36" ht="20.399999999999999">
      <c r="B438" s="90"/>
      <c r="C438" s="90"/>
      <c r="AJ438" s="90"/>
    </row>
    <row r="439" spans="2:36" ht="20.399999999999999">
      <c r="B439" s="90"/>
      <c r="C439" s="90"/>
      <c r="AJ439" s="90"/>
    </row>
    <row r="440" spans="2:36" ht="20.399999999999999">
      <c r="B440" s="90"/>
      <c r="C440" s="90"/>
      <c r="AJ440" s="90"/>
    </row>
    <row r="441" spans="2:36" ht="20.399999999999999">
      <c r="B441" s="90"/>
      <c r="C441" s="90"/>
      <c r="AJ441" s="90"/>
    </row>
    <row r="442" spans="2:36" ht="20.399999999999999">
      <c r="B442" s="90"/>
      <c r="C442" s="90"/>
      <c r="AJ442" s="90"/>
    </row>
    <row r="443" spans="2:36" ht="20.399999999999999">
      <c r="B443" s="90"/>
      <c r="C443" s="90"/>
      <c r="AJ443" s="90"/>
    </row>
    <row r="444" spans="2:36" ht="20.399999999999999">
      <c r="B444" s="90"/>
      <c r="C444" s="90"/>
      <c r="AJ444" s="90"/>
    </row>
    <row r="445" spans="2:36" ht="20.399999999999999">
      <c r="B445" s="90"/>
      <c r="C445" s="90"/>
      <c r="AJ445" s="90"/>
    </row>
    <row r="446" spans="2:36" ht="20.399999999999999">
      <c r="B446" s="90"/>
      <c r="C446" s="90"/>
      <c r="AJ446" s="90"/>
    </row>
    <row r="447" spans="2:36" ht="20.399999999999999">
      <c r="B447" s="90"/>
      <c r="C447" s="90"/>
      <c r="AJ447" s="90"/>
    </row>
    <row r="448" spans="2:36" ht="20.399999999999999">
      <c r="B448" s="90"/>
      <c r="C448" s="90"/>
      <c r="AJ448" s="90"/>
    </row>
    <row r="449" spans="2:36" ht="20.399999999999999">
      <c r="B449" s="90"/>
      <c r="C449" s="90"/>
      <c r="AJ449" s="90"/>
    </row>
    <row r="450" spans="2:36" ht="20.399999999999999">
      <c r="B450" s="90"/>
      <c r="C450" s="90"/>
      <c r="AJ450" s="90"/>
    </row>
    <row r="451" spans="2:36" ht="20.399999999999999">
      <c r="B451" s="90"/>
      <c r="C451" s="90"/>
      <c r="AJ451" s="90"/>
    </row>
    <row r="452" spans="2:36" ht="20.399999999999999">
      <c r="B452" s="90"/>
      <c r="C452" s="90"/>
      <c r="AJ452" s="90"/>
    </row>
    <row r="453" spans="2:36" ht="20.399999999999999">
      <c r="B453" s="90"/>
      <c r="C453" s="90"/>
      <c r="AJ453" s="90"/>
    </row>
    <row r="454" spans="2:36" ht="20.399999999999999">
      <c r="B454" s="90"/>
      <c r="C454" s="90"/>
      <c r="AJ454" s="90"/>
    </row>
    <row r="455" spans="2:36" ht="20.399999999999999">
      <c r="B455" s="90"/>
      <c r="C455" s="90"/>
      <c r="AJ455" s="90"/>
    </row>
    <row r="456" spans="2:36" ht="20.399999999999999">
      <c r="B456" s="90"/>
      <c r="C456" s="90"/>
      <c r="AJ456" s="90"/>
    </row>
    <row r="457" spans="2:36" ht="20.399999999999999">
      <c r="B457" s="90"/>
      <c r="C457" s="90"/>
      <c r="AJ457" s="90"/>
    </row>
    <row r="458" spans="2:36" ht="20.399999999999999">
      <c r="B458" s="90"/>
      <c r="C458" s="90"/>
      <c r="AJ458" s="90"/>
    </row>
    <row r="459" spans="2:36" ht="20.399999999999999">
      <c r="B459" s="90"/>
      <c r="C459" s="90"/>
      <c r="AJ459" s="90"/>
    </row>
    <row r="460" spans="2:36" ht="20.399999999999999">
      <c r="B460" s="90"/>
      <c r="C460" s="90"/>
      <c r="AJ460" s="90"/>
    </row>
    <row r="461" spans="2:36" ht="20.399999999999999">
      <c r="B461" s="90"/>
      <c r="C461" s="90"/>
      <c r="AJ461" s="90"/>
    </row>
    <row r="462" spans="2:36" ht="20.399999999999999">
      <c r="B462" s="90"/>
      <c r="C462" s="90"/>
      <c r="AJ462" s="90"/>
    </row>
    <row r="463" spans="2:36" ht="20.399999999999999">
      <c r="B463" s="90"/>
      <c r="C463" s="90"/>
      <c r="AJ463" s="90"/>
    </row>
    <row r="464" spans="2:36" ht="20.399999999999999">
      <c r="B464" s="90"/>
      <c r="C464" s="90"/>
      <c r="AJ464" s="90"/>
    </row>
    <row r="465" spans="2:36" ht="20.399999999999999">
      <c r="B465" s="90"/>
      <c r="C465" s="90"/>
      <c r="AJ465" s="90"/>
    </row>
    <row r="466" spans="2:36" ht="20.399999999999999">
      <c r="B466" s="90"/>
      <c r="C466" s="90"/>
      <c r="AJ466" s="90"/>
    </row>
    <row r="467" spans="2:36" ht="20.399999999999999">
      <c r="B467" s="90"/>
      <c r="C467" s="90"/>
      <c r="AJ467" s="90"/>
    </row>
    <row r="468" spans="2:36" ht="20.399999999999999">
      <c r="B468" s="90"/>
      <c r="C468" s="90"/>
      <c r="AJ468" s="90"/>
    </row>
    <row r="469" spans="2:36" ht="20.399999999999999">
      <c r="B469" s="90"/>
      <c r="C469" s="90"/>
      <c r="AJ469" s="90"/>
    </row>
    <row r="470" spans="2:36" ht="20.399999999999999">
      <c r="B470" s="90"/>
      <c r="C470" s="90"/>
      <c r="AJ470" s="90"/>
    </row>
    <row r="471" spans="2:36" ht="20.399999999999999">
      <c r="B471" s="90"/>
      <c r="C471" s="90"/>
      <c r="AJ471" s="90"/>
    </row>
    <row r="472" spans="2:36" ht="20.399999999999999">
      <c r="B472" s="90"/>
      <c r="C472" s="90"/>
      <c r="AJ472" s="90"/>
    </row>
    <row r="473" spans="2:36" ht="20.399999999999999">
      <c r="B473" s="90"/>
      <c r="C473" s="90"/>
      <c r="AJ473" s="90"/>
    </row>
    <row r="474" spans="2:36" ht="20.399999999999999">
      <c r="B474" s="90"/>
      <c r="C474" s="90"/>
      <c r="AJ474" s="90"/>
    </row>
    <row r="475" spans="2:36" ht="20.399999999999999">
      <c r="B475" s="90"/>
      <c r="C475" s="90"/>
      <c r="AJ475" s="90"/>
    </row>
    <row r="476" spans="2:36" ht="20.399999999999999">
      <c r="B476" s="90"/>
      <c r="C476" s="90"/>
      <c r="AJ476" s="90"/>
    </row>
    <row r="477" spans="2:36" ht="20.399999999999999">
      <c r="B477" s="90"/>
      <c r="C477" s="90"/>
      <c r="AJ477" s="90"/>
    </row>
    <row r="478" spans="2:36" ht="20.399999999999999">
      <c r="B478" s="90"/>
      <c r="C478" s="90"/>
      <c r="AJ478" s="90"/>
    </row>
    <row r="479" spans="2:36" ht="20.399999999999999">
      <c r="B479" s="90"/>
      <c r="C479" s="90"/>
      <c r="AJ479" s="90"/>
    </row>
    <row r="480" spans="2:36" ht="20.399999999999999">
      <c r="B480" s="90"/>
      <c r="C480" s="90"/>
      <c r="AJ480" s="90"/>
    </row>
    <row r="481" spans="2:36" ht="20.399999999999999">
      <c r="B481" s="90"/>
      <c r="C481" s="90"/>
      <c r="AJ481" s="90"/>
    </row>
    <row r="482" spans="2:36" ht="20.399999999999999">
      <c r="B482" s="90"/>
      <c r="C482" s="90"/>
      <c r="AJ482" s="90"/>
    </row>
    <row r="483" spans="2:36" ht="20.399999999999999">
      <c r="B483" s="90"/>
      <c r="C483" s="90"/>
      <c r="AJ483" s="90"/>
    </row>
    <row r="484" spans="2:36" ht="20.399999999999999">
      <c r="B484" s="90"/>
      <c r="C484" s="90"/>
      <c r="AJ484" s="90"/>
    </row>
    <row r="485" spans="2:36" ht="20.399999999999999">
      <c r="B485" s="90"/>
      <c r="C485" s="90"/>
      <c r="AJ485" s="90"/>
    </row>
    <row r="486" spans="2:36" ht="20.399999999999999">
      <c r="B486" s="90"/>
      <c r="C486" s="90"/>
      <c r="AJ486" s="90"/>
    </row>
    <row r="487" spans="2:36" ht="20.399999999999999">
      <c r="B487" s="90"/>
      <c r="C487" s="90"/>
      <c r="AJ487" s="90"/>
    </row>
    <row r="488" spans="2:36" ht="20.399999999999999">
      <c r="B488" s="90"/>
      <c r="C488" s="90"/>
      <c r="AJ488" s="90"/>
    </row>
    <row r="489" spans="2:36" ht="20.399999999999999">
      <c r="B489" s="90"/>
      <c r="C489" s="90"/>
      <c r="AJ489" s="90"/>
    </row>
    <row r="490" spans="2:36" ht="20.399999999999999">
      <c r="B490" s="90"/>
      <c r="C490" s="90"/>
      <c r="AJ490" s="90"/>
    </row>
    <row r="491" spans="2:36" ht="20.399999999999999">
      <c r="B491" s="90"/>
      <c r="C491" s="90"/>
      <c r="AJ491" s="90"/>
    </row>
    <row r="492" spans="2:36" ht="20.399999999999999">
      <c r="B492" s="90"/>
      <c r="C492" s="90"/>
      <c r="AJ492" s="90"/>
    </row>
    <row r="493" spans="2:36" ht="20.399999999999999">
      <c r="B493" s="90"/>
      <c r="C493" s="90"/>
      <c r="AJ493" s="90"/>
    </row>
    <row r="494" spans="2:36" ht="20.399999999999999">
      <c r="B494" s="90"/>
      <c r="C494" s="90"/>
      <c r="AJ494" s="90"/>
    </row>
    <row r="495" spans="2:36" ht="20.399999999999999">
      <c r="B495" s="90"/>
      <c r="C495" s="90"/>
      <c r="AJ495" s="90"/>
    </row>
    <row r="496" spans="2:36" ht="20.399999999999999">
      <c r="B496" s="90"/>
      <c r="C496" s="90"/>
      <c r="AJ496" s="90"/>
    </row>
    <row r="497" spans="2:36" ht="20.399999999999999">
      <c r="B497" s="90"/>
      <c r="C497" s="90"/>
      <c r="AJ497" s="90"/>
    </row>
    <row r="498" spans="2:36" ht="20.399999999999999">
      <c r="B498" s="90"/>
      <c r="C498" s="90"/>
      <c r="AJ498" s="90"/>
    </row>
    <row r="499" spans="2:36" ht="20.399999999999999">
      <c r="B499" s="90"/>
      <c r="C499" s="90"/>
      <c r="AJ499" s="90"/>
    </row>
    <row r="500" spans="2:36" ht="20.399999999999999">
      <c r="B500" s="90"/>
      <c r="C500" s="90"/>
      <c r="AJ500" s="90"/>
    </row>
    <row r="501" spans="2:36" ht="20.399999999999999">
      <c r="B501" s="90"/>
      <c r="C501" s="90"/>
      <c r="AJ501" s="90"/>
    </row>
    <row r="502" spans="2:36" ht="20.399999999999999">
      <c r="B502" s="90"/>
      <c r="C502" s="90"/>
      <c r="AJ502" s="90"/>
    </row>
    <row r="503" spans="2:36" ht="20.399999999999999">
      <c r="B503" s="90"/>
      <c r="C503" s="90"/>
      <c r="AJ503" s="90"/>
    </row>
    <row r="504" spans="2:36" ht="20.399999999999999">
      <c r="B504" s="90"/>
      <c r="C504" s="90"/>
      <c r="AJ504" s="90"/>
    </row>
    <row r="505" spans="2:36" ht="20.399999999999999">
      <c r="B505" s="90"/>
      <c r="C505" s="90"/>
      <c r="AJ505" s="90"/>
    </row>
    <row r="506" spans="2:36" ht="20.399999999999999">
      <c r="B506" s="90"/>
      <c r="C506" s="90"/>
      <c r="AJ506" s="90"/>
    </row>
    <row r="507" spans="2:36" ht="20.399999999999999">
      <c r="B507" s="90"/>
      <c r="C507" s="90"/>
      <c r="AJ507" s="90"/>
    </row>
    <row r="508" spans="2:36" ht="20.399999999999999">
      <c r="B508" s="90"/>
      <c r="C508" s="90"/>
      <c r="AJ508" s="90"/>
    </row>
    <row r="509" spans="2:36" ht="20.399999999999999">
      <c r="B509" s="90"/>
      <c r="C509" s="90"/>
      <c r="AJ509" s="90"/>
    </row>
    <row r="510" spans="2:36" ht="20.399999999999999">
      <c r="B510" s="90"/>
      <c r="C510" s="90"/>
      <c r="AJ510" s="90"/>
    </row>
    <row r="511" spans="2:36" ht="20.399999999999999">
      <c r="B511" s="90"/>
      <c r="C511" s="90"/>
      <c r="AJ511" s="90"/>
    </row>
    <row r="512" spans="2:36" ht="20.399999999999999">
      <c r="B512" s="90"/>
      <c r="C512" s="90"/>
      <c r="AJ512" s="90"/>
    </row>
    <row r="513" spans="2:36" ht="20.399999999999999">
      <c r="B513" s="90"/>
      <c r="C513" s="90"/>
      <c r="AJ513" s="90"/>
    </row>
    <row r="514" spans="2:36" ht="20.399999999999999">
      <c r="B514" s="90"/>
      <c r="C514" s="90"/>
      <c r="AJ514" s="90"/>
    </row>
    <row r="515" spans="2:36" ht="20.399999999999999">
      <c r="B515" s="90"/>
      <c r="C515" s="90"/>
      <c r="AJ515" s="90"/>
    </row>
    <row r="516" spans="2:36" ht="20.399999999999999">
      <c r="B516" s="90"/>
      <c r="C516" s="90"/>
      <c r="AJ516" s="90"/>
    </row>
    <row r="517" spans="2:36" ht="20.399999999999999">
      <c r="B517" s="90"/>
      <c r="C517" s="90"/>
      <c r="AJ517" s="90"/>
    </row>
    <row r="518" spans="2:36" ht="20.399999999999999">
      <c r="B518" s="90"/>
      <c r="C518" s="90"/>
      <c r="AJ518" s="90"/>
    </row>
    <row r="519" spans="2:36" ht="20.399999999999999">
      <c r="B519" s="90"/>
      <c r="C519" s="90"/>
      <c r="AJ519" s="90"/>
    </row>
    <row r="520" spans="2:36" ht="20.399999999999999">
      <c r="B520" s="90"/>
      <c r="C520" s="90"/>
      <c r="AJ520" s="90"/>
    </row>
    <row r="521" spans="2:36" ht="20.399999999999999">
      <c r="B521" s="90"/>
      <c r="C521" s="90"/>
      <c r="AJ521" s="90"/>
    </row>
    <row r="522" spans="2:36" ht="20.399999999999999">
      <c r="B522" s="90"/>
      <c r="C522" s="90"/>
      <c r="AJ522" s="90"/>
    </row>
    <row r="523" spans="2:36" ht="20.399999999999999">
      <c r="B523" s="90"/>
      <c r="C523" s="90"/>
      <c r="AJ523" s="90"/>
    </row>
    <row r="524" spans="2:36" ht="20.399999999999999">
      <c r="B524" s="90"/>
      <c r="C524" s="90"/>
      <c r="AJ524" s="90"/>
    </row>
    <row r="525" spans="2:36" ht="20.399999999999999">
      <c r="B525" s="90"/>
      <c r="C525" s="90"/>
      <c r="AJ525" s="90"/>
    </row>
    <row r="526" spans="2:36" ht="20.399999999999999">
      <c r="B526" s="90"/>
      <c r="C526" s="90"/>
      <c r="AJ526" s="90"/>
    </row>
    <row r="527" spans="2:36" ht="20.399999999999999">
      <c r="B527" s="90"/>
      <c r="C527" s="90"/>
      <c r="AJ527" s="90"/>
    </row>
    <row r="528" spans="2:36" ht="20.399999999999999">
      <c r="B528" s="90"/>
      <c r="C528" s="90"/>
      <c r="AJ528" s="90"/>
    </row>
    <row r="529" spans="2:36" ht="20.399999999999999">
      <c r="B529" s="90"/>
      <c r="C529" s="90"/>
      <c r="AJ529" s="90"/>
    </row>
    <row r="530" spans="2:36" ht="20.399999999999999">
      <c r="B530" s="90"/>
      <c r="C530" s="90"/>
      <c r="AJ530" s="90"/>
    </row>
    <row r="531" spans="2:36" ht="20.399999999999999">
      <c r="B531" s="90"/>
      <c r="C531" s="90"/>
      <c r="AJ531" s="90"/>
    </row>
    <row r="532" spans="2:36" ht="20.399999999999999">
      <c r="B532" s="90"/>
      <c r="C532" s="90"/>
      <c r="AJ532" s="90"/>
    </row>
    <row r="533" spans="2:36" ht="20.399999999999999">
      <c r="B533" s="90"/>
      <c r="C533" s="90"/>
      <c r="AJ533" s="90"/>
    </row>
    <row r="534" spans="2:36" ht="20.399999999999999">
      <c r="B534" s="90"/>
      <c r="C534" s="90"/>
      <c r="AJ534" s="90"/>
    </row>
    <row r="535" spans="2:36" ht="20.399999999999999">
      <c r="B535" s="90"/>
      <c r="C535" s="90"/>
      <c r="AJ535" s="90"/>
    </row>
    <row r="536" spans="2:36" ht="20.399999999999999">
      <c r="B536" s="90"/>
      <c r="C536" s="90"/>
      <c r="AJ536" s="90"/>
    </row>
    <row r="537" spans="2:36" ht="20.399999999999999">
      <c r="B537" s="90"/>
      <c r="C537" s="90"/>
      <c r="AJ537" s="90"/>
    </row>
    <row r="538" spans="2:36" ht="20.399999999999999">
      <c r="B538" s="90"/>
      <c r="C538" s="90"/>
      <c r="AJ538" s="90"/>
    </row>
    <row r="539" spans="2:36" ht="20.399999999999999">
      <c r="B539" s="90"/>
      <c r="C539" s="90"/>
      <c r="AJ539" s="90"/>
    </row>
    <row r="540" spans="2:36" ht="20.399999999999999">
      <c r="B540" s="90"/>
      <c r="C540" s="90"/>
      <c r="AJ540" s="90"/>
    </row>
    <row r="541" spans="2:36" ht="20.399999999999999">
      <c r="B541" s="90"/>
      <c r="C541" s="90"/>
      <c r="AJ541" s="90"/>
    </row>
    <row r="542" spans="2:36" ht="20.399999999999999">
      <c r="B542" s="90"/>
      <c r="C542" s="90"/>
      <c r="AJ542" s="90"/>
    </row>
    <row r="543" spans="2:36" ht="20.399999999999999">
      <c r="B543" s="90"/>
      <c r="C543" s="90"/>
      <c r="AJ543" s="90"/>
    </row>
    <row r="544" spans="2:36" ht="20.399999999999999">
      <c r="B544" s="90"/>
      <c r="C544" s="90"/>
      <c r="AJ544" s="90"/>
    </row>
    <row r="545" spans="2:36" ht="20.399999999999999">
      <c r="B545" s="90"/>
      <c r="C545" s="90"/>
      <c r="AJ545" s="90"/>
    </row>
    <row r="546" spans="2:36" ht="20.399999999999999">
      <c r="B546" s="90"/>
      <c r="C546" s="90"/>
      <c r="AJ546" s="90"/>
    </row>
    <row r="547" spans="2:36" ht="20.399999999999999">
      <c r="B547" s="90"/>
      <c r="C547" s="90"/>
      <c r="AJ547" s="90"/>
    </row>
    <row r="548" spans="2:36" ht="20.399999999999999">
      <c r="B548" s="90"/>
      <c r="C548" s="90"/>
      <c r="AJ548" s="90"/>
    </row>
    <row r="549" spans="2:36" ht="20.399999999999999">
      <c r="B549" s="90"/>
      <c r="C549" s="90"/>
      <c r="AJ549" s="90"/>
    </row>
    <row r="550" spans="2:36" ht="20.399999999999999">
      <c r="B550" s="90"/>
      <c r="C550" s="90"/>
      <c r="AJ550" s="90"/>
    </row>
    <row r="551" spans="2:36" ht="20.399999999999999">
      <c r="B551" s="90"/>
      <c r="C551" s="90"/>
      <c r="AJ551" s="90"/>
    </row>
    <row r="552" spans="2:36" ht="20.399999999999999">
      <c r="B552" s="90"/>
      <c r="C552" s="90"/>
      <c r="AJ552" s="90"/>
    </row>
    <row r="553" spans="2:36" ht="20.399999999999999">
      <c r="B553" s="90"/>
      <c r="C553" s="90"/>
      <c r="AJ553" s="90"/>
    </row>
    <row r="554" spans="2:36" ht="20.399999999999999">
      <c r="B554" s="90"/>
      <c r="C554" s="90"/>
      <c r="AJ554" s="90"/>
    </row>
    <row r="555" spans="2:36" ht="20.399999999999999">
      <c r="B555" s="90"/>
      <c r="C555" s="90"/>
      <c r="AJ555" s="90"/>
    </row>
    <row r="556" spans="2:36" ht="20.399999999999999">
      <c r="B556" s="90"/>
      <c r="C556" s="90"/>
      <c r="AJ556" s="90"/>
    </row>
    <row r="557" spans="2:36" ht="20.399999999999999">
      <c r="B557" s="90"/>
      <c r="C557" s="90"/>
      <c r="AJ557" s="90"/>
    </row>
    <row r="558" spans="2:36" ht="20.399999999999999">
      <c r="B558" s="90"/>
      <c r="C558" s="90"/>
      <c r="AJ558" s="90"/>
    </row>
    <row r="559" spans="2:36" ht="20.399999999999999">
      <c r="B559" s="90"/>
      <c r="C559" s="90"/>
      <c r="AJ559" s="90"/>
    </row>
    <row r="560" spans="2:36" ht="20.399999999999999">
      <c r="B560" s="90"/>
      <c r="C560" s="90"/>
      <c r="AJ560" s="90"/>
    </row>
    <row r="561" spans="2:36" ht="20.399999999999999">
      <c r="B561" s="90"/>
      <c r="C561" s="90"/>
      <c r="AJ561" s="90"/>
    </row>
    <row r="562" spans="2:36" ht="20.399999999999999">
      <c r="B562" s="90"/>
      <c r="C562" s="90"/>
      <c r="AJ562" s="90"/>
    </row>
    <row r="563" spans="2:36" ht="20.399999999999999">
      <c r="B563" s="90"/>
      <c r="C563" s="90"/>
      <c r="AJ563" s="90"/>
    </row>
    <row r="564" spans="2:36" ht="20.399999999999999">
      <c r="B564" s="90"/>
      <c r="C564" s="90"/>
      <c r="AJ564" s="90"/>
    </row>
    <row r="565" spans="2:36" ht="20.399999999999999">
      <c r="B565" s="90"/>
      <c r="C565" s="90"/>
      <c r="AJ565" s="90"/>
    </row>
    <row r="566" spans="2:36" ht="20.399999999999999">
      <c r="B566" s="90"/>
      <c r="C566" s="90"/>
      <c r="AJ566" s="90"/>
    </row>
    <row r="567" spans="2:36" ht="20.399999999999999">
      <c r="B567" s="90"/>
      <c r="C567" s="90"/>
      <c r="AJ567" s="90"/>
    </row>
    <row r="568" spans="2:36" ht="20.399999999999999">
      <c r="B568" s="90"/>
      <c r="C568" s="90"/>
      <c r="AJ568" s="90"/>
    </row>
    <row r="569" spans="2:36" ht="20.399999999999999">
      <c r="B569" s="90"/>
      <c r="C569" s="90"/>
      <c r="AJ569" s="90"/>
    </row>
    <row r="570" spans="2:36" ht="20.399999999999999">
      <c r="B570" s="90"/>
      <c r="C570" s="90"/>
      <c r="AJ570" s="90"/>
    </row>
    <row r="571" spans="2:36" ht="20.399999999999999">
      <c r="B571" s="90"/>
      <c r="C571" s="90"/>
      <c r="AJ571" s="90"/>
    </row>
    <row r="572" spans="2:36" ht="20.399999999999999">
      <c r="B572" s="90"/>
      <c r="C572" s="90"/>
      <c r="AJ572" s="90"/>
    </row>
    <row r="573" spans="2:36" ht="20.399999999999999">
      <c r="B573" s="90"/>
      <c r="C573" s="90"/>
      <c r="AJ573" s="90"/>
    </row>
    <row r="574" spans="2:36" ht="20.399999999999999">
      <c r="B574" s="90"/>
      <c r="C574" s="90"/>
      <c r="AJ574" s="90"/>
    </row>
    <row r="575" spans="2:36" ht="20.399999999999999">
      <c r="B575" s="90"/>
      <c r="C575" s="90"/>
      <c r="AJ575" s="90"/>
    </row>
    <row r="576" spans="2:36" ht="20.399999999999999">
      <c r="B576" s="90"/>
      <c r="C576" s="90"/>
      <c r="AJ576" s="90"/>
    </row>
    <row r="577" spans="2:36" ht="20.399999999999999">
      <c r="B577" s="90"/>
      <c r="C577" s="90"/>
      <c r="AJ577" s="90"/>
    </row>
    <row r="578" spans="2:36" ht="20.399999999999999">
      <c r="B578" s="90"/>
      <c r="C578" s="90"/>
      <c r="AJ578" s="90"/>
    </row>
    <row r="579" spans="2:36" ht="20.399999999999999">
      <c r="B579" s="90"/>
      <c r="C579" s="90"/>
      <c r="AJ579" s="90"/>
    </row>
    <row r="580" spans="2:36" ht="20.399999999999999">
      <c r="B580" s="90"/>
      <c r="C580" s="90"/>
      <c r="AJ580" s="90"/>
    </row>
    <row r="581" spans="2:36" ht="20.399999999999999">
      <c r="B581" s="90"/>
      <c r="C581" s="90"/>
      <c r="AJ581" s="90"/>
    </row>
    <row r="582" spans="2:36" ht="20.399999999999999">
      <c r="B582" s="90"/>
      <c r="C582" s="90"/>
      <c r="AJ582" s="90"/>
    </row>
    <row r="583" spans="2:36" ht="20.399999999999999">
      <c r="B583" s="90"/>
      <c r="C583" s="90"/>
      <c r="AJ583" s="90"/>
    </row>
    <row r="584" spans="2:36" ht="21" thickBot="1">
      <c r="AJ584" s="131"/>
    </row>
    <row r="585" spans="2:36" ht="20.399999999999999">
      <c r="G585" s="132"/>
      <c r="H585" s="133"/>
      <c r="I585" s="134" t="s">
        <v>95</v>
      </c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  <c r="AG585" s="135"/>
      <c r="AH585" s="135"/>
      <c r="AI585" s="136" t="s">
        <v>96</v>
      </c>
    </row>
    <row r="586" spans="2:36" ht="20.399999999999999">
      <c r="G586" s="132"/>
      <c r="H586" s="133"/>
      <c r="I586" s="137" t="s">
        <v>97</v>
      </c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133"/>
      <c r="AF586" s="133"/>
      <c r="AG586" s="133"/>
      <c r="AH586" s="133"/>
      <c r="AI586" s="138" t="s">
        <v>96</v>
      </c>
    </row>
    <row r="587" spans="2:36" ht="20.399999999999999">
      <c r="G587" s="132"/>
      <c r="H587" s="133"/>
      <c r="I587" s="137" t="s">
        <v>90</v>
      </c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133"/>
      <c r="AF587" s="133"/>
      <c r="AG587" s="133"/>
      <c r="AH587" s="133"/>
      <c r="AI587" s="138" t="s">
        <v>96</v>
      </c>
    </row>
    <row r="588" spans="2:36" ht="21" thickBot="1">
      <c r="G588" s="132"/>
      <c r="H588" s="133"/>
      <c r="I588" s="139" t="s">
        <v>98</v>
      </c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  <c r="Y588" s="140"/>
      <c r="Z588" s="140"/>
      <c r="AA588" s="140"/>
      <c r="AB588" s="140"/>
      <c r="AC588" s="140"/>
      <c r="AD588" s="140"/>
      <c r="AE588" s="140"/>
      <c r="AF588" s="140"/>
      <c r="AG588" s="140"/>
      <c r="AH588" s="140"/>
      <c r="AI588" s="141" t="s">
        <v>91</v>
      </c>
    </row>
  </sheetData>
  <mergeCells count="128">
    <mergeCell ref="A162:A165"/>
    <mergeCell ref="B162:B165"/>
    <mergeCell ref="AJ162:AJ165"/>
    <mergeCell ref="B146:B149"/>
    <mergeCell ref="AJ146:AJ149"/>
    <mergeCell ref="A150:A153"/>
    <mergeCell ref="B150:B153"/>
    <mergeCell ref="AJ150:AJ153"/>
    <mergeCell ref="A154:A157"/>
    <mergeCell ref="B154:B157"/>
    <mergeCell ref="AJ154:AJ157"/>
    <mergeCell ref="A158:A161"/>
    <mergeCell ref="B158:B161"/>
    <mergeCell ref="AJ158:AJ161"/>
    <mergeCell ref="A6:A9"/>
    <mergeCell ref="B6:B9"/>
    <mergeCell ref="AJ6:AJ9"/>
    <mergeCell ref="A10:A13"/>
    <mergeCell ref="B10:B13"/>
    <mergeCell ref="AJ10:AJ13"/>
    <mergeCell ref="A22:A25"/>
    <mergeCell ref="B22:B25"/>
    <mergeCell ref="AJ22:AJ25"/>
    <mergeCell ref="A26:A29"/>
    <mergeCell ref="B26:B29"/>
    <mergeCell ref="AJ26:AJ29"/>
    <mergeCell ref="A14:A17"/>
    <mergeCell ref="B14:B17"/>
    <mergeCell ref="AJ14:AJ17"/>
    <mergeCell ref="A18:A21"/>
    <mergeCell ref="B18:B21"/>
    <mergeCell ref="AJ18:AJ21"/>
    <mergeCell ref="A38:A41"/>
    <mergeCell ref="B38:B41"/>
    <mergeCell ref="AJ38:AJ41"/>
    <mergeCell ref="A42:A45"/>
    <mergeCell ref="B42:B45"/>
    <mergeCell ref="AJ42:AJ45"/>
    <mergeCell ref="A30:A33"/>
    <mergeCell ref="B30:B33"/>
    <mergeCell ref="AJ30:AJ33"/>
    <mergeCell ref="A34:A37"/>
    <mergeCell ref="B34:B37"/>
    <mergeCell ref="AJ34:AJ37"/>
    <mergeCell ref="A54:A57"/>
    <mergeCell ref="B54:B57"/>
    <mergeCell ref="AJ54:AJ57"/>
    <mergeCell ref="A58:A61"/>
    <mergeCell ref="B58:B61"/>
    <mergeCell ref="AJ58:AJ61"/>
    <mergeCell ref="A46:A49"/>
    <mergeCell ref="B46:B49"/>
    <mergeCell ref="AJ46:AJ49"/>
    <mergeCell ref="A50:A53"/>
    <mergeCell ref="B50:B53"/>
    <mergeCell ref="AJ50:AJ53"/>
    <mergeCell ref="A70:A73"/>
    <mergeCell ref="B70:B73"/>
    <mergeCell ref="AJ70:AJ73"/>
    <mergeCell ref="A74:A77"/>
    <mergeCell ref="B74:B77"/>
    <mergeCell ref="AJ74:AJ77"/>
    <mergeCell ref="A62:A65"/>
    <mergeCell ref="B62:B65"/>
    <mergeCell ref="AJ62:AJ65"/>
    <mergeCell ref="A66:A69"/>
    <mergeCell ref="B66:B69"/>
    <mergeCell ref="AJ66:AJ69"/>
    <mergeCell ref="A86:A89"/>
    <mergeCell ref="B86:B89"/>
    <mergeCell ref="AJ86:AJ89"/>
    <mergeCell ref="A90:A93"/>
    <mergeCell ref="B90:B93"/>
    <mergeCell ref="AJ90:AJ93"/>
    <mergeCell ref="A78:A81"/>
    <mergeCell ref="B78:B81"/>
    <mergeCell ref="AJ78:AJ81"/>
    <mergeCell ref="A82:A85"/>
    <mergeCell ref="B82:B85"/>
    <mergeCell ref="AJ82:AJ85"/>
    <mergeCell ref="A102:A105"/>
    <mergeCell ref="B102:B105"/>
    <mergeCell ref="AJ102:AJ105"/>
    <mergeCell ref="A106:A109"/>
    <mergeCell ref="B106:B109"/>
    <mergeCell ref="AJ106:AJ109"/>
    <mergeCell ref="A94:A97"/>
    <mergeCell ref="B94:B97"/>
    <mergeCell ref="AJ94:AJ97"/>
    <mergeCell ref="A98:A101"/>
    <mergeCell ref="B98:B101"/>
    <mergeCell ref="AJ98:AJ101"/>
    <mergeCell ref="A118:A121"/>
    <mergeCell ref="B118:B121"/>
    <mergeCell ref="AJ118:AJ121"/>
    <mergeCell ref="A122:A125"/>
    <mergeCell ref="B122:B125"/>
    <mergeCell ref="AJ122:AJ125"/>
    <mergeCell ref="A110:A113"/>
    <mergeCell ref="B110:B113"/>
    <mergeCell ref="AJ110:AJ113"/>
    <mergeCell ref="A114:A117"/>
    <mergeCell ref="B114:B117"/>
    <mergeCell ref="AJ114:AJ117"/>
    <mergeCell ref="A166:B170"/>
    <mergeCell ref="AJ166:AJ169"/>
    <mergeCell ref="B171:F171"/>
    <mergeCell ref="A172:B172"/>
    <mergeCell ref="AJ172:AJ176"/>
    <mergeCell ref="A173:B173"/>
    <mergeCell ref="A174:B174"/>
    <mergeCell ref="A175:B175"/>
    <mergeCell ref="A126:A129"/>
    <mergeCell ref="B126:B129"/>
    <mergeCell ref="AJ126:AJ129"/>
    <mergeCell ref="A130:A133"/>
    <mergeCell ref="B130:B133"/>
    <mergeCell ref="AJ130:AJ133"/>
    <mergeCell ref="A134:A137"/>
    <mergeCell ref="B134:B137"/>
    <mergeCell ref="AJ134:AJ137"/>
    <mergeCell ref="A138:A141"/>
    <mergeCell ref="B138:B141"/>
    <mergeCell ref="AJ138:AJ141"/>
    <mergeCell ref="A142:A145"/>
    <mergeCell ref="B142:B145"/>
    <mergeCell ref="AJ142:AJ145"/>
    <mergeCell ref="A146:A14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88"/>
  <sheetViews>
    <sheetView topLeftCell="A129" workbookViewId="0">
      <pane xSplit="3" topLeftCell="F1" activePane="topRight" state="frozen"/>
      <selection pane="topRight" activeCell="F176" sqref="F176"/>
    </sheetView>
  </sheetViews>
  <sheetFormatPr defaultColWidth="9" defaultRowHeight="14.4"/>
  <cols>
    <col min="1" max="1" width="9" style="79"/>
    <col min="2" max="2" width="35.33203125" style="79" bestFit="1" customWidth="1"/>
    <col min="3" max="3" width="9" style="79"/>
    <col min="4" max="4" width="9.88671875" style="79" bestFit="1" customWidth="1"/>
    <col min="5" max="34" width="9" style="79"/>
    <col min="35" max="35" width="9.88671875" style="79" bestFit="1" customWidth="1"/>
    <col min="36" max="16384" width="9" style="79"/>
  </cols>
  <sheetData>
    <row r="1" spans="1:36" ht="23.4">
      <c r="A1" s="191" t="s">
        <v>45</v>
      </c>
      <c r="B1" s="189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</row>
    <row r="2" spans="1:36" ht="23.4">
      <c r="A2" s="191" t="s">
        <v>314</v>
      </c>
      <c r="B2" s="189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</row>
    <row r="3" spans="1:36" ht="23.4">
      <c r="A3" s="192" t="s">
        <v>320</v>
      </c>
      <c r="B3" s="190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</row>
    <row r="4" spans="1:36" ht="21" thickBot="1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</row>
    <row r="5" spans="1:36" ht="21.6" thickTop="1" thickBot="1">
      <c r="A5" s="84" t="s">
        <v>99</v>
      </c>
      <c r="B5" s="83" t="s">
        <v>0</v>
      </c>
      <c r="C5" s="83" t="s">
        <v>1</v>
      </c>
      <c r="D5" s="84">
        <v>1</v>
      </c>
      <c r="E5" s="84">
        <v>2</v>
      </c>
      <c r="F5" s="84">
        <v>3</v>
      </c>
      <c r="G5" s="84">
        <v>4</v>
      </c>
      <c r="H5" s="500">
        <v>5</v>
      </c>
      <c r="I5" s="84">
        <v>6</v>
      </c>
      <c r="J5" s="84">
        <v>7</v>
      </c>
      <c r="K5" s="84">
        <v>8</v>
      </c>
      <c r="L5" s="84">
        <v>9</v>
      </c>
      <c r="M5" s="84">
        <v>10</v>
      </c>
      <c r="N5" s="84">
        <v>11</v>
      </c>
      <c r="O5" s="500">
        <v>12</v>
      </c>
      <c r="P5" s="84">
        <v>13</v>
      </c>
      <c r="Q5" s="84">
        <v>14</v>
      </c>
      <c r="R5" s="84">
        <v>15</v>
      </c>
      <c r="S5" s="84">
        <v>16</v>
      </c>
      <c r="T5" s="84">
        <v>17</v>
      </c>
      <c r="U5" s="84">
        <v>18</v>
      </c>
      <c r="V5" s="500">
        <v>19</v>
      </c>
      <c r="W5" s="84">
        <v>20</v>
      </c>
      <c r="X5" s="84">
        <v>21</v>
      </c>
      <c r="Y5" s="84">
        <v>22</v>
      </c>
      <c r="Z5" s="84">
        <v>23</v>
      </c>
      <c r="AA5" s="84">
        <v>24</v>
      </c>
      <c r="AB5" s="84">
        <v>25</v>
      </c>
      <c r="AC5" s="500">
        <v>26</v>
      </c>
      <c r="AD5" s="84">
        <v>27</v>
      </c>
      <c r="AE5" s="84">
        <v>28</v>
      </c>
      <c r="AF5" s="84">
        <v>29</v>
      </c>
      <c r="AG5" s="84">
        <v>30</v>
      </c>
      <c r="AH5" s="84">
        <v>31</v>
      </c>
      <c r="AI5" s="85" t="s">
        <v>41</v>
      </c>
      <c r="AJ5" s="83" t="s">
        <v>88</v>
      </c>
    </row>
    <row r="6" spans="1:36" ht="21" thickTop="1">
      <c r="A6" s="544" t="s">
        <v>2</v>
      </c>
      <c r="B6" s="545" t="s">
        <v>53</v>
      </c>
      <c r="C6" s="86" t="s">
        <v>42</v>
      </c>
      <c r="D6" s="142">
        <v>30</v>
      </c>
      <c r="E6" s="142">
        <v>35</v>
      </c>
      <c r="F6" s="142">
        <v>40</v>
      </c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89">
        <f>SUM(D6:AH6)</f>
        <v>105</v>
      </c>
      <c r="AJ6" s="541">
        <f>AI9</f>
        <v>0.11428571428571428</v>
      </c>
    </row>
    <row r="7" spans="1:36" ht="20.399999999999999">
      <c r="A7" s="529"/>
      <c r="B7" s="546"/>
      <c r="C7" s="91" t="s">
        <v>89</v>
      </c>
      <c r="D7" s="92">
        <v>6</v>
      </c>
      <c r="E7" s="92">
        <v>2</v>
      </c>
      <c r="F7" s="92">
        <v>4</v>
      </c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161">
        <f t="shared" ref="AI7:AI8" si="0">SUM(D7:AH7)</f>
        <v>12</v>
      </c>
      <c r="AJ7" s="541"/>
    </row>
    <row r="8" spans="1:36" ht="20.399999999999999">
      <c r="A8" s="529"/>
      <c r="B8" s="546"/>
      <c r="C8" s="94" t="s">
        <v>90</v>
      </c>
      <c r="D8" s="92">
        <v>0</v>
      </c>
      <c r="E8" s="92">
        <v>0</v>
      </c>
      <c r="F8" s="92">
        <v>0</v>
      </c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87">
        <f t="shared" si="0"/>
        <v>0</v>
      </c>
      <c r="AJ8" s="541"/>
    </row>
    <row r="9" spans="1:36" ht="21" thickBot="1">
      <c r="A9" s="530"/>
      <c r="B9" s="547"/>
      <c r="C9" s="96" t="s">
        <v>91</v>
      </c>
      <c r="D9" s="97">
        <f>(D7+D8)/D6</f>
        <v>0.2</v>
      </c>
      <c r="E9" s="97">
        <f>(E7+E8)/E6</f>
        <v>5.7142857142857141E-2</v>
      </c>
      <c r="F9" s="97">
        <f t="shared" ref="F9:AI9" si="1">(F7+F8)/F6</f>
        <v>0.1</v>
      </c>
      <c r="G9" s="97" t="e">
        <f t="shared" si="1"/>
        <v>#DIV/0!</v>
      </c>
      <c r="H9" s="97" t="e">
        <f t="shared" si="1"/>
        <v>#DIV/0!</v>
      </c>
      <c r="I9" s="97" t="e">
        <f t="shared" si="1"/>
        <v>#DIV/0!</v>
      </c>
      <c r="J9" s="97" t="e">
        <f t="shared" si="1"/>
        <v>#DIV/0!</v>
      </c>
      <c r="K9" s="97" t="e">
        <f t="shared" si="1"/>
        <v>#DIV/0!</v>
      </c>
      <c r="L9" s="97" t="e">
        <f t="shared" si="1"/>
        <v>#DIV/0!</v>
      </c>
      <c r="M9" s="97" t="e">
        <f t="shared" si="1"/>
        <v>#DIV/0!</v>
      </c>
      <c r="N9" s="97" t="e">
        <f t="shared" si="1"/>
        <v>#DIV/0!</v>
      </c>
      <c r="O9" s="97" t="e">
        <f t="shared" si="1"/>
        <v>#DIV/0!</v>
      </c>
      <c r="P9" s="97" t="e">
        <f t="shared" si="1"/>
        <v>#DIV/0!</v>
      </c>
      <c r="Q9" s="97" t="e">
        <f t="shared" si="1"/>
        <v>#DIV/0!</v>
      </c>
      <c r="R9" s="97" t="e">
        <f t="shared" si="1"/>
        <v>#DIV/0!</v>
      </c>
      <c r="S9" s="97" t="e">
        <f t="shared" si="1"/>
        <v>#DIV/0!</v>
      </c>
      <c r="T9" s="97" t="e">
        <f t="shared" si="1"/>
        <v>#DIV/0!</v>
      </c>
      <c r="U9" s="97" t="e">
        <f t="shared" si="1"/>
        <v>#DIV/0!</v>
      </c>
      <c r="V9" s="97" t="e">
        <f t="shared" si="1"/>
        <v>#DIV/0!</v>
      </c>
      <c r="W9" s="97" t="e">
        <f t="shared" si="1"/>
        <v>#DIV/0!</v>
      </c>
      <c r="X9" s="97" t="e">
        <f t="shared" si="1"/>
        <v>#DIV/0!</v>
      </c>
      <c r="Y9" s="97" t="e">
        <f t="shared" si="1"/>
        <v>#DIV/0!</v>
      </c>
      <c r="Z9" s="97" t="e">
        <f t="shared" si="1"/>
        <v>#DIV/0!</v>
      </c>
      <c r="AA9" s="97" t="e">
        <f t="shared" si="1"/>
        <v>#DIV/0!</v>
      </c>
      <c r="AB9" s="97" t="e">
        <f t="shared" si="1"/>
        <v>#DIV/0!</v>
      </c>
      <c r="AC9" s="97" t="e">
        <f t="shared" si="1"/>
        <v>#DIV/0!</v>
      </c>
      <c r="AD9" s="97" t="e">
        <f t="shared" si="1"/>
        <v>#DIV/0!</v>
      </c>
      <c r="AE9" s="97" t="e">
        <f t="shared" si="1"/>
        <v>#DIV/0!</v>
      </c>
      <c r="AF9" s="97" t="e">
        <f t="shared" si="1"/>
        <v>#DIV/0!</v>
      </c>
      <c r="AG9" s="97" t="e">
        <f t="shared" si="1"/>
        <v>#DIV/0!</v>
      </c>
      <c r="AH9" s="97" t="e">
        <f t="shared" si="1"/>
        <v>#DIV/0!</v>
      </c>
      <c r="AI9" s="97">
        <f t="shared" si="1"/>
        <v>0.11428571428571428</v>
      </c>
      <c r="AJ9" s="542"/>
    </row>
    <row r="10" spans="1:36" ht="20.399999999999999">
      <c r="A10" s="528" t="s">
        <v>3</v>
      </c>
      <c r="B10" s="548" t="s">
        <v>54</v>
      </c>
      <c r="C10" s="86" t="s">
        <v>42</v>
      </c>
      <c r="D10" s="142">
        <v>40</v>
      </c>
      <c r="E10" s="142">
        <v>35</v>
      </c>
      <c r="F10" s="142">
        <v>40</v>
      </c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93">
        <f>SUM(D10:AH10)</f>
        <v>115</v>
      </c>
      <c r="AJ10" s="541">
        <f>AI13</f>
        <v>0.11304347826086956</v>
      </c>
    </row>
    <row r="11" spans="1:36" ht="20.399999999999999">
      <c r="A11" s="529"/>
      <c r="B11" s="546"/>
      <c r="C11" s="91" t="s">
        <v>89</v>
      </c>
      <c r="D11" s="92">
        <v>6</v>
      </c>
      <c r="E11" s="92">
        <v>1</v>
      </c>
      <c r="F11" s="92">
        <v>6</v>
      </c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161">
        <f t="shared" ref="AI11:AI12" si="2">SUM(D11:AH11)</f>
        <v>13</v>
      </c>
      <c r="AJ11" s="541"/>
    </row>
    <row r="12" spans="1:36" ht="20.399999999999999">
      <c r="A12" s="529"/>
      <c r="B12" s="546"/>
      <c r="C12" s="94" t="s">
        <v>90</v>
      </c>
      <c r="D12" s="92">
        <v>0</v>
      </c>
      <c r="E12" s="92">
        <v>0</v>
      </c>
      <c r="F12" s="92">
        <v>0</v>
      </c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87">
        <f t="shared" si="2"/>
        <v>0</v>
      </c>
      <c r="AJ12" s="541"/>
    </row>
    <row r="13" spans="1:36" ht="21" thickBot="1">
      <c r="A13" s="530"/>
      <c r="B13" s="547"/>
      <c r="C13" s="96" t="s">
        <v>91</v>
      </c>
      <c r="D13" s="97">
        <f>(D11+D12)/D10</f>
        <v>0.15</v>
      </c>
      <c r="E13" s="97">
        <f>(E11+E12)/E10</f>
        <v>2.8571428571428571E-2</v>
      </c>
      <c r="F13" s="97">
        <f t="shared" ref="F13:AI13" si="3">(F11+F12)/F10</f>
        <v>0.15</v>
      </c>
      <c r="G13" s="97" t="e">
        <f t="shared" si="3"/>
        <v>#DIV/0!</v>
      </c>
      <c r="H13" s="97" t="e">
        <f t="shared" si="3"/>
        <v>#DIV/0!</v>
      </c>
      <c r="I13" s="97" t="e">
        <f t="shared" si="3"/>
        <v>#DIV/0!</v>
      </c>
      <c r="J13" s="97" t="e">
        <f t="shared" si="3"/>
        <v>#DIV/0!</v>
      </c>
      <c r="K13" s="97" t="e">
        <f t="shared" si="3"/>
        <v>#DIV/0!</v>
      </c>
      <c r="L13" s="97" t="e">
        <f t="shared" si="3"/>
        <v>#DIV/0!</v>
      </c>
      <c r="M13" s="97" t="e">
        <f t="shared" si="3"/>
        <v>#DIV/0!</v>
      </c>
      <c r="N13" s="97" t="e">
        <f t="shared" si="3"/>
        <v>#DIV/0!</v>
      </c>
      <c r="O13" s="97" t="e">
        <f t="shared" si="3"/>
        <v>#DIV/0!</v>
      </c>
      <c r="P13" s="97" t="e">
        <f t="shared" si="3"/>
        <v>#DIV/0!</v>
      </c>
      <c r="Q13" s="97" t="e">
        <f t="shared" si="3"/>
        <v>#DIV/0!</v>
      </c>
      <c r="R13" s="97" t="e">
        <f t="shared" si="3"/>
        <v>#DIV/0!</v>
      </c>
      <c r="S13" s="97" t="e">
        <f t="shared" si="3"/>
        <v>#DIV/0!</v>
      </c>
      <c r="T13" s="97" t="e">
        <f t="shared" si="3"/>
        <v>#DIV/0!</v>
      </c>
      <c r="U13" s="97" t="e">
        <f t="shared" si="3"/>
        <v>#DIV/0!</v>
      </c>
      <c r="V13" s="97" t="e">
        <f t="shared" si="3"/>
        <v>#DIV/0!</v>
      </c>
      <c r="W13" s="97" t="e">
        <f t="shared" si="3"/>
        <v>#DIV/0!</v>
      </c>
      <c r="X13" s="97" t="e">
        <f t="shared" si="3"/>
        <v>#DIV/0!</v>
      </c>
      <c r="Y13" s="97" t="e">
        <f t="shared" si="3"/>
        <v>#DIV/0!</v>
      </c>
      <c r="Z13" s="97" t="e">
        <f t="shared" si="3"/>
        <v>#DIV/0!</v>
      </c>
      <c r="AA13" s="97" t="e">
        <f t="shared" si="3"/>
        <v>#DIV/0!</v>
      </c>
      <c r="AB13" s="97" t="e">
        <f t="shared" si="3"/>
        <v>#DIV/0!</v>
      </c>
      <c r="AC13" s="97" t="e">
        <f t="shared" si="3"/>
        <v>#DIV/0!</v>
      </c>
      <c r="AD13" s="97" t="e">
        <f t="shared" si="3"/>
        <v>#DIV/0!</v>
      </c>
      <c r="AE13" s="97" t="e">
        <f t="shared" si="3"/>
        <v>#DIV/0!</v>
      </c>
      <c r="AF13" s="97" t="e">
        <f t="shared" si="3"/>
        <v>#DIV/0!</v>
      </c>
      <c r="AG13" s="97" t="e">
        <f t="shared" si="3"/>
        <v>#DIV/0!</v>
      </c>
      <c r="AH13" s="97" t="e">
        <f t="shared" si="3"/>
        <v>#DIV/0!</v>
      </c>
      <c r="AI13" s="97">
        <f t="shared" si="3"/>
        <v>0.11304347826086956</v>
      </c>
      <c r="AJ13" s="542"/>
    </row>
    <row r="14" spans="1:36" ht="20.399999999999999">
      <c r="A14" s="528" t="s">
        <v>100</v>
      </c>
      <c r="B14" s="548" t="s">
        <v>55</v>
      </c>
      <c r="C14" s="86" t="s">
        <v>42</v>
      </c>
      <c r="D14" s="142">
        <v>40</v>
      </c>
      <c r="E14" s="142">
        <v>50</v>
      </c>
      <c r="F14" s="142">
        <v>50</v>
      </c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93">
        <f>SUM(D14:AH14)</f>
        <v>140</v>
      </c>
      <c r="AJ14" s="541">
        <f>AI17</f>
        <v>0.12857142857142856</v>
      </c>
    </row>
    <row r="15" spans="1:36" ht="20.399999999999999">
      <c r="A15" s="529"/>
      <c r="B15" s="546"/>
      <c r="C15" s="91" t="s">
        <v>89</v>
      </c>
      <c r="D15" s="92">
        <v>7</v>
      </c>
      <c r="E15" s="92">
        <v>2</v>
      </c>
      <c r="F15" s="92">
        <v>9</v>
      </c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161">
        <f t="shared" ref="AI15:AI16" si="4">SUM(D15:AH15)</f>
        <v>18</v>
      </c>
      <c r="AJ15" s="541"/>
    </row>
    <row r="16" spans="1:36" ht="20.399999999999999">
      <c r="A16" s="529"/>
      <c r="B16" s="546"/>
      <c r="C16" s="94" t="s">
        <v>90</v>
      </c>
      <c r="D16" s="92">
        <v>0</v>
      </c>
      <c r="E16" s="92">
        <v>0</v>
      </c>
      <c r="F16" s="92">
        <v>0</v>
      </c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87">
        <f t="shared" si="4"/>
        <v>0</v>
      </c>
      <c r="AJ16" s="541"/>
    </row>
    <row r="17" spans="1:36" ht="21" thickBot="1">
      <c r="A17" s="530"/>
      <c r="B17" s="547"/>
      <c r="C17" s="96" t="s">
        <v>91</v>
      </c>
      <c r="D17" s="97">
        <f>(D15+D16)/D14</f>
        <v>0.17499999999999999</v>
      </c>
      <c r="E17" s="97">
        <f>(E15+E16)/E14</f>
        <v>0.04</v>
      </c>
      <c r="F17" s="97">
        <f t="shared" ref="F17:AI17" si="5">(F15+F16)/F14</f>
        <v>0.18</v>
      </c>
      <c r="G17" s="97" t="e">
        <f t="shared" si="5"/>
        <v>#DIV/0!</v>
      </c>
      <c r="H17" s="97" t="e">
        <f t="shared" si="5"/>
        <v>#DIV/0!</v>
      </c>
      <c r="I17" s="97" t="e">
        <f t="shared" si="5"/>
        <v>#DIV/0!</v>
      </c>
      <c r="J17" s="97" t="e">
        <f t="shared" si="5"/>
        <v>#DIV/0!</v>
      </c>
      <c r="K17" s="97" t="e">
        <f t="shared" si="5"/>
        <v>#DIV/0!</v>
      </c>
      <c r="L17" s="97" t="e">
        <f t="shared" si="5"/>
        <v>#DIV/0!</v>
      </c>
      <c r="M17" s="97" t="e">
        <f t="shared" si="5"/>
        <v>#DIV/0!</v>
      </c>
      <c r="N17" s="97" t="e">
        <f t="shared" si="5"/>
        <v>#DIV/0!</v>
      </c>
      <c r="O17" s="97" t="e">
        <f t="shared" si="5"/>
        <v>#DIV/0!</v>
      </c>
      <c r="P17" s="97" t="e">
        <f t="shared" si="5"/>
        <v>#DIV/0!</v>
      </c>
      <c r="Q17" s="97" t="e">
        <f t="shared" si="5"/>
        <v>#DIV/0!</v>
      </c>
      <c r="R17" s="97" t="e">
        <f t="shared" si="5"/>
        <v>#DIV/0!</v>
      </c>
      <c r="S17" s="97" t="e">
        <f t="shared" si="5"/>
        <v>#DIV/0!</v>
      </c>
      <c r="T17" s="97" t="e">
        <f t="shared" si="5"/>
        <v>#DIV/0!</v>
      </c>
      <c r="U17" s="97" t="e">
        <f t="shared" si="5"/>
        <v>#DIV/0!</v>
      </c>
      <c r="V17" s="97" t="e">
        <f t="shared" si="5"/>
        <v>#DIV/0!</v>
      </c>
      <c r="W17" s="97" t="e">
        <f t="shared" si="5"/>
        <v>#DIV/0!</v>
      </c>
      <c r="X17" s="97" t="e">
        <f t="shared" si="5"/>
        <v>#DIV/0!</v>
      </c>
      <c r="Y17" s="97" t="e">
        <f t="shared" si="5"/>
        <v>#DIV/0!</v>
      </c>
      <c r="Z17" s="97" t="e">
        <f t="shared" si="5"/>
        <v>#DIV/0!</v>
      </c>
      <c r="AA17" s="97" t="e">
        <f t="shared" si="5"/>
        <v>#DIV/0!</v>
      </c>
      <c r="AB17" s="97" t="e">
        <f t="shared" si="5"/>
        <v>#DIV/0!</v>
      </c>
      <c r="AC17" s="97" t="e">
        <f t="shared" si="5"/>
        <v>#DIV/0!</v>
      </c>
      <c r="AD17" s="97" t="e">
        <f t="shared" si="5"/>
        <v>#DIV/0!</v>
      </c>
      <c r="AE17" s="97" t="e">
        <f t="shared" si="5"/>
        <v>#DIV/0!</v>
      </c>
      <c r="AF17" s="97" t="e">
        <f t="shared" si="5"/>
        <v>#DIV/0!</v>
      </c>
      <c r="AG17" s="97" t="e">
        <f t="shared" si="5"/>
        <v>#DIV/0!</v>
      </c>
      <c r="AH17" s="97" t="e">
        <f t="shared" si="5"/>
        <v>#DIV/0!</v>
      </c>
      <c r="AI17" s="97">
        <f t="shared" si="5"/>
        <v>0.12857142857142856</v>
      </c>
      <c r="AJ17" s="542"/>
    </row>
    <row r="18" spans="1:36" ht="20.399999999999999">
      <c r="A18" s="528" t="s">
        <v>4</v>
      </c>
      <c r="B18" s="548" t="s">
        <v>56</v>
      </c>
      <c r="C18" s="86" t="s">
        <v>42</v>
      </c>
      <c r="D18" s="142">
        <v>25</v>
      </c>
      <c r="E18" s="142">
        <v>25</v>
      </c>
      <c r="F18" s="142">
        <v>25</v>
      </c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93">
        <f>SUM(D18:AH18)</f>
        <v>75</v>
      </c>
      <c r="AJ18" s="541">
        <f>AI21</f>
        <v>0.17333333333333334</v>
      </c>
    </row>
    <row r="19" spans="1:36" ht="20.399999999999999">
      <c r="A19" s="529"/>
      <c r="B19" s="546"/>
      <c r="C19" s="91" t="s">
        <v>89</v>
      </c>
      <c r="D19" s="92">
        <v>4</v>
      </c>
      <c r="E19" s="92">
        <v>3</v>
      </c>
      <c r="F19" s="92">
        <v>6</v>
      </c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161">
        <f t="shared" ref="AI19:AI20" si="6">SUM(D19:AH19)</f>
        <v>13</v>
      </c>
      <c r="AJ19" s="541"/>
    </row>
    <row r="20" spans="1:36" ht="20.399999999999999">
      <c r="A20" s="529"/>
      <c r="B20" s="546"/>
      <c r="C20" s="94" t="s">
        <v>90</v>
      </c>
      <c r="D20" s="92">
        <v>0</v>
      </c>
      <c r="E20" s="92">
        <v>0</v>
      </c>
      <c r="F20" s="92">
        <v>0</v>
      </c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87">
        <f t="shared" si="6"/>
        <v>0</v>
      </c>
      <c r="AJ20" s="541"/>
    </row>
    <row r="21" spans="1:36" ht="21" thickBot="1">
      <c r="A21" s="530"/>
      <c r="B21" s="547"/>
      <c r="C21" s="96" t="s">
        <v>91</v>
      </c>
      <c r="D21" s="97">
        <f>(D19+D20)/D18</f>
        <v>0.16</v>
      </c>
      <c r="E21" s="97">
        <f>(E19+E20)/E18</f>
        <v>0.12</v>
      </c>
      <c r="F21" s="97">
        <f t="shared" ref="F21:AI21" si="7">(F19+F20)/F18</f>
        <v>0.24</v>
      </c>
      <c r="G21" s="97" t="e">
        <f t="shared" si="7"/>
        <v>#DIV/0!</v>
      </c>
      <c r="H21" s="97" t="e">
        <f t="shared" si="7"/>
        <v>#DIV/0!</v>
      </c>
      <c r="I21" s="97" t="e">
        <f t="shared" si="7"/>
        <v>#DIV/0!</v>
      </c>
      <c r="J21" s="97" t="e">
        <f t="shared" si="7"/>
        <v>#DIV/0!</v>
      </c>
      <c r="K21" s="97" t="e">
        <f t="shared" si="7"/>
        <v>#DIV/0!</v>
      </c>
      <c r="L21" s="97" t="e">
        <f t="shared" si="7"/>
        <v>#DIV/0!</v>
      </c>
      <c r="M21" s="97" t="e">
        <f t="shared" si="7"/>
        <v>#DIV/0!</v>
      </c>
      <c r="N21" s="97" t="e">
        <f t="shared" si="7"/>
        <v>#DIV/0!</v>
      </c>
      <c r="O21" s="97" t="e">
        <f t="shared" si="7"/>
        <v>#DIV/0!</v>
      </c>
      <c r="P21" s="97" t="e">
        <f t="shared" si="7"/>
        <v>#DIV/0!</v>
      </c>
      <c r="Q21" s="97" t="e">
        <f t="shared" si="7"/>
        <v>#DIV/0!</v>
      </c>
      <c r="R21" s="97" t="e">
        <f t="shared" si="7"/>
        <v>#DIV/0!</v>
      </c>
      <c r="S21" s="97" t="e">
        <f t="shared" si="7"/>
        <v>#DIV/0!</v>
      </c>
      <c r="T21" s="97" t="e">
        <f t="shared" si="7"/>
        <v>#DIV/0!</v>
      </c>
      <c r="U21" s="97" t="e">
        <f t="shared" si="7"/>
        <v>#DIV/0!</v>
      </c>
      <c r="V21" s="97" t="e">
        <f t="shared" si="7"/>
        <v>#DIV/0!</v>
      </c>
      <c r="W21" s="97" t="e">
        <f t="shared" si="7"/>
        <v>#DIV/0!</v>
      </c>
      <c r="X21" s="97" t="e">
        <f t="shared" si="7"/>
        <v>#DIV/0!</v>
      </c>
      <c r="Y21" s="97" t="e">
        <f t="shared" si="7"/>
        <v>#DIV/0!</v>
      </c>
      <c r="Z21" s="97" t="e">
        <f t="shared" si="7"/>
        <v>#DIV/0!</v>
      </c>
      <c r="AA21" s="97" t="e">
        <f t="shared" si="7"/>
        <v>#DIV/0!</v>
      </c>
      <c r="AB21" s="97" t="e">
        <f t="shared" si="7"/>
        <v>#DIV/0!</v>
      </c>
      <c r="AC21" s="97" t="e">
        <f t="shared" si="7"/>
        <v>#DIV/0!</v>
      </c>
      <c r="AD21" s="97" t="e">
        <f t="shared" si="7"/>
        <v>#DIV/0!</v>
      </c>
      <c r="AE21" s="97" t="e">
        <f t="shared" si="7"/>
        <v>#DIV/0!</v>
      </c>
      <c r="AF21" s="97" t="e">
        <f t="shared" si="7"/>
        <v>#DIV/0!</v>
      </c>
      <c r="AG21" s="97" t="e">
        <f t="shared" si="7"/>
        <v>#DIV/0!</v>
      </c>
      <c r="AH21" s="97" t="e">
        <f t="shared" si="7"/>
        <v>#DIV/0!</v>
      </c>
      <c r="AI21" s="97">
        <f t="shared" si="7"/>
        <v>0.17333333333333334</v>
      </c>
      <c r="AJ21" s="542"/>
    </row>
    <row r="22" spans="1:36" ht="20.399999999999999">
      <c r="A22" s="528" t="s">
        <v>5</v>
      </c>
      <c r="B22" s="548" t="s">
        <v>57</v>
      </c>
      <c r="C22" s="86" t="s">
        <v>42</v>
      </c>
      <c r="D22" s="142">
        <v>20</v>
      </c>
      <c r="E22" s="142">
        <v>25</v>
      </c>
      <c r="F22" s="142">
        <v>25</v>
      </c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93">
        <f>SUM(D22:AH22)</f>
        <v>70</v>
      </c>
      <c r="AJ22" s="541">
        <f>AI25</f>
        <v>8.5714285714285715E-2</v>
      </c>
    </row>
    <row r="23" spans="1:36" ht="20.399999999999999">
      <c r="A23" s="529"/>
      <c r="B23" s="546"/>
      <c r="C23" s="91" t="s">
        <v>89</v>
      </c>
      <c r="D23" s="92">
        <v>5</v>
      </c>
      <c r="E23" s="92">
        <v>1</v>
      </c>
      <c r="F23" s="92">
        <v>0</v>
      </c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161">
        <f t="shared" ref="AI23:AI24" si="8">SUM(D23:AH23)</f>
        <v>6</v>
      </c>
      <c r="AJ23" s="541"/>
    </row>
    <row r="24" spans="1:36" ht="20.399999999999999">
      <c r="A24" s="529"/>
      <c r="B24" s="546"/>
      <c r="C24" s="94" t="s">
        <v>90</v>
      </c>
      <c r="D24" s="92">
        <v>0</v>
      </c>
      <c r="E24" s="92">
        <v>0</v>
      </c>
      <c r="F24" s="92">
        <v>0</v>
      </c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87">
        <f t="shared" si="8"/>
        <v>0</v>
      </c>
      <c r="AJ24" s="541"/>
    </row>
    <row r="25" spans="1:36" ht="21" thickBot="1">
      <c r="A25" s="530"/>
      <c r="B25" s="547"/>
      <c r="C25" s="96" t="s">
        <v>91</v>
      </c>
      <c r="D25" s="97">
        <f>(D23+D24)/D22</f>
        <v>0.25</v>
      </c>
      <c r="E25" s="97">
        <f>(E23+E24)/E22</f>
        <v>0.04</v>
      </c>
      <c r="F25" s="97">
        <f t="shared" ref="F25:AI25" si="9">(F23+F24)/F22</f>
        <v>0</v>
      </c>
      <c r="G25" s="97" t="e">
        <f t="shared" si="9"/>
        <v>#DIV/0!</v>
      </c>
      <c r="H25" s="97" t="e">
        <f t="shared" si="9"/>
        <v>#DIV/0!</v>
      </c>
      <c r="I25" s="97" t="e">
        <f t="shared" si="9"/>
        <v>#DIV/0!</v>
      </c>
      <c r="J25" s="97" t="e">
        <f t="shared" si="9"/>
        <v>#DIV/0!</v>
      </c>
      <c r="K25" s="97" t="e">
        <f t="shared" si="9"/>
        <v>#DIV/0!</v>
      </c>
      <c r="L25" s="97" t="e">
        <f t="shared" si="9"/>
        <v>#DIV/0!</v>
      </c>
      <c r="M25" s="97" t="e">
        <f t="shared" si="9"/>
        <v>#DIV/0!</v>
      </c>
      <c r="N25" s="97" t="e">
        <f t="shared" si="9"/>
        <v>#DIV/0!</v>
      </c>
      <c r="O25" s="97" t="e">
        <f t="shared" si="9"/>
        <v>#DIV/0!</v>
      </c>
      <c r="P25" s="97" t="e">
        <f t="shared" si="9"/>
        <v>#DIV/0!</v>
      </c>
      <c r="Q25" s="97" t="e">
        <f t="shared" si="9"/>
        <v>#DIV/0!</v>
      </c>
      <c r="R25" s="97" t="e">
        <f t="shared" si="9"/>
        <v>#DIV/0!</v>
      </c>
      <c r="S25" s="97" t="e">
        <f t="shared" si="9"/>
        <v>#DIV/0!</v>
      </c>
      <c r="T25" s="97" t="e">
        <f t="shared" si="9"/>
        <v>#DIV/0!</v>
      </c>
      <c r="U25" s="97" t="e">
        <f t="shared" si="9"/>
        <v>#DIV/0!</v>
      </c>
      <c r="V25" s="97" t="e">
        <f t="shared" si="9"/>
        <v>#DIV/0!</v>
      </c>
      <c r="W25" s="97" t="e">
        <f t="shared" si="9"/>
        <v>#DIV/0!</v>
      </c>
      <c r="X25" s="97" t="e">
        <f t="shared" si="9"/>
        <v>#DIV/0!</v>
      </c>
      <c r="Y25" s="97" t="e">
        <f t="shared" si="9"/>
        <v>#DIV/0!</v>
      </c>
      <c r="Z25" s="97" t="e">
        <f t="shared" si="9"/>
        <v>#DIV/0!</v>
      </c>
      <c r="AA25" s="97" t="e">
        <f t="shared" si="9"/>
        <v>#DIV/0!</v>
      </c>
      <c r="AB25" s="97" t="e">
        <f t="shared" si="9"/>
        <v>#DIV/0!</v>
      </c>
      <c r="AC25" s="97" t="e">
        <f t="shared" si="9"/>
        <v>#DIV/0!</v>
      </c>
      <c r="AD25" s="97" t="e">
        <f t="shared" si="9"/>
        <v>#DIV/0!</v>
      </c>
      <c r="AE25" s="97" t="e">
        <f t="shared" si="9"/>
        <v>#DIV/0!</v>
      </c>
      <c r="AF25" s="97" t="e">
        <f t="shared" si="9"/>
        <v>#DIV/0!</v>
      </c>
      <c r="AG25" s="97" t="e">
        <f t="shared" si="9"/>
        <v>#DIV/0!</v>
      </c>
      <c r="AH25" s="97" t="e">
        <f t="shared" si="9"/>
        <v>#DIV/0!</v>
      </c>
      <c r="AI25" s="97">
        <f t="shared" si="9"/>
        <v>8.5714285714285715E-2</v>
      </c>
      <c r="AJ25" s="542"/>
    </row>
    <row r="26" spans="1:36" ht="20.399999999999999">
      <c r="A26" s="528" t="s">
        <v>6</v>
      </c>
      <c r="B26" s="548" t="s">
        <v>58</v>
      </c>
      <c r="C26" s="86" t="s">
        <v>42</v>
      </c>
      <c r="D26" s="142">
        <v>50</v>
      </c>
      <c r="E26" s="142">
        <v>55</v>
      </c>
      <c r="F26" s="142">
        <v>55</v>
      </c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93">
        <f>SUM(D26:AH26)</f>
        <v>160</v>
      </c>
      <c r="AJ26" s="541">
        <f>AI29</f>
        <v>9.375E-2</v>
      </c>
    </row>
    <row r="27" spans="1:36" ht="20.399999999999999">
      <c r="A27" s="529"/>
      <c r="B27" s="546"/>
      <c r="C27" s="91" t="s">
        <v>89</v>
      </c>
      <c r="D27" s="92">
        <v>5</v>
      </c>
      <c r="E27" s="92">
        <v>3</v>
      </c>
      <c r="F27" s="92">
        <v>7</v>
      </c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161">
        <f t="shared" ref="AI27:AI28" si="10">SUM(D27:AH27)</f>
        <v>15</v>
      </c>
      <c r="AJ27" s="541"/>
    </row>
    <row r="28" spans="1:36" ht="20.399999999999999">
      <c r="A28" s="529"/>
      <c r="B28" s="546"/>
      <c r="C28" s="94" t="s">
        <v>90</v>
      </c>
      <c r="D28" s="92">
        <v>0</v>
      </c>
      <c r="E28" s="92">
        <v>0</v>
      </c>
      <c r="F28" s="92">
        <v>0</v>
      </c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87">
        <f t="shared" si="10"/>
        <v>0</v>
      </c>
      <c r="AJ28" s="541"/>
    </row>
    <row r="29" spans="1:36" ht="21" thickBot="1">
      <c r="A29" s="530"/>
      <c r="B29" s="547"/>
      <c r="C29" s="96" t="s">
        <v>91</v>
      </c>
      <c r="D29" s="97">
        <f>(D27+D28)/D26</f>
        <v>0.1</v>
      </c>
      <c r="E29" s="97">
        <f>(E27+E28)/E26</f>
        <v>5.4545454545454543E-2</v>
      </c>
      <c r="F29" s="97">
        <f t="shared" ref="F29:AI29" si="11">(F27+F28)/F26</f>
        <v>0.12727272727272726</v>
      </c>
      <c r="G29" s="97" t="e">
        <f t="shared" si="11"/>
        <v>#DIV/0!</v>
      </c>
      <c r="H29" s="97" t="e">
        <f t="shared" si="11"/>
        <v>#DIV/0!</v>
      </c>
      <c r="I29" s="97" t="e">
        <f t="shared" si="11"/>
        <v>#DIV/0!</v>
      </c>
      <c r="J29" s="97" t="e">
        <f t="shared" si="11"/>
        <v>#DIV/0!</v>
      </c>
      <c r="K29" s="97" t="e">
        <f t="shared" si="11"/>
        <v>#DIV/0!</v>
      </c>
      <c r="L29" s="97" t="e">
        <f t="shared" si="11"/>
        <v>#DIV/0!</v>
      </c>
      <c r="M29" s="97" t="e">
        <f t="shared" si="11"/>
        <v>#DIV/0!</v>
      </c>
      <c r="N29" s="97" t="e">
        <f t="shared" si="11"/>
        <v>#DIV/0!</v>
      </c>
      <c r="O29" s="97" t="e">
        <f t="shared" si="11"/>
        <v>#DIV/0!</v>
      </c>
      <c r="P29" s="97" t="e">
        <f t="shared" si="11"/>
        <v>#DIV/0!</v>
      </c>
      <c r="Q29" s="97" t="e">
        <f t="shared" si="11"/>
        <v>#DIV/0!</v>
      </c>
      <c r="R29" s="97" t="e">
        <f t="shared" si="11"/>
        <v>#DIV/0!</v>
      </c>
      <c r="S29" s="97" t="e">
        <f t="shared" si="11"/>
        <v>#DIV/0!</v>
      </c>
      <c r="T29" s="97" t="e">
        <f t="shared" si="11"/>
        <v>#DIV/0!</v>
      </c>
      <c r="U29" s="97" t="e">
        <f t="shared" si="11"/>
        <v>#DIV/0!</v>
      </c>
      <c r="V29" s="97" t="e">
        <f t="shared" si="11"/>
        <v>#DIV/0!</v>
      </c>
      <c r="W29" s="97" t="e">
        <f t="shared" si="11"/>
        <v>#DIV/0!</v>
      </c>
      <c r="X29" s="97" t="e">
        <f t="shared" si="11"/>
        <v>#DIV/0!</v>
      </c>
      <c r="Y29" s="97" t="e">
        <f t="shared" si="11"/>
        <v>#DIV/0!</v>
      </c>
      <c r="Z29" s="97" t="e">
        <f t="shared" si="11"/>
        <v>#DIV/0!</v>
      </c>
      <c r="AA29" s="97" t="e">
        <f t="shared" si="11"/>
        <v>#DIV/0!</v>
      </c>
      <c r="AB29" s="97" t="e">
        <f t="shared" si="11"/>
        <v>#DIV/0!</v>
      </c>
      <c r="AC29" s="97" t="e">
        <f t="shared" si="11"/>
        <v>#DIV/0!</v>
      </c>
      <c r="AD29" s="97" t="e">
        <f t="shared" si="11"/>
        <v>#DIV/0!</v>
      </c>
      <c r="AE29" s="97" t="e">
        <f t="shared" si="11"/>
        <v>#DIV/0!</v>
      </c>
      <c r="AF29" s="97" t="e">
        <f t="shared" si="11"/>
        <v>#DIV/0!</v>
      </c>
      <c r="AG29" s="97" t="e">
        <f t="shared" si="11"/>
        <v>#DIV/0!</v>
      </c>
      <c r="AH29" s="97" t="e">
        <f t="shared" si="11"/>
        <v>#DIV/0!</v>
      </c>
      <c r="AI29" s="97">
        <f t="shared" si="11"/>
        <v>9.375E-2</v>
      </c>
      <c r="AJ29" s="542"/>
    </row>
    <row r="30" spans="1:36" ht="20.399999999999999">
      <c r="A30" s="528" t="s">
        <v>7</v>
      </c>
      <c r="B30" s="548" t="s">
        <v>59</v>
      </c>
      <c r="C30" s="86" t="s">
        <v>42</v>
      </c>
      <c r="D30" s="142">
        <v>50</v>
      </c>
      <c r="E30" s="142">
        <v>55</v>
      </c>
      <c r="F30" s="142">
        <v>50</v>
      </c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93">
        <f>SUM(D30:AH30)</f>
        <v>155</v>
      </c>
      <c r="AJ30" s="541">
        <f>AI33</f>
        <v>0.17419354838709677</v>
      </c>
    </row>
    <row r="31" spans="1:36" ht="20.399999999999999">
      <c r="A31" s="529"/>
      <c r="B31" s="546"/>
      <c r="C31" s="91" t="s">
        <v>89</v>
      </c>
      <c r="D31" s="92">
        <v>6</v>
      </c>
      <c r="E31" s="92">
        <v>10</v>
      </c>
      <c r="F31" s="92">
        <v>11</v>
      </c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161">
        <f t="shared" ref="AI31:AI32" si="12">SUM(D31:AH31)</f>
        <v>27</v>
      </c>
      <c r="AJ31" s="541"/>
    </row>
    <row r="32" spans="1:36" ht="20.399999999999999">
      <c r="A32" s="529"/>
      <c r="B32" s="546"/>
      <c r="C32" s="94" t="s">
        <v>90</v>
      </c>
      <c r="D32" s="92">
        <v>0</v>
      </c>
      <c r="E32" s="92">
        <v>0</v>
      </c>
      <c r="F32" s="92">
        <v>0</v>
      </c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87">
        <f t="shared" si="12"/>
        <v>0</v>
      </c>
      <c r="AJ32" s="541"/>
    </row>
    <row r="33" spans="1:36" ht="21" thickBot="1">
      <c r="A33" s="530"/>
      <c r="B33" s="547"/>
      <c r="C33" s="96" t="s">
        <v>91</v>
      </c>
      <c r="D33" s="97">
        <f>(D31+D32)/D30</f>
        <v>0.12</v>
      </c>
      <c r="E33" s="97">
        <f>(E31+E32)/E30</f>
        <v>0.18181818181818182</v>
      </c>
      <c r="F33" s="97">
        <f t="shared" ref="F33:AI33" si="13">(F31+F32)/F30</f>
        <v>0.22</v>
      </c>
      <c r="G33" s="97" t="e">
        <f t="shared" si="13"/>
        <v>#DIV/0!</v>
      </c>
      <c r="H33" s="97" t="e">
        <f t="shared" si="13"/>
        <v>#DIV/0!</v>
      </c>
      <c r="I33" s="97" t="e">
        <f t="shared" si="13"/>
        <v>#DIV/0!</v>
      </c>
      <c r="J33" s="97" t="e">
        <f t="shared" si="13"/>
        <v>#DIV/0!</v>
      </c>
      <c r="K33" s="97" t="e">
        <f t="shared" si="13"/>
        <v>#DIV/0!</v>
      </c>
      <c r="L33" s="97" t="e">
        <f t="shared" si="13"/>
        <v>#DIV/0!</v>
      </c>
      <c r="M33" s="97" t="e">
        <f t="shared" si="13"/>
        <v>#DIV/0!</v>
      </c>
      <c r="N33" s="97" t="e">
        <f t="shared" si="13"/>
        <v>#DIV/0!</v>
      </c>
      <c r="O33" s="97" t="e">
        <f t="shared" si="13"/>
        <v>#DIV/0!</v>
      </c>
      <c r="P33" s="97" t="e">
        <f t="shared" si="13"/>
        <v>#DIV/0!</v>
      </c>
      <c r="Q33" s="97" t="e">
        <f t="shared" si="13"/>
        <v>#DIV/0!</v>
      </c>
      <c r="R33" s="97" t="e">
        <f t="shared" si="13"/>
        <v>#DIV/0!</v>
      </c>
      <c r="S33" s="97" t="e">
        <f t="shared" si="13"/>
        <v>#DIV/0!</v>
      </c>
      <c r="T33" s="97" t="e">
        <f t="shared" si="13"/>
        <v>#DIV/0!</v>
      </c>
      <c r="U33" s="97" t="e">
        <f t="shared" si="13"/>
        <v>#DIV/0!</v>
      </c>
      <c r="V33" s="97" t="e">
        <f t="shared" si="13"/>
        <v>#DIV/0!</v>
      </c>
      <c r="W33" s="97" t="e">
        <f t="shared" si="13"/>
        <v>#DIV/0!</v>
      </c>
      <c r="X33" s="97" t="e">
        <f t="shared" si="13"/>
        <v>#DIV/0!</v>
      </c>
      <c r="Y33" s="97" t="e">
        <f t="shared" si="13"/>
        <v>#DIV/0!</v>
      </c>
      <c r="Z33" s="97" t="e">
        <f t="shared" si="13"/>
        <v>#DIV/0!</v>
      </c>
      <c r="AA33" s="97" t="e">
        <f t="shared" si="13"/>
        <v>#DIV/0!</v>
      </c>
      <c r="AB33" s="97" t="e">
        <f t="shared" si="13"/>
        <v>#DIV/0!</v>
      </c>
      <c r="AC33" s="97" t="e">
        <f t="shared" si="13"/>
        <v>#DIV/0!</v>
      </c>
      <c r="AD33" s="97" t="e">
        <f t="shared" si="13"/>
        <v>#DIV/0!</v>
      </c>
      <c r="AE33" s="97" t="e">
        <f t="shared" si="13"/>
        <v>#DIV/0!</v>
      </c>
      <c r="AF33" s="97" t="e">
        <f t="shared" si="13"/>
        <v>#DIV/0!</v>
      </c>
      <c r="AG33" s="97" t="e">
        <f t="shared" si="13"/>
        <v>#DIV/0!</v>
      </c>
      <c r="AH33" s="97" t="e">
        <f t="shared" si="13"/>
        <v>#DIV/0!</v>
      </c>
      <c r="AI33" s="97">
        <f t="shared" si="13"/>
        <v>0.17419354838709677</v>
      </c>
      <c r="AJ33" s="542"/>
    </row>
    <row r="34" spans="1:36" ht="20.399999999999999">
      <c r="A34" s="528" t="s">
        <v>8</v>
      </c>
      <c r="B34" s="548" t="s">
        <v>32</v>
      </c>
      <c r="C34" s="86" t="s">
        <v>42</v>
      </c>
      <c r="D34" s="142">
        <v>80</v>
      </c>
      <c r="E34" s="142">
        <v>85</v>
      </c>
      <c r="F34" s="142">
        <v>100</v>
      </c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93">
        <f>SUM(D34:AH34)</f>
        <v>265</v>
      </c>
      <c r="AJ34" s="541">
        <f>AI37</f>
        <v>0.12075471698113208</v>
      </c>
    </row>
    <row r="35" spans="1:36" ht="20.399999999999999">
      <c r="A35" s="529"/>
      <c r="B35" s="546"/>
      <c r="C35" s="91" t="s">
        <v>89</v>
      </c>
      <c r="D35" s="92">
        <v>6</v>
      </c>
      <c r="E35" s="92">
        <v>12</v>
      </c>
      <c r="F35" s="92">
        <v>14</v>
      </c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161">
        <f t="shared" ref="AI35:AI36" si="14">SUM(D35:AH35)</f>
        <v>32</v>
      </c>
      <c r="AJ35" s="541"/>
    </row>
    <row r="36" spans="1:36" ht="20.399999999999999">
      <c r="A36" s="529"/>
      <c r="B36" s="546"/>
      <c r="C36" s="94" t="s">
        <v>90</v>
      </c>
      <c r="D36" s="92">
        <v>0</v>
      </c>
      <c r="E36" s="92">
        <v>0</v>
      </c>
      <c r="F36" s="92">
        <v>0</v>
      </c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87">
        <f t="shared" si="14"/>
        <v>0</v>
      </c>
      <c r="AJ36" s="541"/>
    </row>
    <row r="37" spans="1:36" ht="21" thickBot="1">
      <c r="A37" s="530"/>
      <c r="B37" s="547"/>
      <c r="C37" s="96" t="s">
        <v>91</v>
      </c>
      <c r="D37" s="97">
        <f>(D35+D36)/D34</f>
        <v>7.4999999999999997E-2</v>
      </c>
      <c r="E37" s="97">
        <f>(E35+E36)/E34</f>
        <v>0.14117647058823529</v>
      </c>
      <c r="F37" s="97">
        <f t="shared" ref="F37:AI37" si="15">(F35+F36)/F34</f>
        <v>0.14000000000000001</v>
      </c>
      <c r="G37" s="97" t="e">
        <f t="shared" si="15"/>
        <v>#DIV/0!</v>
      </c>
      <c r="H37" s="97" t="e">
        <f t="shared" si="15"/>
        <v>#DIV/0!</v>
      </c>
      <c r="I37" s="97" t="e">
        <f t="shared" si="15"/>
        <v>#DIV/0!</v>
      </c>
      <c r="J37" s="97" t="e">
        <f t="shared" si="15"/>
        <v>#DIV/0!</v>
      </c>
      <c r="K37" s="97" t="e">
        <f t="shared" si="15"/>
        <v>#DIV/0!</v>
      </c>
      <c r="L37" s="97" t="e">
        <f t="shared" si="15"/>
        <v>#DIV/0!</v>
      </c>
      <c r="M37" s="97" t="e">
        <f t="shared" si="15"/>
        <v>#DIV/0!</v>
      </c>
      <c r="N37" s="97" t="e">
        <f t="shared" si="15"/>
        <v>#DIV/0!</v>
      </c>
      <c r="O37" s="97" t="e">
        <f t="shared" si="15"/>
        <v>#DIV/0!</v>
      </c>
      <c r="P37" s="97" t="e">
        <f t="shared" si="15"/>
        <v>#DIV/0!</v>
      </c>
      <c r="Q37" s="97" t="e">
        <f t="shared" si="15"/>
        <v>#DIV/0!</v>
      </c>
      <c r="R37" s="97" t="e">
        <f t="shared" si="15"/>
        <v>#DIV/0!</v>
      </c>
      <c r="S37" s="97" t="e">
        <f t="shared" si="15"/>
        <v>#DIV/0!</v>
      </c>
      <c r="T37" s="97" t="e">
        <f t="shared" si="15"/>
        <v>#DIV/0!</v>
      </c>
      <c r="U37" s="97" t="e">
        <f t="shared" si="15"/>
        <v>#DIV/0!</v>
      </c>
      <c r="V37" s="97" t="e">
        <f t="shared" si="15"/>
        <v>#DIV/0!</v>
      </c>
      <c r="W37" s="97" t="e">
        <f t="shared" si="15"/>
        <v>#DIV/0!</v>
      </c>
      <c r="X37" s="97" t="e">
        <f t="shared" si="15"/>
        <v>#DIV/0!</v>
      </c>
      <c r="Y37" s="97" t="e">
        <f t="shared" si="15"/>
        <v>#DIV/0!</v>
      </c>
      <c r="Z37" s="97" t="e">
        <f t="shared" si="15"/>
        <v>#DIV/0!</v>
      </c>
      <c r="AA37" s="97" t="e">
        <f t="shared" si="15"/>
        <v>#DIV/0!</v>
      </c>
      <c r="AB37" s="97" t="e">
        <f t="shared" si="15"/>
        <v>#DIV/0!</v>
      </c>
      <c r="AC37" s="97" t="e">
        <f t="shared" si="15"/>
        <v>#DIV/0!</v>
      </c>
      <c r="AD37" s="97" t="e">
        <f t="shared" si="15"/>
        <v>#DIV/0!</v>
      </c>
      <c r="AE37" s="97" t="e">
        <f t="shared" si="15"/>
        <v>#DIV/0!</v>
      </c>
      <c r="AF37" s="97" t="e">
        <f t="shared" si="15"/>
        <v>#DIV/0!</v>
      </c>
      <c r="AG37" s="97" t="e">
        <f t="shared" si="15"/>
        <v>#DIV/0!</v>
      </c>
      <c r="AH37" s="97" t="e">
        <f t="shared" si="15"/>
        <v>#DIV/0!</v>
      </c>
      <c r="AI37" s="97">
        <f t="shared" si="15"/>
        <v>0.12075471698113208</v>
      </c>
      <c r="AJ37" s="542"/>
    </row>
    <row r="38" spans="1:36" ht="20.399999999999999">
      <c r="A38" s="528" t="s">
        <v>9</v>
      </c>
      <c r="B38" s="548" t="s">
        <v>33</v>
      </c>
      <c r="C38" s="86" t="s">
        <v>42</v>
      </c>
      <c r="D38" s="142">
        <v>40</v>
      </c>
      <c r="E38" s="142">
        <v>40</v>
      </c>
      <c r="F38" s="142">
        <v>30</v>
      </c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93">
        <f>SUM(D38:AH38)</f>
        <v>110</v>
      </c>
      <c r="AJ38" s="541">
        <f>AI41</f>
        <v>0.21818181818181817</v>
      </c>
    </row>
    <row r="39" spans="1:36" ht="20.399999999999999">
      <c r="A39" s="529"/>
      <c r="B39" s="546"/>
      <c r="C39" s="91" t="s">
        <v>89</v>
      </c>
      <c r="D39" s="92">
        <v>10</v>
      </c>
      <c r="E39" s="92">
        <v>7</v>
      </c>
      <c r="F39" s="92">
        <v>7</v>
      </c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161">
        <f t="shared" ref="AI39:AI40" si="16">SUM(D39:AH39)</f>
        <v>24</v>
      </c>
      <c r="AJ39" s="541"/>
    </row>
    <row r="40" spans="1:36" ht="20.399999999999999">
      <c r="A40" s="529"/>
      <c r="B40" s="546"/>
      <c r="C40" s="94" t="s">
        <v>90</v>
      </c>
      <c r="D40" s="92">
        <v>0</v>
      </c>
      <c r="E40" s="92">
        <v>0</v>
      </c>
      <c r="F40" s="92">
        <v>0</v>
      </c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87">
        <f t="shared" si="16"/>
        <v>0</v>
      </c>
      <c r="AJ40" s="541"/>
    </row>
    <row r="41" spans="1:36" ht="21" thickBot="1">
      <c r="A41" s="530"/>
      <c r="B41" s="547"/>
      <c r="C41" s="96" t="s">
        <v>91</v>
      </c>
      <c r="D41" s="97">
        <f>(D39+D40)/D38</f>
        <v>0.25</v>
      </c>
      <c r="E41" s="97">
        <f>(E39+E40)/E38</f>
        <v>0.17499999999999999</v>
      </c>
      <c r="F41" s="97">
        <f t="shared" ref="F41:AI41" si="17">(F39+F40)/F38</f>
        <v>0.23333333333333334</v>
      </c>
      <c r="G41" s="97" t="e">
        <f t="shared" si="17"/>
        <v>#DIV/0!</v>
      </c>
      <c r="H41" s="97" t="e">
        <f t="shared" si="17"/>
        <v>#DIV/0!</v>
      </c>
      <c r="I41" s="97" t="e">
        <f t="shared" si="17"/>
        <v>#DIV/0!</v>
      </c>
      <c r="J41" s="97" t="e">
        <f t="shared" si="17"/>
        <v>#DIV/0!</v>
      </c>
      <c r="K41" s="97" t="e">
        <f t="shared" si="17"/>
        <v>#DIV/0!</v>
      </c>
      <c r="L41" s="97" t="e">
        <f t="shared" si="17"/>
        <v>#DIV/0!</v>
      </c>
      <c r="M41" s="97" t="e">
        <f t="shared" si="17"/>
        <v>#DIV/0!</v>
      </c>
      <c r="N41" s="97" t="e">
        <f t="shared" si="17"/>
        <v>#DIV/0!</v>
      </c>
      <c r="O41" s="97" t="e">
        <f t="shared" si="17"/>
        <v>#DIV/0!</v>
      </c>
      <c r="P41" s="97" t="e">
        <f t="shared" si="17"/>
        <v>#DIV/0!</v>
      </c>
      <c r="Q41" s="97" t="e">
        <f t="shared" si="17"/>
        <v>#DIV/0!</v>
      </c>
      <c r="R41" s="97" t="e">
        <f t="shared" si="17"/>
        <v>#DIV/0!</v>
      </c>
      <c r="S41" s="97" t="e">
        <f t="shared" si="17"/>
        <v>#DIV/0!</v>
      </c>
      <c r="T41" s="97" t="e">
        <f t="shared" si="17"/>
        <v>#DIV/0!</v>
      </c>
      <c r="U41" s="97" t="e">
        <f t="shared" si="17"/>
        <v>#DIV/0!</v>
      </c>
      <c r="V41" s="97" t="e">
        <f t="shared" si="17"/>
        <v>#DIV/0!</v>
      </c>
      <c r="W41" s="97" t="e">
        <f t="shared" si="17"/>
        <v>#DIV/0!</v>
      </c>
      <c r="X41" s="97" t="e">
        <f t="shared" si="17"/>
        <v>#DIV/0!</v>
      </c>
      <c r="Y41" s="97" t="e">
        <f t="shared" si="17"/>
        <v>#DIV/0!</v>
      </c>
      <c r="Z41" s="97" t="e">
        <f t="shared" si="17"/>
        <v>#DIV/0!</v>
      </c>
      <c r="AA41" s="97" t="e">
        <f t="shared" si="17"/>
        <v>#DIV/0!</v>
      </c>
      <c r="AB41" s="97" t="e">
        <f t="shared" si="17"/>
        <v>#DIV/0!</v>
      </c>
      <c r="AC41" s="97" t="e">
        <f t="shared" si="17"/>
        <v>#DIV/0!</v>
      </c>
      <c r="AD41" s="97" t="e">
        <f t="shared" si="17"/>
        <v>#DIV/0!</v>
      </c>
      <c r="AE41" s="97" t="e">
        <f t="shared" si="17"/>
        <v>#DIV/0!</v>
      </c>
      <c r="AF41" s="97" t="e">
        <f t="shared" si="17"/>
        <v>#DIV/0!</v>
      </c>
      <c r="AG41" s="97" t="e">
        <f t="shared" si="17"/>
        <v>#DIV/0!</v>
      </c>
      <c r="AH41" s="97" t="e">
        <f t="shared" si="17"/>
        <v>#DIV/0!</v>
      </c>
      <c r="AI41" s="97">
        <f t="shared" si="17"/>
        <v>0.21818181818181817</v>
      </c>
      <c r="AJ41" s="542"/>
    </row>
    <row r="42" spans="1:36" ht="20.399999999999999">
      <c r="A42" s="528" t="s">
        <v>10</v>
      </c>
      <c r="B42" s="548" t="s">
        <v>34</v>
      </c>
      <c r="C42" s="86" t="s">
        <v>42</v>
      </c>
      <c r="D42" s="142">
        <v>40</v>
      </c>
      <c r="E42" s="142">
        <v>40</v>
      </c>
      <c r="F42" s="142">
        <v>40</v>
      </c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93">
        <f>SUM(D42:AH42)</f>
        <v>120</v>
      </c>
      <c r="AJ42" s="541">
        <f>AI45</f>
        <v>0.18333333333333332</v>
      </c>
    </row>
    <row r="43" spans="1:36" ht="20.399999999999999">
      <c r="A43" s="529"/>
      <c r="B43" s="546"/>
      <c r="C43" s="91" t="s">
        <v>89</v>
      </c>
      <c r="D43" s="92">
        <v>5</v>
      </c>
      <c r="E43" s="92">
        <v>7</v>
      </c>
      <c r="F43" s="92">
        <v>10</v>
      </c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161">
        <f t="shared" ref="AI43:AI44" si="18">SUM(D43:AH43)</f>
        <v>22</v>
      </c>
      <c r="AJ43" s="541"/>
    </row>
    <row r="44" spans="1:36" ht="20.399999999999999">
      <c r="A44" s="529"/>
      <c r="B44" s="546"/>
      <c r="C44" s="94" t="s">
        <v>90</v>
      </c>
      <c r="D44" s="92">
        <v>0</v>
      </c>
      <c r="E44" s="92">
        <v>0</v>
      </c>
      <c r="F44" s="92">
        <v>0</v>
      </c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87">
        <f t="shared" si="18"/>
        <v>0</v>
      </c>
      <c r="AJ44" s="541"/>
    </row>
    <row r="45" spans="1:36" ht="21" thickBot="1">
      <c r="A45" s="530"/>
      <c r="B45" s="547"/>
      <c r="C45" s="96" t="s">
        <v>91</v>
      </c>
      <c r="D45" s="97">
        <f>(D43+D44)/D42</f>
        <v>0.125</v>
      </c>
      <c r="E45" s="97">
        <f>(E43+E44)/E42</f>
        <v>0.17499999999999999</v>
      </c>
      <c r="F45" s="97">
        <f t="shared" ref="F45:AI45" si="19">(F43+F44)/F42</f>
        <v>0.25</v>
      </c>
      <c r="G45" s="97" t="e">
        <f t="shared" si="19"/>
        <v>#DIV/0!</v>
      </c>
      <c r="H45" s="97" t="e">
        <f t="shared" si="19"/>
        <v>#DIV/0!</v>
      </c>
      <c r="I45" s="97" t="e">
        <f t="shared" si="19"/>
        <v>#DIV/0!</v>
      </c>
      <c r="J45" s="97" t="e">
        <f t="shared" si="19"/>
        <v>#DIV/0!</v>
      </c>
      <c r="K45" s="97" t="e">
        <f t="shared" si="19"/>
        <v>#DIV/0!</v>
      </c>
      <c r="L45" s="97" t="e">
        <f t="shared" si="19"/>
        <v>#DIV/0!</v>
      </c>
      <c r="M45" s="97" t="e">
        <f t="shared" si="19"/>
        <v>#DIV/0!</v>
      </c>
      <c r="N45" s="97" t="e">
        <f t="shared" si="19"/>
        <v>#DIV/0!</v>
      </c>
      <c r="O45" s="97" t="e">
        <f t="shared" si="19"/>
        <v>#DIV/0!</v>
      </c>
      <c r="P45" s="97" t="e">
        <f t="shared" si="19"/>
        <v>#DIV/0!</v>
      </c>
      <c r="Q45" s="97" t="e">
        <f t="shared" si="19"/>
        <v>#DIV/0!</v>
      </c>
      <c r="R45" s="97" t="e">
        <f t="shared" si="19"/>
        <v>#DIV/0!</v>
      </c>
      <c r="S45" s="97" t="e">
        <f t="shared" si="19"/>
        <v>#DIV/0!</v>
      </c>
      <c r="T45" s="97" t="e">
        <f t="shared" si="19"/>
        <v>#DIV/0!</v>
      </c>
      <c r="U45" s="97" t="e">
        <f t="shared" si="19"/>
        <v>#DIV/0!</v>
      </c>
      <c r="V45" s="97" t="e">
        <f t="shared" si="19"/>
        <v>#DIV/0!</v>
      </c>
      <c r="W45" s="97" t="e">
        <f t="shared" si="19"/>
        <v>#DIV/0!</v>
      </c>
      <c r="X45" s="97" t="e">
        <f t="shared" si="19"/>
        <v>#DIV/0!</v>
      </c>
      <c r="Y45" s="97" t="e">
        <f t="shared" si="19"/>
        <v>#DIV/0!</v>
      </c>
      <c r="Z45" s="97" t="e">
        <f t="shared" si="19"/>
        <v>#DIV/0!</v>
      </c>
      <c r="AA45" s="97" t="e">
        <f t="shared" si="19"/>
        <v>#DIV/0!</v>
      </c>
      <c r="AB45" s="97" t="e">
        <f t="shared" si="19"/>
        <v>#DIV/0!</v>
      </c>
      <c r="AC45" s="97" t="e">
        <f t="shared" si="19"/>
        <v>#DIV/0!</v>
      </c>
      <c r="AD45" s="97" t="e">
        <f t="shared" si="19"/>
        <v>#DIV/0!</v>
      </c>
      <c r="AE45" s="97" t="e">
        <f t="shared" si="19"/>
        <v>#DIV/0!</v>
      </c>
      <c r="AF45" s="97" t="e">
        <f t="shared" si="19"/>
        <v>#DIV/0!</v>
      </c>
      <c r="AG45" s="97" t="e">
        <f t="shared" si="19"/>
        <v>#DIV/0!</v>
      </c>
      <c r="AH45" s="97" t="e">
        <f t="shared" si="19"/>
        <v>#DIV/0!</v>
      </c>
      <c r="AI45" s="97">
        <f t="shared" si="19"/>
        <v>0.18333333333333332</v>
      </c>
      <c r="AJ45" s="542"/>
    </row>
    <row r="46" spans="1:36" ht="20.399999999999999">
      <c r="A46" s="528" t="s">
        <v>11</v>
      </c>
      <c r="B46" s="548" t="s">
        <v>35</v>
      </c>
      <c r="C46" s="86" t="s">
        <v>42</v>
      </c>
      <c r="D46" s="142">
        <v>70</v>
      </c>
      <c r="E46" s="142">
        <v>60</v>
      </c>
      <c r="F46" s="142">
        <v>85</v>
      </c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2"/>
      <c r="AF46" s="142"/>
      <c r="AG46" s="142"/>
      <c r="AH46" s="142"/>
      <c r="AI46" s="93">
        <f>SUM(D46:AH46)</f>
        <v>215</v>
      </c>
      <c r="AJ46" s="541">
        <f>AI49</f>
        <v>0.13953488372093023</v>
      </c>
    </row>
    <row r="47" spans="1:36" ht="20.399999999999999">
      <c r="A47" s="529"/>
      <c r="B47" s="546"/>
      <c r="C47" s="91" t="s">
        <v>89</v>
      </c>
      <c r="D47" s="92">
        <v>11</v>
      </c>
      <c r="E47" s="92">
        <v>9</v>
      </c>
      <c r="F47" s="92">
        <v>10</v>
      </c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161">
        <f t="shared" ref="AI47:AI48" si="20">SUM(D47:AH47)</f>
        <v>30</v>
      </c>
      <c r="AJ47" s="541"/>
    </row>
    <row r="48" spans="1:36" ht="20.399999999999999">
      <c r="A48" s="529"/>
      <c r="B48" s="546"/>
      <c r="C48" s="94" t="s">
        <v>90</v>
      </c>
      <c r="D48" s="92">
        <v>0</v>
      </c>
      <c r="E48" s="92">
        <v>0</v>
      </c>
      <c r="F48" s="92">
        <v>0</v>
      </c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87">
        <f t="shared" si="20"/>
        <v>0</v>
      </c>
      <c r="AJ48" s="541"/>
    </row>
    <row r="49" spans="1:36" ht="21" thickBot="1">
      <c r="A49" s="530"/>
      <c r="B49" s="547"/>
      <c r="C49" s="96" t="s">
        <v>91</v>
      </c>
      <c r="D49" s="97">
        <f>(D47+D48)/D46</f>
        <v>0.15714285714285714</v>
      </c>
      <c r="E49" s="97">
        <f>(E47+E48)/E46</f>
        <v>0.15</v>
      </c>
      <c r="F49" s="97">
        <f t="shared" ref="F49:AI49" si="21">(F47+F48)/F46</f>
        <v>0.11764705882352941</v>
      </c>
      <c r="G49" s="97" t="e">
        <f t="shared" si="21"/>
        <v>#DIV/0!</v>
      </c>
      <c r="H49" s="97" t="e">
        <f t="shared" si="21"/>
        <v>#DIV/0!</v>
      </c>
      <c r="I49" s="97" t="e">
        <f t="shared" si="21"/>
        <v>#DIV/0!</v>
      </c>
      <c r="J49" s="97" t="e">
        <f t="shared" si="21"/>
        <v>#DIV/0!</v>
      </c>
      <c r="K49" s="97" t="e">
        <f t="shared" si="21"/>
        <v>#DIV/0!</v>
      </c>
      <c r="L49" s="97" t="e">
        <f t="shared" si="21"/>
        <v>#DIV/0!</v>
      </c>
      <c r="M49" s="97" t="e">
        <f t="shared" si="21"/>
        <v>#DIV/0!</v>
      </c>
      <c r="N49" s="97" t="e">
        <f t="shared" si="21"/>
        <v>#DIV/0!</v>
      </c>
      <c r="O49" s="97" t="e">
        <f t="shared" si="21"/>
        <v>#DIV/0!</v>
      </c>
      <c r="P49" s="97" t="e">
        <f t="shared" si="21"/>
        <v>#DIV/0!</v>
      </c>
      <c r="Q49" s="97" t="e">
        <f t="shared" si="21"/>
        <v>#DIV/0!</v>
      </c>
      <c r="R49" s="97" t="e">
        <f t="shared" si="21"/>
        <v>#DIV/0!</v>
      </c>
      <c r="S49" s="97" t="e">
        <f t="shared" si="21"/>
        <v>#DIV/0!</v>
      </c>
      <c r="T49" s="97" t="e">
        <f t="shared" si="21"/>
        <v>#DIV/0!</v>
      </c>
      <c r="U49" s="97" t="e">
        <f t="shared" si="21"/>
        <v>#DIV/0!</v>
      </c>
      <c r="V49" s="97" t="e">
        <f t="shared" si="21"/>
        <v>#DIV/0!</v>
      </c>
      <c r="W49" s="97" t="e">
        <f t="shared" si="21"/>
        <v>#DIV/0!</v>
      </c>
      <c r="X49" s="97" t="e">
        <f t="shared" si="21"/>
        <v>#DIV/0!</v>
      </c>
      <c r="Y49" s="97" t="e">
        <f t="shared" si="21"/>
        <v>#DIV/0!</v>
      </c>
      <c r="Z49" s="97" t="e">
        <f t="shared" si="21"/>
        <v>#DIV/0!</v>
      </c>
      <c r="AA49" s="97" t="e">
        <f t="shared" si="21"/>
        <v>#DIV/0!</v>
      </c>
      <c r="AB49" s="97" t="e">
        <f t="shared" si="21"/>
        <v>#DIV/0!</v>
      </c>
      <c r="AC49" s="97" t="e">
        <f t="shared" si="21"/>
        <v>#DIV/0!</v>
      </c>
      <c r="AD49" s="97" t="e">
        <f t="shared" si="21"/>
        <v>#DIV/0!</v>
      </c>
      <c r="AE49" s="97" t="e">
        <f t="shared" si="21"/>
        <v>#DIV/0!</v>
      </c>
      <c r="AF49" s="97" t="e">
        <f t="shared" si="21"/>
        <v>#DIV/0!</v>
      </c>
      <c r="AG49" s="97" t="e">
        <f t="shared" si="21"/>
        <v>#DIV/0!</v>
      </c>
      <c r="AH49" s="97" t="e">
        <f t="shared" si="21"/>
        <v>#DIV/0!</v>
      </c>
      <c r="AI49" s="97">
        <f t="shared" si="21"/>
        <v>0.13953488372093023</v>
      </c>
      <c r="AJ49" s="542"/>
    </row>
    <row r="50" spans="1:36" ht="20.399999999999999">
      <c r="A50" s="528" t="s">
        <v>12</v>
      </c>
      <c r="B50" s="548" t="s">
        <v>60</v>
      </c>
      <c r="C50" s="86" t="s">
        <v>42</v>
      </c>
      <c r="D50" s="142">
        <v>30</v>
      </c>
      <c r="E50" s="142">
        <v>30</v>
      </c>
      <c r="F50" s="142">
        <v>40</v>
      </c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93">
        <f>SUM(D50:AH50)</f>
        <v>100</v>
      </c>
      <c r="AJ50" s="541">
        <f>AI53</f>
        <v>0.2</v>
      </c>
    </row>
    <row r="51" spans="1:36" ht="20.399999999999999">
      <c r="A51" s="529"/>
      <c r="B51" s="546"/>
      <c r="C51" s="91" t="s">
        <v>89</v>
      </c>
      <c r="D51" s="92">
        <v>4</v>
      </c>
      <c r="E51" s="92">
        <v>12</v>
      </c>
      <c r="F51" s="92">
        <v>4</v>
      </c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161">
        <f t="shared" ref="AI51:AI52" si="22">SUM(D51:AH51)</f>
        <v>20</v>
      </c>
      <c r="AJ51" s="541"/>
    </row>
    <row r="52" spans="1:36" ht="20.399999999999999">
      <c r="A52" s="529"/>
      <c r="B52" s="546"/>
      <c r="C52" s="94" t="s">
        <v>90</v>
      </c>
      <c r="D52" s="92">
        <v>0</v>
      </c>
      <c r="E52" s="92">
        <v>0</v>
      </c>
      <c r="F52" s="92">
        <v>0</v>
      </c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87">
        <f t="shared" si="22"/>
        <v>0</v>
      </c>
      <c r="AJ52" s="541"/>
    </row>
    <row r="53" spans="1:36" ht="21" thickBot="1">
      <c r="A53" s="530"/>
      <c r="B53" s="547"/>
      <c r="C53" s="96" t="s">
        <v>91</v>
      </c>
      <c r="D53" s="97">
        <f>(D51+D52)/D50</f>
        <v>0.13333333333333333</v>
      </c>
      <c r="E53" s="97">
        <f>(E51+E52)/E50</f>
        <v>0.4</v>
      </c>
      <c r="F53" s="97">
        <f t="shared" ref="F53:AI53" si="23">(F51+F52)/F50</f>
        <v>0.1</v>
      </c>
      <c r="G53" s="97" t="e">
        <f t="shared" si="23"/>
        <v>#DIV/0!</v>
      </c>
      <c r="H53" s="97" t="e">
        <f t="shared" si="23"/>
        <v>#DIV/0!</v>
      </c>
      <c r="I53" s="97" t="e">
        <f t="shared" si="23"/>
        <v>#DIV/0!</v>
      </c>
      <c r="J53" s="97" t="e">
        <f t="shared" si="23"/>
        <v>#DIV/0!</v>
      </c>
      <c r="K53" s="97" t="e">
        <f t="shared" si="23"/>
        <v>#DIV/0!</v>
      </c>
      <c r="L53" s="97" t="e">
        <f t="shared" si="23"/>
        <v>#DIV/0!</v>
      </c>
      <c r="M53" s="97" t="e">
        <f t="shared" si="23"/>
        <v>#DIV/0!</v>
      </c>
      <c r="N53" s="97" t="e">
        <f t="shared" si="23"/>
        <v>#DIV/0!</v>
      </c>
      <c r="O53" s="97" t="e">
        <f t="shared" si="23"/>
        <v>#DIV/0!</v>
      </c>
      <c r="P53" s="97" t="e">
        <f t="shared" si="23"/>
        <v>#DIV/0!</v>
      </c>
      <c r="Q53" s="97" t="e">
        <f t="shared" si="23"/>
        <v>#DIV/0!</v>
      </c>
      <c r="R53" s="97" t="e">
        <f t="shared" si="23"/>
        <v>#DIV/0!</v>
      </c>
      <c r="S53" s="97" t="e">
        <f t="shared" si="23"/>
        <v>#DIV/0!</v>
      </c>
      <c r="T53" s="97" t="e">
        <f t="shared" si="23"/>
        <v>#DIV/0!</v>
      </c>
      <c r="U53" s="97" t="e">
        <f t="shared" si="23"/>
        <v>#DIV/0!</v>
      </c>
      <c r="V53" s="97" t="e">
        <f t="shared" si="23"/>
        <v>#DIV/0!</v>
      </c>
      <c r="W53" s="97" t="e">
        <f t="shared" si="23"/>
        <v>#DIV/0!</v>
      </c>
      <c r="X53" s="97" t="e">
        <f t="shared" si="23"/>
        <v>#DIV/0!</v>
      </c>
      <c r="Y53" s="97" t="e">
        <f t="shared" si="23"/>
        <v>#DIV/0!</v>
      </c>
      <c r="Z53" s="97" t="e">
        <f t="shared" si="23"/>
        <v>#DIV/0!</v>
      </c>
      <c r="AA53" s="97" t="e">
        <f t="shared" si="23"/>
        <v>#DIV/0!</v>
      </c>
      <c r="AB53" s="97" t="e">
        <f t="shared" si="23"/>
        <v>#DIV/0!</v>
      </c>
      <c r="AC53" s="97" t="e">
        <f t="shared" si="23"/>
        <v>#DIV/0!</v>
      </c>
      <c r="AD53" s="97" t="e">
        <f t="shared" si="23"/>
        <v>#DIV/0!</v>
      </c>
      <c r="AE53" s="97" t="e">
        <f t="shared" si="23"/>
        <v>#DIV/0!</v>
      </c>
      <c r="AF53" s="97" t="e">
        <f t="shared" si="23"/>
        <v>#DIV/0!</v>
      </c>
      <c r="AG53" s="97" t="e">
        <f t="shared" si="23"/>
        <v>#DIV/0!</v>
      </c>
      <c r="AH53" s="97" t="e">
        <f t="shared" si="23"/>
        <v>#DIV/0!</v>
      </c>
      <c r="AI53" s="97">
        <f t="shared" si="23"/>
        <v>0.2</v>
      </c>
      <c r="AJ53" s="542"/>
    </row>
    <row r="54" spans="1:36" ht="20.399999999999999">
      <c r="A54" s="528" t="s">
        <v>13</v>
      </c>
      <c r="B54" s="548" t="s">
        <v>61</v>
      </c>
      <c r="C54" s="86" t="s">
        <v>42</v>
      </c>
      <c r="D54" s="142">
        <v>60</v>
      </c>
      <c r="E54" s="142">
        <v>50</v>
      </c>
      <c r="F54" s="142">
        <v>30</v>
      </c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93">
        <f>SUM(D54:AH54)</f>
        <v>140</v>
      </c>
      <c r="AJ54" s="541">
        <f>AI57</f>
        <v>0.2</v>
      </c>
    </row>
    <row r="55" spans="1:36" ht="20.399999999999999">
      <c r="A55" s="529"/>
      <c r="B55" s="546"/>
      <c r="C55" s="91" t="s">
        <v>89</v>
      </c>
      <c r="D55" s="92">
        <v>3</v>
      </c>
      <c r="E55" s="92">
        <v>17</v>
      </c>
      <c r="F55" s="92">
        <v>8</v>
      </c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161">
        <f t="shared" ref="AI55:AI56" si="24">SUM(D55:AH55)</f>
        <v>28</v>
      </c>
      <c r="AJ55" s="541"/>
    </row>
    <row r="56" spans="1:36" ht="20.399999999999999">
      <c r="A56" s="529"/>
      <c r="B56" s="546"/>
      <c r="C56" s="94" t="s">
        <v>90</v>
      </c>
      <c r="D56" s="92">
        <v>0</v>
      </c>
      <c r="E56" s="92">
        <v>0</v>
      </c>
      <c r="F56" s="92">
        <v>0</v>
      </c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87">
        <f t="shared" si="24"/>
        <v>0</v>
      </c>
      <c r="AJ56" s="541"/>
    </row>
    <row r="57" spans="1:36" ht="21" thickBot="1">
      <c r="A57" s="530"/>
      <c r="B57" s="547"/>
      <c r="C57" s="96" t="s">
        <v>91</v>
      </c>
      <c r="D57" s="97">
        <f>(D55+D56)/D54</f>
        <v>0.05</v>
      </c>
      <c r="E57" s="97">
        <f>(E55+E56)/E54</f>
        <v>0.34</v>
      </c>
      <c r="F57" s="97">
        <f t="shared" ref="F57:AI57" si="25">(F55+F56)/F54</f>
        <v>0.26666666666666666</v>
      </c>
      <c r="G57" s="97" t="e">
        <f t="shared" si="25"/>
        <v>#DIV/0!</v>
      </c>
      <c r="H57" s="97" t="e">
        <f t="shared" si="25"/>
        <v>#DIV/0!</v>
      </c>
      <c r="I57" s="97" t="e">
        <f t="shared" si="25"/>
        <v>#DIV/0!</v>
      </c>
      <c r="J57" s="97" t="e">
        <f t="shared" si="25"/>
        <v>#DIV/0!</v>
      </c>
      <c r="K57" s="97" t="e">
        <f t="shared" si="25"/>
        <v>#DIV/0!</v>
      </c>
      <c r="L57" s="97" t="e">
        <f t="shared" si="25"/>
        <v>#DIV/0!</v>
      </c>
      <c r="M57" s="97" t="e">
        <f t="shared" si="25"/>
        <v>#DIV/0!</v>
      </c>
      <c r="N57" s="97" t="e">
        <f t="shared" si="25"/>
        <v>#DIV/0!</v>
      </c>
      <c r="O57" s="97" t="e">
        <f t="shared" si="25"/>
        <v>#DIV/0!</v>
      </c>
      <c r="P57" s="97" t="e">
        <f t="shared" si="25"/>
        <v>#DIV/0!</v>
      </c>
      <c r="Q57" s="97" t="e">
        <f t="shared" si="25"/>
        <v>#DIV/0!</v>
      </c>
      <c r="R57" s="97" t="e">
        <f t="shared" si="25"/>
        <v>#DIV/0!</v>
      </c>
      <c r="S57" s="97" t="e">
        <f t="shared" si="25"/>
        <v>#DIV/0!</v>
      </c>
      <c r="T57" s="97" t="e">
        <f t="shared" si="25"/>
        <v>#DIV/0!</v>
      </c>
      <c r="U57" s="97" t="e">
        <f t="shared" si="25"/>
        <v>#DIV/0!</v>
      </c>
      <c r="V57" s="97" t="e">
        <f t="shared" si="25"/>
        <v>#DIV/0!</v>
      </c>
      <c r="W57" s="97" t="e">
        <f t="shared" si="25"/>
        <v>#DIV/0!</v>
      </c>
      <c r="X57" s="97" t="e">
        <f t="shared" si="25"/>
        <v>#DIV/0!</v>
      </c>
      <c r="Y57" s="97" t="e">
        <f t="shared" si="25"/>
        <v>#DIV/0!</v>
      </c>
      <c r="Z57" s="97" t="e">
        <f t="shared" si="25"/>
        <v>#DIV/0!</v>
      </c>
      <c r="AA57" s="97" t="e">
        <f t="shared" si="25"/>
        <v>#DIV/0!</v>
      </c>
      <c r="AB57" s="97" t="e">
        <f t="shared" si="25"/>
        <v>#DIV/0!</v>
      </c>
      <c r="AC57" s="97" t="e">
        <f t="shared" si="25"/>
        <v>#DIV/0!</v>
      </c>
      <c r="AD57" s="97" t="e">
        <f t="shared" si="25"/>
        <v>#DIV/0!</v>
      </c>
      <c r="AE57" s="97" t="e">
        <f t="shared" si="25"/>
        <v>#DIV/0!</v>
      </c>
      <c r="AF57" s="97" t="e">
        <f t="shared" si="25"/>
        <v>#DIV/0!</v>
      </c>
      <c r="AG57" s="97" t="e">
        <f t="shared" si="25"/>
        <v>#DIV/0!</v>
      </c>
      <c r="AH57" s="97" t="e">
        <f t="shared" si="25"/>
        <v>#DIV/0!</v>
      </c>
      <c r="AI57" s="97">
        <f t="shared" si="25"/>
        <v>0.2</v>
      </c>
      <c r="AJ57" s="542"/>
    </row>
    <row r="58" spans="1:36" ht="20.399999999999999">
      <c r="A58" s="528" t="s">
        <v>14</v>
      </c>
      <c r="B58" s="548" t="s">
        <v>62</v>
      </c>
      <c r="C58" s="86" t="s">
        <v>42</v>
      </c>
      <c r="D58" s="142">
        <v>140</v>
      </c>
      <c r="E58" s="142">
        <v>140</v>
      </c>
      <c r="F58" s="142">
        <v>160</v>
      </c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93">
        <f>SUM(D58:AH58)</f>
        <v>440</v>
      </c>
      <c r="AJ58" s="541">
        <f>AI61</f>
        <v>7.4999999999999997E-2</v>
      </c>
    </row>
    <row r="59" spans="1:36" ht="20.399999999999999">
      <c r="A59" s="529"/>
      <c r="B59" s="546"/>
      <c r="C59" s="91" t="s">
        <v>89</v>
      </c>
      <c r="D59" s="92">
        <v>15</v>
      </c>
      <c r="E59" s="92">
        <v>14</v>
      </c>
      <c r="F59" s="92">
        <v>4</v>
      </c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161">
        <f t="shared" ref="AI59:AI60" si="26">SUM(D59:AH59)</f>
        <v>33</v>
      </c>
      <c r="AJ59" s="541"/>
    </row>
    <row r="60" spans="1:36" ht="20.399999999999999">
      <c r="A60" s="529"/>
      <c r="B60" s="546"/>
      <c r="C60" s="94" t="s">
        <v>90</v>
      </c>
      <c r="D60" s="92">
        <v>0</v>
      </c>
      <c r="E60" s="92">
        <v>0</v>
      </c>
      <c r="F60" s="92">
        <v>0</v>
      </c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87">
        <f t="shared" si="26"/>
        <v>0</v>
      </c>
      <c r="AJ60" s="541"/>
    </row>
    <row r="61" spans="1:36" ht="21" thickBot="1">
      <c r="A61" s="530"/>
      <c r="B61" s="547"/>
      <c r="C61" s="96" t="s">
        <v>91</v>
      </c>
      <c r="D61" s="97">
        <f>(D59+D60)/D58</f>
        <v>0.10714285714285714</v>
      </c>
      <c r="E61" s="97">
        <f>(E59+E60)/E58</f>
        <v>0.1</v>
      </c>
      <c r="F61" s="97">
        <f t="shared" ref="F61:AI61" si="27">(F59+F60)/F58</f>
        <v>2.5000000000000001E-2</v>
      </c>
      <c r="G61" s="97" t="e">
        <f t="shared" si="27"/>
        <v>#DIV/0!</v>
      </c>
      <c r="H61" s="97" t="e">
        <f t="shared" si="27"/>
        <v>#DIV/0!</v>
      </c>
      <c r="I61" s="97" t="e">
        <f t="shared" si="27"/>
        <v>#DIV/0!</v>
      </c>
      <c r="J61" s="97" t="e">
        <f t="shared" si="27"/>
        <v>#DIV/0!</v>
      </c>
      <c r="K61" s="97" t="e">
        <f t="shared" si="27"/>
        <v>#DIV/0!</v>
      </c>
      <c r="L61" s="97" t="e">
        <f t="shared" si="27"/>
        <v>#DIV/0!</v>
      </c>
      <c r="M61" s="97" t="e">
        <f t="shared" si="27"/>
        <v>#DIV/0!</v>
      </c>
      <c r="N61" s="97" t="e">
        <f t="shared" si="27"/>
        <v>#DIV/0!</v>
      </c>
      <c r="O61" s="97" t="e">
        <f t="shared" si="27"/>
        <v>#DIV/0!</v>
      </c>
      <c r="P61" s="97" t="e">
        <f t="shared" si="27"/>
        <v>#DIV/0!</v>
      </c>
      <c r="Q61" s="97" t="e">
        <f t="shared" si="27"/>
        <v>#DIV/0!</v>
      </c>
      <c r="R61" s="97" t="e">
        <f t="shared" si="27"/>
        <v>#DIV/0!</v>
      </c>
      <c r="S61" s="97" t="e">
        <f t="shared" si="27"/>
        <v>#DIV/0!</v>
      </c>
      <c r="T61" s="97" t="e">
        <f t="shared" si="27"/>
        <v>#DIV/0!</v>
      </c>
      <c r="U61" s="97" t="e">
        <f t="shared" si="27"/>
        <v>#DIV/0!</v>
      </c>
      <c r="V61" s="97" t="e">
        <f t="shared" si="27"/>
        <v>#DIV/0!</v>
      </c>
      <c r="W61" s="97" t="e">
        <f t="shared" si="27"/>
        <v>#DIV/0!</v>
      </c>
      <c r="X61" s="97" t="e">
        <f t="shared" si="27"/>
        <v>#DIV/0!</v>
      </c>
      <c r="Y61" s="97" t="e">
        <f t="shared" si="27"/>
        <v>#DIV/0!</v>
      </c>
      <c r="Z61" s="97" t="e">
        <f t="shared" si="27"/>
        <v>#DIV/0!</v>
      </c>
      <c r="AA61" s="97" t="e">
        <f t="shared" si="27"/>
        <v>#DIV/0!</v>
      </c>
      <c r="AB61" s="97" t="e">
        <f t="shared" si="27"/>
        <v>#DIV/0!</v>
      </c>
      <c r="AC61" s="97" t="e">
        <f t="shared" si="27"/>
        <v>#DIV/0!</v>
      </c>
      <c r="AD61" s="97" t="e">
        <f t="shared" si="27"/>
        <v>#DIV/0!</v>
      </c>
      <c r="AE61" s="97" t="e">
        <f t="shared" si="27"/>
        <v>#DIV/0!</v>
      </c>
      <c r="AF61" s="97" t="e">
        <f t="shared" si="27"/>
        <v>#DIV/0!</v>
      </c>
      <c r="AG61" s="97" t="e">
        <f t="shared" si="27"/>
        <v>#DIV/0!</v>
      </c>
      <c r="AH61" s="97" t="e">
        <f t="shared" si="27"/>
        <v>#DIV/0!</v>
      </c>
      <c r="AI61" s="97">
        <f t="shared" si="27"/>
        <v>7.4999999999999997E-2</v>
      </c>
      <c r="AJ61" s="542"/>
    </row>
    <row r="62" spans="1:36" ht="20.399999999999999">
      <c r="A62" s="528" t="s">
        <v>15</v>
      </c>
      <c r="B62" s="548" t="s">
        <v>63</v>
      </c>
      <c r="C62" s="99" t="s">
        <v>42</v>
      </c>
      <c r="D62" s="142">
        <v>150</v>
      </c>
      <c r="E62" s="142">
        <v>110</v>
      </c>
      <c r="F62" s="142">
        <v>110</v>
      </c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93">
        <f>SUM(D62:AH62)</f>
        <v>370</v>
      </c>
      <c r="AJ62" s="541">
        <f>AI65</f>
        <v>0.10810810810810811</v>
      </c>
    </row>
    <row r="63" spans="1:36" ht="20.399999999999999">
      <c r="A63" s="529"/>
      <c r="B63" s="546"/>
      <c r="C63" s="100" t="s">
        <v>89</v>
      </c>
      <c r="D63" s="92">
        <v>10</v>
      </c>
      <c r="E63" s="92">
        <v>17</v>
      </c>
      <c r="F63" s="92">
        <v>13</v>
      </c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161">
        <f t="shared" ref="AI63:AI64" si="28">SUM(D63:AH63)</f>
        <v>40</v>
      </c>
      <c r="AJ63" s="541"/>
    </row>
    <row r="64" spans="1:36" ht="20.399999999999999">
      <c r="A64" s="529"/>
      <c r="B64" s="546"/>
      <c r="C64" s="94" t="s">
        <v>90</v>
      </c>
      <c r="D64" s="92">
        <v>0</v>
      </c>
      <c r="E64" s="92">
        <v>0</v>
      </c>
      <c r="F64" s="92">
        <v>0</v>
      </c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87">
        <f t="shared" si="28"/>
        <v>0</v>
      </c>
      <c r="AJ64" s="541"/>
    </row>
    <row r="65" spans="1:36" ht="21" thickBot="1">
      <c r="A65" s="530"/>
      <c r="B65" s="547"/>
      <c r="C65" s="154" t="s">
        <v>91</v>
      </c>
      <c r="D65" s="97">
        <f>(D63+D64)/D62</f>
        <v>6.6666666666666666E-2</v>
      </c>
      <c r="E65" s="97">
        <f>(E63+E64)/E62</f>
        <v>0.15454545454545454</v>
      </c>
      <c r="F65" s="97">
        <f t="shared" ref="F65:AI65" si="29">(F63+F64)/F62</f>
        <v>0.11818181818181818</v>
      </c>
      <c r="G65" s="97" t="e">
        <f t="shared" si="29"/>
        <v>#DIV/0!</v>
      </c>
      <c r="H65" s="97" t="e">
        <f t="shared" si="29"/>
        <v>#DIV/0!</v>
      </c>
      <c r="I65" s="97" t="e">
        <f t="shared" si="29"/>
        <v>#DIV/0!</v>
      </c>
      <c r="J65" s="97" t="e">
        <f t="shared" si="29"/>
        <v>#DIV/0!</v>
      </c>
      <c r="K65" s="97" t="e">
        <f t="shared" si="29"/>
        <v>#DIV/0!</v>
      </c>
      <c r="L65" s="97" t="e">
        <f t="shared" si="29"/>
        <v>#DIV/0!</v>
      </c>
      <c r="M65" s="97" t="e">
        <f t="shared" si="29"/>
        <v>#DIV/0!</v>
      </c>
      <c r="N65" s="97" t="e">
        <f t="shared" si="29"/>
        <v>#DIV/0!</v>
      </c>
      <c r="O65" s="97" t="e">
        <f t="shared" si="29"/>
        <v>#DIV/0!</v>
      </c>
      <c r="P65" s="97" t="e">
        <f t="shared" si="29"/>
        <v>#DIV/0!</v>
      </c>
      <c r="Q65" s="97" t="e">
        <f t="shared" si="29"/>
        <v>#DIV/0!</v>
      </c>
      <c r="R65" s="97" t="e">
        <f t="shared" si="29"/>
        <v>#DIV/0!</v>
      </c>
      <c r="S65" s="97" t="e">
        <f t="shared" si="29"/>
        <v>#DIV/0!</v>
      </c>
      <c r="T65" s="97" t="e">
        <f t="shared" si="29"/>
        <v>#DIV/0!</v>
      </c>
      <c r="U65" s="97" t="e">
        <f t="shared" si="29"/>
        <v>#DIV/0!</v>
      </c>
      <c r="V65" s="97" t="e">
        <f t="shared" si="29"/>
        <v>#DIV/0!</v>
      </c>
      <c r="W65" s="97" t="e">
        <f t="shared" si="29"/>
        <v>#DIV/0!</v>
      </c>
      <c r="X65" s="97" t="e">
        <f t="shared" si="29"/>
        <v>#DIV/0!</v>
      </c>
      <c r="Y65" s="97" t="e">
        <f t="shared" si="29"/>
        <v>#DIV/0!</v>
      </c>
      <c r="Z65" s="97" t="e">
        <f t="shared" si="29"/>
        <v>#DIV/0!</v>
      </c>
      <c r="AA65" s="97" t="e">
        <f t="shared" si="29"/>
        <v>#DIV/0!</v>
      </c>
      <c r="AB65" s="97" t="e">
        <f t="shared" si="29"/>
        <v>#DIV/0!</v>
      </c>
      <c r="AC65" s="97" t="e">
        <f t="shared" si="29"/>
        <v>#DIV/0!</v>
      </c>
      <c r="AD65" s="97" t="e">
        <f t="shared" si="29"/>
        <v>#DIV/0!</v>
      </c>
      <c r="AE65" s="97" t="e">
        <f t="shared" si="29"/>
        <v>#DIV/0!</v>
      </c>
      <c r="AF65" s="97" t="e">
        <f t="shared" si="29"/>
        <v>#DIV/0!</v>
      </c>
      <c r="AG65" s="97" t="e">
        <f t="shared" si="29"/>
        <v>#DIV/0!</v>
      </c>
      <c r="AH65" s="97" t="e">
        <f t="shared" si="29"/>
        <v>#DIV/0!</v>
      </c>
      <c r="AI65" s="97">
        <f t="shared" si="29"/>
        <v>0.10810810810810811</v>
      </c>
      <c r="AJ65" s="542"/>
    </row>
    <row r="66" spans="1:36" ht="20.399999999999999">
      <c r="A66" s="517" t="s">
        <v>16</v>
      </c>
      <c r="B66" s="552" t="s">
        <v>36</v>
      </c>
      <c r="C66" s="143" t="s">
        <v>42</v>
      </c>
      <c r="D66" s="144">
        <v>0</v>
      </c>
      <c r="E66" s="144">
        <v>0</v>
      </c>
      <c r="F66" s="144">
        <v>0</v>
      </c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5">
        <f>SUM(D66:AH66)</f>
        <v>0</v>
      </c>
      <c r="AJ66" s="539" t="e">
        <f>AI69</f>
        <v>#DIV/0!</v>
      </c>
    </row>
    <row r="67" spans="1:36" ht="20.399999999999999">
      <c r="A67" s="518"/>
      <c r="B67" s="553"/>
      <c r="C67" s="146" t="s">
        <v>89</v>
      </c>
      <c r="D67" s="147">
        <v>0</v>
      </c>
      <c r="E67" s="147">
        <v>0</v>
      </c>
      <c r="F67" s="147">
        <v>0</v>
      </c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62">
        <f t="shared" ref="AI67:AI68" si="30">SUM(D67:AH67)</f>
        <v>0</v>
      </c>
      <c r="AJ67" s="539"/>
    </row>
    <row r="68" spans="1:36" ht="20.399999999999999">
      <c r="A68" s="518"/>
      <c r="B68" s="553"/>
      <c r="C68" s="148" t="s">
        <v>90</v>
      </c>
      <c r="D68" s="147">
        <v>0</v>
      </c>
      <c r="E68" s="147">
        <v>0</v>
      </c>
      <c r="F68" s="147">
        <v>0</v>
      </c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4">
        <f t="shared" si="30"/>
        <v>0</v>
      </c>
      <c r="AJ68" s="539"/>
    </row>
    <row r="69" spans="1:36" ht="21" thickBot="1">
      <c r="A69" s="519"/>
      <c r="B69" s="554"/>
      <c r="C69" s="149" t="s">
        <v>91</v>
      </c>
      <c r="D69" s="150" t="e">
        <f>(D67+D68)/D66</f>
        <v>#DIV/0!</v>
      </c>
      <c r="E69" s="150" t="e">
        <f>(E67+E68)/E66</f>
        <v>#DIV/0!</v>
      </c>
      <c r="F69" s="150" t="e">
        <f t="shared" ref="F69:AI69" si="31">(F67+F68)/F66</f>
        <v>#DIV/0!</v>
      </c>
      <c r="G69" s="150" t="e">
        <f t="shared" si="31"/>
        <v>#DIV/0!</v>
      </c>
      <c r="H69" s="150" t="e">
        <f t="shared" si="31"/>
        <v>#DIV/0!</v>
      </c>
      <c r="I69" s="150" t="e">
        <f t="shared" si="31"/>
        <v>#DIV/0!</v>
      </c>
      <c r="J69" s="150" t="e">
        <f t="shared" si="31"/>
        <v>#DIV/0!</v>
      </c>
      <c r="K69" s="150" t="e">
        <f t="shared" si="31"/>
        <v>#DIV/0!</v>
      </c>
      <c r="L69" s="150" t="e">
        <f t="shared" si="31"/>
        <v>#DIV/0!</v>
      </c>
      <c r="M69" s="150" t="e">
        <f t="shared" si="31"/>
        <v>#DIV/0!</v>
      </c>
      <c r="N69" s="150" t="e">
        <f t="shared" si="31"/>
        <v>#DIV/0!</v>
      </c>
      <c r="O69" s="150" t="e">
        <f t="shared" si="31"/>
        <v>#DIV/0!</v>
      </c>
      <c r="P69" s="150" t="e">
        <f t="shared" si="31"/>
        <v>#DIV/0!</v>
      </c>
      <c r="Q69" s="150" t="e">
        <f t="shared" si="31"/>
        <v>#DIV/0!</v>
      </c>
      <c r="R69" s="150" t="e">
        <f t="shared" si="31"/>
        <v>#DIV/0!</v>
      </c>
      <c r="S69" s="150" t="e">
        <f t="shared" si="31"/>
        <v>#DIV/0!</v>
      </c>
      <c r="T69" s="150" t="e">
        <f t="shared" si="31"/>
        <v>#DIV/0!</v>
      </c>
      <c r="U69" s="150" t="e">
        <f t="shared" si="31"/>
        <v>#DIV/0!</v>
      </c>
      <c r="V69" s="150" t="e">
        <f t="shared" si="31"/>
        <v>#DIV/0!</v>
      </c>
      <c r="W69" s="150" t="e">
        <f t="shared" si="31"/>
        <v>#DIV/0!</v>
      </c>
      <c r="X69" s="150" t="e">
        <f t="shared" si="31"/>
        <v>#DIV/0!</v>
      </c>
      <c r="Y69" s="150" t="e">
        <f t="shared" si="31"/>
        <v>#DIV/0!</v>
      </c>
      <c r="Z69" s="150" t="e">
        <f t="shared" si="31"/>
        <v>#DIV/0!</v>
      </c>
      <c r="AA69" s="150" t="e">
        <f t="shared" si="31"/>
        <v>#DIV/0!</v>
      </c>
      <c r="AB69" s="150" t="e">
        <f t="shared" si="31"/>
        <v>#DIV/0!</v>
      </c>
      <c r="AC69" s="150" t="e">
        <f t="shared" si="31"/>
        <v>#DIV/0!</v>
      </c>
      <c r="AD69" s="150" t="e">
        <f t="shared" si="31"/>
        <v>#DIV/0!</v>
      </c>
      <c r="AE69" s="150" t="e">
        <f t="shared" si="31"/>
        <v>#DIV/0!</v>
      </c>
      <c r="AF69" s="150" t="e">
        <f t="shared" si="31"/>
        <v>#DIV/0!</v>
      </c>
      <c r="AG69" s="150" t="e">
        <f t="shared" si="31"/>
        <v>#DIV/0!</v>
      </c>
      <c r="AH69" s="150" t="e">
        <f t="shared" si="31"/>
        <v>#DIV/0!</v>
      </c>
      <c r="AI69" s="150" t="e">
        <f t="shared" si="31"/>
        <v>#DIV/0!</v>
      </c>
      <c r="AJ69" s="540"/>
    </row>
    <row r="70" spans="1:36" ht="20.399999999999999">
      <c r="A70" s="528" t="s">
        <v>17</v>
      </c>
      <c r="B70" s="549" t="s">
        <v>37</v>
      </c>
      <c r="C70" s="157" t="s">
        <v>42</v>
      </c>
      <c r="D70" s="142">
        <v>10</v>
      </c>
      <c r="E70" s="142">
        <v>0</v>
      </c>
      <c r="F70" s="142">
        <v>10</v>
      </c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93">
        <f>SUM(D70:AH70)</f>
        <v>20</v>
      </c>
      <c r="AJ70" s="541">
        <f>AI73</f>
        <v>0.25</v>
      </c>
    </row>
    <row r="71" spans="1:36" ht="20.399999999999999">
      <c r="A71" s="529"/>
      <c r="B71" s="550"/>
      <c r="C71" s="159" t="s">
        <v>89</v>
      </c>
      <c r="D71" s="92">
        <v>3</v>
      </c>
      <c r="E71" s="92">
        <v>0</v>
      </c>
      <c r="F71" s="92">
        <v>2</v>
      </c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161">
        <f t="shared" ref="AI71:AI72" si="32">SUM(D71:AH71)</f>
        <v>5</v>
      </c>
      <c r="AJ71" s="541"/>
    </row>
    <row r="72" spans="1:36" ht="20.399999999999999">
      <c r="A72" s="529"/>
      <c r="B72" s="550"/>
      <c r="C72" s="160" t="s">
        <v>90</v>
      </c>
      <c r="D72" s="92">
        <v>0</v>
      </c>
      <c r="E72" s="92">
        <v>0</v>
      </c>
      <c r="F72" s="92">
        <v>0</v>
      </c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87">
        <f t="shared" si="32"/>
        <v>0</v>
      </c>
      <c r="AJ72" s="541"/>
    </row>
    <row r="73" spans="1:36" ht="21" thickBot="1">
      <c r="A73" s="530"/>
      <c r="B73" s="551"/>
      <c r="C73" s="154" t="s">
        <v>91</v>
      </c>
      <c r="D73" s="97">
        <f>(D71+D72)/D70</f>
        <v>0.3</v>
      </c>
      <c r="E73" s="97" t="e">
        <f>(E71+E72)/E70</f>
        <v>#DIV/0!</v>
      </c>
      <c r="F73" s="97">
        <f t="shared" ref="F73:AI73" si="33">(F71+F72)/F70</f>
        <v>0.2</v>
      </c>
      <c r="G73" s="97" t="e">
        <f t="shared" si="33"/>
        <v>#DIV/0!</v>
      </c>
      <c r="H73" s="97" t="e">
        <f t="shared" si="33"/>
        <v>#DIV/0!</v>
      </c>
      <c r="I73" s="97" t="e">
        <f t="shared" si="33"/>
        <v>#DIV/0!</v>
      </c>
      <c r="J73" s="97" t="e">
        <f t="shared" si="33"/>
        <v>#DIV/0!</v>
      </c>
      <c r="K73" s="97" t="e">
        <f t="shared" si="33"/>
        <v>#DIV/0!</v>
      </c>
      <c r="L73" s="97" t="e">
        <f t="shared" si="33"/>
        <v>#DIV/0!</v>
      </c>
      <c r="M73" s="97" t="e">
        <f t="shared" si="33"/>
        <v>#DIV/0!</v>
      </c>
      <c r="N73" s="97" t="e">
        <f t="shared" si="33"/>
        <v>#DIV/0!</v>
      </c>
      <c r="O73" s="97" t="e">
        <f t="shared" si="33"/>
        <v>#DIV/0!</v>
      </c>
      <c r="P73" s="97" t="e">
        <f t="shared" si="33"/>
        <v>#DIV/0!</v>
      </c>
      <c r="Q73" s="97" t="e">
        <f t="shared" si="33"/>
        <v>#DIV/0!</v>
      </c>
      <c r="R73" s="97" t="e">
        <f t="shared" si="33"/>
        <v>#DIV/0!</v>
      </c>
      <c r="S73" s="97" t="e">
        <f t="shared" si="33"/>
        <v>#DIV/0!</v>
      </c>
      <c r="T73" s="97" t="e">
        <f t="shared" si="33"/>
        <v>#DIV/0!</v>
      </c>
      <c r="U73" s="97" t="e">
        <f t="shared" si="33"/>
        <v>#DIV/0!</v>
      </c>
      <c r="V73" s="97" t="e">
        <f t="shared" si="33"/>
        <v>#DIV/0!</v>
      </c>
      <c r="W73" s="97" t="e">
        <f t="shared" si="33"/>
        <v>#DIV/0!</v>
      </c>
      <c r="X73" s="97" t="e">
        <f t="shared" si="33"/>
        <v>#DIV/0!</v>
      </c>
      <c r="Y73" s="97" t="e">
        <f t="shared" si="33"/>
        <v>#DIV/0!</v>
      </c>
      <c r="Z73" s="97" t="e">
        <f t="shared" si="33"/>
        <v>#DIV/0!</v>
      </c>
      <c r="AA73" s="97" t="e">
        <f t="shared" si="33"/>
        <v>#DIV/0!</v>
      </c>
      <c r="AB73" s="97" t="e">
        <f t="shared" si="33"/>
        <v>#DIV/0!</v>
      </c>
      <c r="AC73" s="97" t="e">
        <f t="shared" si="33"/>
        <v>#DIV/0!</v>
      </c>
      <c r="AD73" s="97" t="e">
        <f t="shared" si="33"/>
        <v>#DIV/0!</v>
      </c>
      <c r="AE73" s="97" t="e">
        <f t="shared" si="33"/>
        <v>#DIV/0!</v>
      </c>
      <c r="AF73" s="97" t="e">
        <f t="shared" si="33"/>
        <v>#DIV/0!</v>
      </c>
      <c r="AG73" s="97" t="e">
        <f t="shared" si="33"/>
        <v>#DIV/0!</v>
      </c>
      <c r="AH73" s="97" t="e">
        <f t="shared" si="33"/>
        <v>#DIV/0!</v>
      </c>
      <c r="AI73" s="97">
        <f t="shared" si="33"/>
        <v>0.25</v>
      </c>
      <c r="AJ73" s="542"/>
    </row>
    <row r="74" spans="1:36" ht="20.399999999999999">
      <c r="A74" s="528" t="s">
        <v>18</v>
      </c>
      <c r="B74" s="548" t="s">
        <v>48</v>
      </c>
      <c r="C74" s="101" t="s">
        <v>42</v>
      </c>
      <c r="D74" s="142">
        <v>10</v>
      </c>
      <c r="E74" s="142">
        <v>20</v>
      </c>
      <c r="F74" s="142">
        <v>20</v>
      </c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93">
        <f>SUM(D74:AH74)</f>
        <v>50</v>
      </c>
      <c r="AJ74" s="541">
        <f>AI77</f>
        <v>0.1</v>
      </c>
    </row>
    <row r="75" spans="1:36" ht="20.399999999999999">
      <c r="A75" s="529"/>
      <c r="B75" s="546"/>
      <c r="C75" s="91" t="s">
        <v>89</v>
      </c>
      <c r="D75" s="92">
        <v>1</v>
      </c>
      <c r="E75" s="92">
        <v>1</v>
      </c>
      <c r="F75" s="92">
        <v>3</v>
      </c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161">
        <f t="shared" ref="AI75:AI76" si="34">SUM(D75:AH75)</f>
        <v>5</v>
      </c>
      <c r="AJ75" s="541"/>
    </row>
    <row r="76" spans="1:36" ht="20.399999999999999">
      <c r="A76" s="529"/>
      <c r="B76" s="546"/>
      <c r="C76" s="94" t="s">
        <v>90</v>
      </c>
      <c r="D76" s="92">
        <v>0</v>
      </c>
      <c r="E76" s="92">
        <v>0</v>
      </c>
      <c r="F76" s="92">
        <v>0</v>
      </c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87">
        <f t="shared" si="34"/>
        <v>0</v>
      </c>
      <c r="AJ76" s="541"/>
    </row>
    <row r="77" spans="1:36" ht="21" thickBot="1">
      <c r="A77" s="530"/>
      <c r="B77" s="547"/>
      <c r="C77" s="96" t="s">
        <v>91</v>
      </c>
      <c r="D77" s="97">
        <f>(D75+D76)/D74</f>
        <v>0.1</v>
      </c>
      <c r="E77" s="97">
        <f>(E75+E76)/E74</f>
        <v>0.05</v>
      </c>
      <c r="F77" s="97">
        <f t="shared" ref="F77:AI77" si="35">(F75+F76)/F74</f>
        <v>0.15</v>
      </c>
      <c r="G77" s="97" t="e">
        <f t="shared" si="35"/>
        <v>#DIV/0!</v>
      </c>
      <c r="H77" s="97" t="e">
        <f t="shared" si="35"/>
        <v>#DIV/0!</v>
      </c>
      <c r="I77" s="97" t="e">
        <f t="shared" si="35"/>
        <v>#DIV/0!</v>
      </c>
      <c r="J77" s="97" t="e">
        <f t="shared" si="35"/>
        <v>#DIV/0!</v>
      </c>
      <c r="K77" s="97" t="e">
        <f t="shared" si="35"/>
        <v>#DIV/0!</v>
      </c>
      <c r="L77" s="97" t="e">
        <f t="shared" si="35"/>
        <v>#DIV/0!</v>
      </c>
      <c r="M77" s="97" t="e">
        <f t="shared" si="35"/>
        <v>#DIV/0!</v>
      </c>
      <c r="N77" s="97" t="e">
        <f t="shared" si="35"/>
        <v>#DIV/0!</v>
      </c>
      <c r="O77" s="97" t="e">
        <f t="shared" si="35"/>
        <v>#DIV/0!</v>
      </c>
      <c r="P77" s="97" t="e">
        <f t="shared" si="35"/>
        <v>#DIV/0!</v>
      </c>
      <c r="Q77" s="97" t="e">
        <f t="shared" si="35"/>
        <v>#DIV/0!</v>
      </c>
      <c r="R77" s="97" t="e">
        <f t="shared" si="35"/>
        <v>#DIV/0!</v>
      </c>
      <c r="S77" s="97" t="e">
        <f t="shared" si="35"/>
        <v>#DIV/0!</v>
      </c>
      <c r="T77" s="97" t="e">
        <f t="shared" si="35"/>
        <v>#DIV/0!</v>
      </c>
      <c r="U77" s="97" t="e">
        <f t="shared" si="35"/>
        <v>#DIV/0!</v>
      </c>
      <c r="V77" s="97" t="e">
        <f t="shared" si="35"/>
        <v>#DIV/0!</v>
      </c>
      <c r="W77" s="97" t="e">
        <f t="shared" si="35"/>
        <v>#DIV/0!</v>
      </c>
      <c r="X77" s="97" t="e">
        <f t="shared" si="35"/>
        <v>#DIV/0!</v>
      </c>
      <c r="Y77" s="97" t="e">
        <f t="shared" si="35"/>
        <v>#DIV/0!</v>
      </c>
      <c r="Z77" s="97" t="e">
        <f t="shared" si="35"/>
        <v>#DIV/0!</v>
      </c>
      <c r="AA77" s="97" t="e">
        <f t="shared" si="35"/>
        <v>#DIV/0!</v>
      </c>
      <c r="AB77" s="97" t="e">
        <f t="shared" si="35"/>
        <v>#DIV/0!</v>
      </c>
      <c r="AC77" s="97" t="e">
        <f t="shared" si="35"/>
        <v>#DIV/0!</v>
      </c>
      <c r="AD77" s="97" t="e">
        <f t="shared" si="35"/>
        <v>#DIV/0!</v>
      </c>
      <c r="AE77" s="97" t="e">
        <f t="shared" si="35"/>
        <v>#DIV/0!</v>
      </c>
      <c r="AF77" s="97" t="e">
        <f t="shared" si="35"/>
        <v>#DIV/0!</v>
      </c>
      <c r="AG77" s="97" t="e">
        <f t="shared" si="35"/>
        <v>#DIV/0!</v>
      </c>
      <c r="AH77" s="97" t="e">
        <f t="shared" si="35"/>
        <v>#DIV/0!</v>
      </c>
      <c r="AI77" s="97">
        <f t="shared" si="35"/>
        <v>0.1</v>
      </c>
      <c r="AJ77" s="542"/>
    </row>
    <row r="78" spans="1:36" ht="20.399999999999999">
      <c r="A78" s="528" t="s">
        <v>19</v>
      </c>
      <c r="B78" s="548" t="s">
        <v>64</v>
      </c>
      <c r="C78" s="101" t="s">
        <v>42</v>
      </c>
      <c r="D78" s="142">
        <v>25</v>
      </c>
      <c r="E78" s="142">
        <v>35</v>
      </c>
      <c r="F78" s="142">
        <v>30</v>
      </c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93">
        <f>SUM(D78:AH78)</f>
        <v>90</v>
      </c>
      <c r="AJ78" s="541">
        <f>AI81</f>
        <v>6.6666666666666666E-2</v>
      </c>
    </row>
    <row r="79" spans="1:36" ht="20.399999999999999">
      <c r="A79" s="529"/>
      <c r="B79" s="546"/>
      <c r="C79" s="91" t="s">
        <v>89</v>
      </c>
      <c r="D79" s="92">
        <v>1</v>
      </c>
      <c r="E79" s="92">
        <v>1</v>
      </c>
      <c r="F79" s="92">
        <v>4</v>
      </c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161">
        <f t="shared" ref="AI79:AI80" si="36">SUM(D79:AH79)</f>
        <v>6</v>
      </c>
      <c r="AJ79" s="541"/>
    </row>
    <row r="80" spans="1:36" ht="20.399999999999999">
      <c r="A80" s="529"/>
      <c r="B80" s="546"/>
      <c r="C80" s="94" t="s">
        <v>90</v>
      </c>
      <c r="D80" s="92">
        <v>0</v>
      </c>
      <c r="E80" s="92">
        <v>0</v>
      </c>
      <c r="F80" s="92">
        <v>0</v>
      </c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87">
        <f t="shared" si="36"/>
        <v>0</v>
      </c>
      <c r="AJ80" s="541"/>
    </row>
    <row r="81" spans="1:36" ht="21" thickBot="1">
      <c r="A81" s="530"/>
      <c r="B81" s="547"/>
      <c r="C81" s="96" t="s">
        <v>91</v>
      </c>
      <c r="D81" s="97">
        <f>(D79+D80)/D78</f>
        <v>0.04</v>
      </c>
      <c r="E81" s="97">
        <f>(E79+E80)/E78</f>
        <v>2.8571428571428571E-2</v>
      </c>
      <c r="F81" s="97">
        <f t="shared" ref="F81:AI81" si="37">(F79+F80)/F78</f>
        <v>0.13333333333333333</v>
      </c>
      <c r="G81" s="97" t="e">
        <f t="shared" si="37"/>
        <v>#DIV/0!</v>
      </c>
      <c r="H81" s="97" t="e">
        <f t="shared" si="37"/>
        <v>#DIV/0!</v>
      </c>
      <c r="I81" s="97" t="e">
        <f t="shared" si="37"/>
        <v>#DIV/0!</v>
      </c>
      <c r="J81" s="97" t="e">
        <f t="shared" si="37"/>
        <v>#DIV/0!</v>
      </c>
      <c r="K81" s="97" t="e">
        <f t="shared" si="37"/>
        <v>#DIV/0!</v>
      </c>
      <c r="L81" s="97" t="e">
        <f t="shared" si="37"/>
        <v>#DIV/0!</v>
      </c>
      <c r="M81" s="97" t="e">
        <f t="shared" si="37"/>
        <v>#DIV/0!</v>
      </c>
      <c r="N81" s="97" t="e">
        <f t="shared" si="37"/>
        <v>#DIV/0!</v>
      </c>
      <c r="O81" s="97" t="e">
        <f t="shared" si="37"/>
        <v>#DIV/0!</v>
      </c>
      <c r="P81" s="97" t="e">
        <f t="shared" si="37"/>
        <v>#DIV/0!</v>
      </c>
      <c r="Q81" s="97" t="e">
        <f t="shared" si="37"/>
        <v>#DIV/0!</v>
      </c>
      <c r="R81" s="97" t="e">
        <f t="shared" si="37"/>
        <v>#DIV/0!</v>
      </c>
      <c r="S81" s="97" t="e">
        <f t="shared" si="37"/>
        <v>#DIV/0!</v>
      </c>
      <c r="T81" s="97" t="e">
        <f t="shared" si="37"/>
        <v>#DIV/0!</v>
      </c>
      <c r="U81" s="97" t="e">
        <f t="shared" si="37"/>
        <v>#DIV/0!</v>
      </c>
      <c r="V81" s="97" t="e">
        <f t="shared" si="37"/>
        <v>#DIV/0!</v>
      </c>
      <c r="W81" s="97" t="e">
        <f t="shared" si="37"/>
        <v>#DIV/0!</v>
      </c>
      <c r="X81" s="97" t="e">
        <f t="shared" si="37"/>
        <v>#DIV/0!</v>
      </c>
      <c r="Y81" s="97" t="e">
        <f t="shared" si="37"/>
        <v>#DIV/0!</v>
      </c>
      <c r="Z81" s="97" t="e">
        <f t="shared" si="37"/>
        <v>#DIV/0!</v>
      </c>
      <c r="AA81" s="97" t="e">
        <f t="shared" si="37"/>
        <v>#DIV/0!</v>
      </c>
      <c r="AB81" s="97" t="e">
        <f t="shared" si="37"/>
        <v>#DIV/0!</v>
      </c>
      <c r="AC81" s="97" t="e">
        <f t="shared" si="37"/>
        <v>#DIV/0!</v>
      </c>
      <c r="AD81" s="97" t="e">
        <f t="shared" si="37"/>
        <v>#DIV/0!</v>
      </c>
      <c r="AE81" s="97" t="e">
        <f t="shared" si="37"/>
        <v>#DIV/0!</v>
      </c>
      <c r="AF81" s="97" t="e">
        <f t="shared" si="37"/>
        <v>#DIV/0!</v>
      </c>
      <c r="AG81" s="97" t="e">
        <f t="shared" si="37"/>
        <v>#DIV/0!</v>
      </c>
      <c r="AH81" s="97" t="e">
        <f t="shared" si="37"/>
        <v>#DIV/0!</v>
      </c>
      <c r="AI81" s="97">
        <f t="shared" si="37"/>
        <v>6.6666666666666666E-2</v>
      </c>
      <c r="AJ81" s="542"/>
    </row>
    <row r="82" spans="1:36" ht="20.399999999999999">
      <c r="A82" s="528" t="s">
        <v>20</v>
      </c>
      <c r="B82" s="548" t="s">
        <v>65</v>
      </c>
      <c r="C82" s="101" t="s">
        <v>42</v>
      </c>
      <c r="D82" s="142">
        <v>65</v>
      </c>
      <c r="E82" s="142">
        <v>65</v>
      </c>
      <c r="F82" s="142">
        <v>60</v>
      </c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93">
        <f>SUM(D82:AH82)</f>
        <v>190</v>
      </c>
      <c r="AJ82" s="541">
        <f>AI85</f>
        <v>0.13157894736842105</v>
      </c>
    </row>
    <row r="83" spans="1:36" ht="20.399999999999999">
      <c r="A83" s="529"/>
      <c r="B83" s="546"/>
      <c r="C83" s="91" t="s">
        <v>89</v>
      </c>
      <c r="D83" s="92">
        <v>6</v>
      </c>
      <c r="E83" s="92">
        <v>15</v>
      </c>
      <c r="F83" s="92">
        <v>4</v>
      </c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161">
        <f t="shared" ref="AI83:AI84" si="38">SUM(D83:AH83)</f>
        <v>25</v>
      </c>
      <c r="AJ83" s="541"/>
    </row>
    <row r="84" spans="1:36" ht="20.399999999999999">
      <c r="A84" s="529"/>
      <c r="B84" s="546"/>
      <c r="C84" s="94" t="s">
        <v>90</v>
      </c>
      <c r="D84" s="92">
        <v>0</v>
      </c>
      <c r="E84" s="92">
        <v>0</v>
      </c>
      <c r="F84" s="92">
        <v>0</v>
      </c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87">
        <f t="shared" si="38"/>
        <v>0</v>
      </c>
      <c r="AJ84" s="541"/>
    </row>
    <row r="85" spans="1:36" ht="21" thickBot="1">
      <c r="A85" s="530"/>
      <c r="B85" s="547"/>
      <c r="C85" s="96" t="s">
        <v>91</v>
      </c>
      <c r="D85" s="97">
        <f>(D83+D84)/D82</f>
        <v>9.2307692307692313E-2</v>
      </c>
      <c r="E85" s="97">
        <f>(E83+E84)/E82</f>
        <v>0.23076923076923078</v>
      </c>
      <c r="F85" s="97">
        <f t="shared" ref="F85:AI85" si="39">(F83+F84)/F82</f>
        <v>6.6666666666666666E-2</v>
      </c>
      <c r="G85" s="97" t="e">
        <f t="shared" si="39"/>
        <v>#DIV/0!</v>
      </c>
      <c r="H85" s="97" t="e">
        <f t="shared" si="39"/>
        <v>#DIV/0!</v>
      </c>
      <c r="I85" s="97" t="e">
        <f t="shared" si="39"/>
        <v>#DIV/0!</v>
      </c>
      <c r="J85" s="97" t="e">
        <f t="shared" si="39"/>
        <v>#DIV/0!</v>
      </c>
      <c r="K85" s="97" t="e">
        <f t="shared" si="39"/>
        <v>#DIV/0!</v>
      </c>
      <c r="L85" s="97" t="e">
        <f t="shared" si="39"/>
        <v>#DIV/0!</v>
      </c>
      <c r="M85" s="97" t="e">
        <f t="shared" si="39"/>
        <v>#DIV/0!</v>
      </c>
      <c r="N85" s="97" t="e">
        <f t="shared" si="39"/>
        <v>#DIV/0!</v>
      </c>
      <c r="O85" s="97" t="e">
        <f t="shared" si="39"/>
        <v>#DIV/0!</v>
      </c>
      <c r="P85" s="97" t="e">
        <f t="shared" si="39"/>
        <v>#DIV/0!</v>
      </c>
      <c r="Q85" s="97" t="e">
        <f t="shared" si="39"/>
        <v>#DIV/0!</v>
      </c>
      <c r="R85" s="97" t="e">
        <f t="shared" si="39"/>
        <v>#DIV/0!</v>
      </c>
      <c r="S85" s="97" t="e">
        <f t="shared" si="39"/>
        <v>#DIV/0!</v>
      </c>
      <c r="T85" s="97" t="e">
        <f t="shared" si="39"/>
        <v>#DIV/0!</v>
      </c>
      <c r="U85" s="97" t="e">
        <f t="shared" si="39"/>
        <v>#DIV/0!</v>
      </c>
      <c r="V85" s="97" t="e">
        <f t="shared" si="39"/>
        <v>#DIV/0!</v>
      </c>
      <c r="W85" s="97" t="e">
        <f t="shared" si="39"/>
        <v>#DIV/0!</v>
      </c>
      <c r="X85" s="97" t="e">
        <f t="shared" si="39"/>
        <v>#DIV/0!</v>
      </c>
      <c r="Y85" s="97" t="e">
        <f t="shared" si="39"/>
        <v>#DIV/0!</v>
      </c>
      <c r="Z85" s="97" t="e">
        <f t="shared" si="39"/>
        <v>#DIV/0!</v>
      </c>
      <c r="AA85" s="97" t="e">
        <f t="shared" si="39"/>
        <v>#DIV/0!</v>
      </c>
      <c r="AB85" s="97" t="e">
        <f t="shared" si="39"/>
        <v>#DIV/0!</v>
      </c>
      <c r="AC85" s="97" t="e">
        <f t="shared" si="39"/>
        <v>#DIV/0!</v>
      </c>
      <c r="AD85" s="97" t="e">
        <f t="shared" si="39"/>
        <v>#DIV/0!</v>
      </c>
      <c r="AE85" s="97" t="e">
        <f t="shared" si="39"/>
        <v>#DIV/0!</v>
      </c>
      <c r="AF85" s="97" t="e">
        <f t="shared" si="39"/>
        <v>#DIV/0!</v>
      </c>
      <c r="AG85" s="97" t="e">
        <f t="shared" si="39"/>
        <v>#DIV/0!</v>
      </c>
      <c r="AH85" s="97" t="e">
        <f t="shared" si="39"/>
        <v>#DIV/0!</v>
      </c>
      <c r="AI85" s="97">
        <f t="shared" si="39"/>
        <v>0.13157894736842105</v>
      </c>
      <c r="AJ85" s="542"/>
    </row>
    <row r="86" spans="1:36" ht="20.399999999999999" hidden="1">
      <c r="A86" s="528" t="s">
        <v>21</v>
      </c>
      <c r="B86" s="548" t="s">
        <v>66</v>
      </c>
      <c r="C86" s="101" t="s">
        <v>42</v>
      </c>
      <c r="D86" s="142">
        <v>0</v>
      </c>
      <c r="E86" s="142">
        <v>0</v>
      </c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93">
        <f>SUM(D86:AH86)</f>
        <v>0</v>
      </c>
      <c r="AJ86" s="541" t="e">
        <f>AI89</f>
        <v>#DIV/0!</v>
      </c>
    </row>
    <row r="87" spans="1:36" ht="20.399999999999999" hidden="1">
      <c r="A87" s="529"/>
      <c r="B87" s="546"/>
      <c r="C87" s="91" t="s">
        <v>89</v>
      </c>
      <c r="D87" s="92">
        <v>0</v>
      </c>
      <c r="E87" s="92">
        <v>0</v>
      </c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161">
        <f t="shared" ref="AI87:AI88" si="40">SUM(D87:AH87)</f>
        <v>0</v>
      </c>
      <c r="AJ87" s="541"/>
    </row>
    <row r="88" spans="1:36" ht="20.399999999999999" hidden="1">
      <c r="A88" s="529"/>
      <c r="B88" s="546"/>
      <c r="C88" s="94" t="s">
        <v>90</v>
      </c>
      <c r="D88" s="92">
        <v>0</v>
      </c>
      <c r="E88" s="92">
        <v>0</v>
      </c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87">
        <f t="shared" si="40"/>
        <v>0</v>
      </c>
      <c r="AJ88" s="541"/>
    </row>
    <row r="89" spans="1:36" ht="21" hidden="1" thickBot="1">
      <c r="A89" s="530"/>
      <c r="B89" s="547"/>
      <c r="C89" s="96" t="s">
        <v>91</v>
      </c>
      <c r="D89" s="97" t="e">
        <f>(D87+D88)/D86</f>
        <v>#DIV/0!</v>
      </c>
      <c r="E89" s="97" t="e">
        <f>(E87+E88)/E86</f>
        <v>#DIV/0!</v>
      </c>
      <c r="F89" s="97" t="e">
        <f t="shared" ref="F89:AI89" si="41">(F87+F88)/F86</f>
        <v>#DIV/0!</v>
      </c>
      <c r="G89" s="97" t="e">
        <f t="shared" si="41"/>
        <v>#DIV/0!</v>
      </c>
      <c r="H89" s="97" t="e">
        <f t="shared" si="41"/>
        <v>#DIV/0!</v>
      </c>
      <c r="I89" s="97" t="e">
        <f t="shared" si="41"/>
        <v>#DIV/0!</v>
      </c>
      <c r="J89" s="97" t="e">
        <f t="shared" si="41"/>
        <v>#DIV/0!</v>
      </c>
      <c r="K89" s="97" t="e">
        <f t="shared" si="41"/>
        <v>#DIV/0!</v>
      </c>
      <c r="L89" s="97" t="e">
        <f t="shared" si="41"/>
        <v>#DIV/0!</v>
      </c>
      <c r="M89" s="97" t="e">
        <f t="shared" si="41"/>
        <v>#DIV/0!</v>
      </c>
      <c r="N89" s="97" t="e">
        <f t="shared" si="41"/>
        <v>#DIV/0!</v>
      </c>
      <c r="O89" s="97" t="e">
        <f t="shared" si="41"/>
        <v>#DIV/0!</v>
      </c>
      <c r="P89" s="97" t="e">
        <f t="shared" si="41"/>
        <v>#DIV/0!</v>
      </c>
      <c r="Q89" s="97" t="e">
        <f t="shared" si="41"/>
        <v>#DIV/0!</v>
      </c>
      <c r="R89" s="97" t="e">
        <f t="shared" si="41"/>
        <v>#DIV/0!</v>
      </c>
      <c r="S89" s="97" t="e">
        <f t="shared" si="41"/>
        <v>#DIV/0!</v>
      </c>
      <c r="T89" s="97" t="e">
        <f t="shared" si="41"/>
        <v>#DIV/0!</v>
      </c>
      <c r="U89" s="97" t="e">
        <f t="shared" si="41"/>
        <v>#DIV/0!</v>
      </c>
      <c r="V89" s="97" t="e">
        <f t="shared" si="41"/>
        <v>#DIV/0!</v>
      </c>
      <c r="W89" s="97" t="e">
        <f t="shared" si="41"/>
        <v>#DIV/0!</v>
      </c>
      <c r="X89" s="97" t="e">
        <f t="shared" si="41"/>
        <v>#DIV/0!</v>
      </c>
      <c r="Y89" s="97" t="e">
        <f t="shared" si="41"/>
        <v>#DIV/0!</v>
      </c>
      <c r="Z89" s="97" t="e">
        <f t="shared" si="41"/>
        <v>#DIV/0!</v>
      </c>
      <c r="AA89" s="97" t="e">
        <f t="shared" si="41"/>
        <v>#DIV/0!</v>
      </c>
      <c r="AB89" s="97" t="e">
        <f t="shared" si="41"/>
        <v>#DIV/0!</v>
      </c>
      <c r="AC89" s="97" t="e">
        <f t="shared" si="41"/>
        <v>#DIV/0!</v>
      </c>
      <c r="AD89" s="97" t="e">
        <f t="shared" si="41"/>
        <v>#DIV/0!</v>
      </c>
      <c r="AE89" s="97" t="e">
        <f t="shared" si="41"/>
        <v>#DIV/0!</v>
      </c>
      <c r="AF89" s="97" t="e">
        <f t="shared" si="41"/>
        <v>#DIV/0!</v>
      </c>
      <c r="AG89" s="97" t="e">
        <f t="shared" si="41"/>
        <v>#DIV/0!</v>
      </c>
      <c r="AH89" s="97" t="e">
        <f t="shared" si="41"/>
        <v>#DIV/0!</v>
      </c>
      <c r="AI89" s="97" t="e">
        <f t="shared" si="41"/>
        <v>#DIV/0!</v>
      </c>
      <c r="AJ89" s="542"/>
    </row>
    <row r="90" spans="1:36" ht="21" hidden="1" thickTop="1">
      <c r="A90" s="528" t="s">
        <v>101</v>
      </c>
      <c r="B90" s="548" t="s">
        <v>67</v>
      </c>
      <c r="C90" s="101" t="s">
        <v>42</v>
      </c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/>
      <c r="K90" s="142">
        <v>0</v>
      </c>
      <c r="L90" s="142">
        <v>0</v>
      </c>
      <c r="M90" s="142">
        <v>0</v>
      </c>
      <c r="N90" s="142">
        <v>0</v>
      </c>
      <c r="O90" s="142">
        <v>0</v>
      </c>
      <c r="P90" s="142">
        <v>0</v>
      </c>
      <c r="Q90" s="142"/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/>
      <c r="Y90" s="142">
        <v>0</v>
      </c>
      <c r="Z90" s="142">
        <v>0</v>
      </c>
      <c r="AA90" s="142">
        <v>0</v>
      </c>
      <c r="AB90" s="142">
        <v>0</v>
      </c>
      <c r="AC90" s="142">
        <v>0</v>
      </c>
      <c r="AD90" s="142">
        <v>0</v>
      </c>
      <c r="AE90" s="142"/>
      <c r="AF90" s="142">
        <v>0</v>
      </c>
      <c r="AG90" s="142">
        <v>0</v>
      </c>
      <c r="AH90" s="142"/>
      <c r="AI90" s="89">
        <f>SUM(D90:AH90)</f>
        <v>0</v>
      </c>
      <c r="AJ90" s="541" t="e">
        <f>AI93</f>
        <v>#DIV/0!</v>
      </c>
    </row>
    <row r="91" spans="1:36" ht="20.399999999999999" hidden="1">
      <c r="A91" s="529"/>
      <c r="B91" s="546"/>
      <c r="C91" s="91" t="s">
        <v>89</v>
      </c>
      <c r="D91" s="92">
        <v>0</v>
      </c>
      <c r="E91" s="92">
        <v>0</v>
      </c>
      <c r="F91" s="92">
        <v>0</v>
      </c>
      <c r="G91" s="92">
        <v>0</v>
      </c>
      <c r="H91" s="92">
        <v>0</v>
      </c>
      <c r="I91" s="92">
        <v>0</v>
      </c>
      <c r="J91" s="92"/>
      <c r="K91" s="92">
        <v>0</v>
      </c>
      <c r="L91" s="92">
        <v>0</v>
      </c>
      <c r="M91" s="92">
        <v>0</v>
      </c>
      <c r="N91" s="92">
        <v>0</v>
      </c>
      <c r="O91" s="92">
        <v>0</v>
      </c>
      <c r="P91" s="92">
        <v>0</v>
      </c>
      <c r="Q91" s="92"/>
      <c r="R91" s="92">
        <v>0</v>
      </c>
      <c r="S91" s="92">
        <v>0</v>
      </c>
      <c r="T91" s="92">
        <v>0</v>
      </c>
      <c r="U91" s="92">
        <v>0</v>
      </c>
      <c r="V91" s="92">
        <v>0</v>
      </c>
      <c r="W91" s="92">
        <v>0</v>
      </c>
      <c r="X91" s="92"/>
      <c r="Y91" s="92">
        <v>0</v>
      </c>
      <c r="Z91" s="92">
        <v>0</v>
      </c>
      <c r="AA91" s="92">
        <v>0</v>
      </c>
      <c r="AB91" s="92">
        <v>0</v>
      </c>
      <c r="AC91" s="92">
        <v>0</v>
      </c>
      <c r="AD91" s="92">
        <v>0</v>
      </c>
      <c r="AE91" s="92"/>
      <c r="AF91" s="92">
        <v>0</v>
      </c>
      <c r="AG91" s="92">
        <v>0</v>
      </c>
      <c r="AH91" s="92"/>
      <c r="AI91" s="161">
        <f t="shared" ref="AI91:AI92" si="42">SUM(D91:AH91)</f>
        <v>0</v>
      </c>
      <c r="AJ91" s="541"/>
    </row>
    <row r="92" spans="1:36" ht="20.399999999999999" hidden="1">
      <c r="A92" s="529"/>
      <c r="B92" s="546"/>
      <c r="C92" s="94" t="s">
        <v>90</v>
      </c>
      <c r="D92" s="92">
        <v>0</v>
      </c>
      <c r="E92" s="92">
        <v>0</v>
      </c>
      <c r="F92" s="92">
        <v>0</v>
      </c>
      <c r="G92" s="92">
        <v>0</v>
      </c>
      <c r="H92" s="92">
        <v>0</v>
      </c>
      <c r="I92" s="92">
        <v>0</v>
      </c>
      <c r="J92" s="92"/>
      <c r="K92" s="92">
        <v>0</v>
      </c>
      <c r="L92" s="92">
        <v>0</v>
      </c>
      <c r="M92" s="92">
        <v>0</v>
      </c>
      <c r="N92" s="92">
        <v>0</v>
      </c>
      <c r="O92" s="92">
        <v>0</v>
      </c>
      <c r="P92" s="92">
        <v>0</v>
      </c>
      <c r="Q92" s="92"/>
      <c r="R92" s="92">
        <v>0</v>
      </c>
      <c r="S92" s="92">
        <v>0</v>
      </c>
      <c r="T92" s="92">
        <v>0</v>
      </c>
      <c r="U92" s="92">
        <v>0</v>
      </c>
      <c r="V92" s="92">
        <v>0</v>
      </c>
      <c r="W92" s="92">
        <v>0</v>
      </c>
      <c r="X92" s="92"/>
      <c r="Y92" s="92">
        <v>0</v>
      </c>
      <c r="Z92" s="92">
        <v>0</v>
      </c>
      <c r="AA92" s="92">
        <v>0</v>
      </c>
      <c r="AB92" s="92">
        <v>0</v>
      </c>
      <c r="AC92" s="92">
        <v>0</v>
      </c>
      <c r="AD92" s="92">
        <v>0</v>
      </c>
      <c r="AE92" s="92"/>
      <c r="AF92" s="92">
        <v>0</v>
      </c>
      <c r="AG92" s="92">
        <v>0</v>
      </c>
      <c r="AH92" s="92"/>
      <c r="AI92" s="87">
        <f t="shared" si="42"/>
        <v>0</v>
      </c>
      <c r="AJ92" s="541"/>
    </row>
    <row r="93" spans="1:36" ht="21" hidden="1" thickBot="1">
      <c r="A93" s="530"/>
      <c r="B93" s="547"/>
      <c r="C93" s="96" t="s">
        <v>91</v>
      </c>
      <c r="D93" s="97" t="e">
        <f>(D91+D92)/D90</f>
        <v>#DIV/0!</v>
      </c>
      <c r="E93" s="97" t="e">
        <f>(E91+E92)/E90</f>
        <v>#DIV/0!</v>
      </c>
      <c r="F93" s="97" t="e">
        <f t="shared" ref="F93:AI93" si="43">(F91+F92)/F90</f>
        <v>#DIV/0!</v>
      </c>
      <c r="G93" s="97" t="e">
        <f t="shared" si="43"/>
        <v>#DIV/0!</v>
      </c>
      <c r="H93" s="97" t="e">
        <f t="shared" si="43"/>
        <v>#DIV/0!</v>
      </c>
      <c r="I93" s="97" t="e">
        <f t="shared" si="43"/>
        <v>#DIV/0!</v>
      </c>
      <c r="J93" s="97" t="e">
        <f t="shared" si="43"/>
        <v>#DIV/0!</v>
      </c>
      <c r="K93" s="97" t="e">
        <f t="shared" si="43"/>
        <v>#DIV/0!</v>
      </c>
      <c r="L93" s="97" t="e">
        <f t="shared" si="43"/>
        <v>#DIV/0!</v>
      </c>
      <c r="M93" s="97" t="e">
        <f t="shared" si="43"/>
        <v>#DIV/0!</v>
      </c>
      <c r="N93" s="97" t="e">
        <f t="shared" si="43"/>
        <v>#DIV/0!</v>
      </c>
      <c r="O93" s="97" t="e">
        <f t="shared" si="43"/>
        <v>#DIV/0!</v>
      </c>
      <c r="P93" s="97" t="e">
        <f t="shared" si="43"/>
        <v>#DIV/0!</v>
      </c>
      <c r="Q93" s="97" t="e">
        <f t="shared" si="43"/>
        <v>#DIV/0!</v>
      </c>
      <c r="R93" s="97" t="e">
        <f t="shared" si="43"/>
        <v>#DIV/0!</v>
      </c>
      <c r="S93" s="97" t="e">
        <f t="shared" si="43"/>
        <v>#DIV/0!</v>
      </c>
      <c r="T93" s="97" t="e">
        <f t="shared" si="43"/>
        <v>#DIV/0!</v>
      </c>
      <c r="U93" s="97" t="e">
        <f t="shared" si="43"/>
        <v>#DIV/0!</v>
      </c>
      <c r="V93" s="97" t="e">
        <f t="shared" si="43"/>
        <v>#DIV/0!</v>
      </c>
      <c r="W93" s="97" t="e">
        <f t="shared" si="43"/>
        <v>#DIV/0!</v>
      </c>
      <c r="X93" s="97" t="e">
        <f t="shared" si="43"/>
        <v>#DIV/0!</v>
      </c>
      <c r="Y93" s="97" t="e">
        <f t="shared" si="43"/>
        <v>#DIV/0!</v>
      </c>
      <c r="Z93" s="97" t="e">
        <f t="shared" si="43"/>
        <v>#DIV/0!</v>
      </c>
      <c r="AA93" s="97" t="e">
        <f t="shared" si="43"/>
        <v>#DIV/0!</v>
      </c>
      <c r="AB93" s="97" t="e">
        <f t="shared" si="43"/>
        <v>#DIV/0!</v>
      </c>
      <c r="AC93" s="97" t="e">
        <f t="shared" si="43"/>
        <v>#DIV/0!</v>
      </c>
      <c r="AD93" s="97" t="e">
        <f t="shared" si="43"/>
        <v>#DIV/0!</v>
      </c>
      <c r="AE93" s="97" t="e">
        <f t="shared" si="43"/>
        <v>#DIV/0!</v>
      </c>
      <c r="AF93" s="97" t="e">
        <f t="shared" si="43"/>
        <v>#DIV/0!</v>
      </c>
      <c r="AG93" s="97" t="e">
        <f t="shared" si="43"/>
        <v>#DIV/0!</v>
      </c>
      <c r="AH93" s="97" t="e">
        <f t="shared" si="43"/>
        <v>#DIV/0!</v>
      </c>
      <c r="AI93" s="97" t="e">
        <f t="shared" si="43"/>
        <v>#DIV/0!</v>
      </c>
      <c r="AJ93" s="542"/>
    </row>
    <row r="94" spans="1:36" ht="20.399999999999999" hidden="1">
      <c r="A94" s="528" t="s">
        <v>22</v>
      </c>
      <c r="B94" s="548" t="s">
        <v>49</v>
      </c>
      <c r="C94" s="101" t="s">
        <v>42</v>
      </c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/>
      <c r="K94" s="142">
        <v>0</v>
      </c>
      <c r="L94" s="142">
        <v>0</v>
      </c>
      <c r="M94" s="142">
        <v>0</v>
      </c>
      <c r="N94" s="142">
        <v>0</v>
      </c>
      <c r="O94" s="142">
        <v>0</v>
      </c>
      <c r="P94" s="142">
        <v>0</v>
      </c>
      <c r="Q94" s="142"/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2"/>
      <c r="Y94" s="142">
        <v>0</v>
      </c>
      <c r="Z94" s="142">
        <v>0</v>
      </c>
      <c r="AA94" s="142">
        <v>0</v>
      </c>
      <c r="AB94" s="142">
        <v>0</v>
      </c>
      <c r="AC94" s="142">
        <v>0</v>
      </c>
      <c r="AD94" s="142">
        <v>0</v>
      </c>
      <c r="AE94" s="142"/>
      <c r="AF94" s="142">
        <v>0</v>
      </c>
      <c r="AG94" s="142">
        <v>0</v>
      </c>
      <c r="AH94" s="142"/>
      <c r="AI94" s="93">
        <f>SUM(D94:AH94)</f>
        <v>0</v>
      </c>
      <c r="AJ94" s="541" t="e">
        <f>AI97</f>
        <v>#DIV/0!</v>
      </c>
    </row>
    <row r="95" spans="1:36" ht="20.399999999999999" hidden="1">
      <c r="A95" s="529"/>
      <c r="B95" s="546"/>
      <c r="C95" s="91" t="s">
        <v>89</v>
      </c>
      <c r="D95" s="92">
        <v>0</v>
      </c>
      <c r="E95" s="92">
        <v>0</v>
      </c>
      <c r="F95" s="92">
        <v>0</v>
      </c>
      <c r="G95" s="92">
        <v>0</v>
      </c>
      <c r="H95" s="92">
        <v>0</v>
      </c>
      <c r="I95" s="92">
        <v>0</v>
      </c>
      <c r="J95" s="92"/>
      <c r="K95" s="92">
        <v>0</v>
      </c>
      <c r="L95" s="92">
        <v>0</v>
      </c>
      <c r="M95" s="92">
        <v>0</v>
      </c>
      <c r="N95" s="92">
        <v>0</v>
      </c>
      <c r="O95" s="92">
        <v>0</v>
      </c>
      <c r="P95" s="92">
        <v>0</v>
      </c>
      <c r="Q95" s="92"/>
      <c r="R95" s="92">
        <v>0</v>
      </c>
      <c r="S95" s="92">
        <v>0</v>
      </c>
      <c r="T95" s="92">
        <v>0</v>
      </c>
      <c r="U95" s="92">
        <v>0</v>
      </c>
      <c r="V95" s="92">
        <v>0</v>
      </c>
      <c r="W95" s="92">
        <v>0</v>
      </c>
      <c r="X95" s="92"/>
      <c r="Y95" s="92">
        <v>0</v>
      </c>
      <c r="Z95" s="92">
        <v>0</v>
      </c>
      <c r="AA95" s="92">
        <v>0</v>
      </c>
      <c r="AB95" s="92">
        <v>0</v>
      </c>
      <c r="AC95" s="92">
        <v>0</v>
      </c>
      <c r="AD95" s="92">
        <v>0</v>
      </c>
      <c r="AE95" s="92"/>
      <c r="AF95" s="92">
        <v>0</v>
      </c>
      <c r="AG95" s="92">
        <v>0</v>
      </c>
      <c r="AH95" s="92"/>
      <c r="AI95" s="161">
        <f t="shared" ref="AI95:AI96" si="44">SUM(D95:AH95)</f>
        <v>0</v>
      </c>
      <c r="AJ95" s="541"/>
    </row>
    <row r="96" spans="1:36" ht="20.399999999999999" hidden="1">
      <c r="A96" s="529"/>
      <c r="B96" s="546"/>
      <c r="C96" s="94" t="s">
        <v>90</v>
      </c>
      <c r="D96" s="92">
        <v>0</v>
      </c>
      <c r="E96" s="92">
        <v>0</v>
      </c>
      <c r="F96" s="92">
        <v>0</v>
      </c>
      <c r="G96" s="92">
        <v>0</v>
      </c>
      <c r="H96" s="92">
        <v>0</v>
      </c>
      <c r="I96" s="92">
        <v>0</v>
      </c>
      <c r="J96" s="92"/>
      <c r="K96" s="92">
        <v>0</v>
      </c>
      <c r="L96" s="92">
        <v>0</v>
      </c>
      <c r="M96" s="92">
        <v>0</v>
      </c>
      <c r="N96" s="92">
        <v>0</v>
      </c>
      <c r="O96" s="92">
        <v>0</v>
      </c>
      <c r="P96" s="92">
        <v>0</v>
      </c>
      <c r="Q96" s="92"/>
      <c r="R96" s="92">
        <v>0</v>
      </c>
      <c r="S96" s="92">
        <v>0</v>
      </c>
      <c r="T96" s="92">
        <v>0</v>
      </c>
      <c r="U96" s="92">
        <v>0</v>
      </c>
      <c r="V96" s="92">
        <v>0</v>
      </c>
      <c r="W96" s="92">
        <v>0</v>
      </c>
      <c r="X96" s="92"/>
      <c r="Y96" s="92">
        <v>0</v>
      </c>
      <c r="Z96" s="92">
        <v>0</v>
      </c>
      <c r="AA96" s="92">
        <v>0</v>
      </c>
      <c r="AB96" s="92">
        <v>0</v>
      </c>
      <c r="AC96" s="92">
        <v>0</v>
      </c>
      <c r="AD96" s="92">
        <v>0</v>
      </c>
      <c r="AE96" s="92"/>
      <c r="AF96" s="92">
        <v>0</v>
      </c>
      <c r="AG96" s="92">
        <v>0</v>
      </c>
      <c r="AH96" s="92"/>
      <c r="AI96" s="87">
        <f t="shared" si="44"/>
        <v>0</v>
      </c>
      <c r="AJ96" s="541"/>
    </row>
    <row r="97" spans="1:36" ht="21" hidden="1" thickBot="1">
      <c r="A97" s="530"/>
      <c r="B97" s="547"/>
      <c r="C97" s="96" t="s">
        <v>91</v>
      </c>
      <c r="D97" s="97" t="e">
        <f>(D95+D96)/D94</f>
        <v>#DIV/0!</v>
      </c>
      <c r="E97" s="97" t="e">
        <f>(E95+E96)/E94</f>
        <v>#DIV/0!</v>
      </c>
      <c r="F97" s="97" t="e">
        <f t="shared" ref="F97:AI97" si="45">(F95+F96)/F94</f>
        <v>#DIV/0!</v>
      </c>
      <c r="G97" s="97" t="e">
        <f t="shared" si="45"/>
        <v>#DIV/0!</v>
      </c>
      <c r="H97" s="97" t="e">
        <f t="shared" si="45"/>
        <v>#DIV/0!</v>
      </c>
      <c r="I97" s="97" t="e">
        <f t="shared" si="45"/>
        <v>#DIV/0!</v>
      </c>
      <c r="J97" s="97" t="e">
        <f t="shared" si="45"/>
        <v>#DIV/0!</v>
      </c>
      <c r="K97" s="97" t="e">
        <f t="shared" si="45"/>
        <v>#DIV/0!</v>
      </c>
      <c r="L97" s="97" t="e">
        <f t="shared" si="45"/>
        <v>#DIV/0!</v>
      </c>
      <c r="M97" s="97" t="e">
        <f t="shared" si="45"/>
        <v>#DIV/0!</v>
      </c>
      <c r="N97" s="97" t="e">
        <f t="shared" si="45"/>
        <v>#DIV/0!</v>
      </c>
      <c r="O97" s="97" t="e">
        <f t="shared" si="45"/>
        <v>#DIV/0!</v>
      </c>
      <c r="P97" s="97" t="e">
        <f t="shared" si="45"/>
        <v>#DIV/0!</v>
      </c>
      <c r="Q97" s="97" t="e">
        <f t="shared" si="45"/>
        <v>#DIV/0!</v>
      </c>
      <c r="R97" s="97" t="e">
        <f t="shared" si="45"/>
        <v>#DIV/0!</v>
      </c>
      <c r="S97" s="97" t="e">
        <f t="shared" si="45"/>
        <v>#DIV/0!</v>
      </c>
      <c r="T97" s="97" t="e">
        <f t="shared" si="45"/>
        <v>#DIV/0!</v>
      </c>
      <c r="U97" s="97" t="e">
        <f t="shared" si="45"/>
        <v>#DIV/0!</v>
      </c>
      <c r="V97" s="97" t="e">
        <f t="shared" si="45"/>
        <v>#DIV/0!</v>
      </c>
      <c r="W97" s="97" t="e">
        <f t="shared" si="45"/>
        <v>#DIV/0!</v>
      </c>
      <c r="X97" s="97" t="e">
        <f t="shared" si="45"/>
        <v>#DIV/0!</v>
      </c>
      <c r="Y97" s="97" t="e">
        <f t="shared" si="45"/>
        <v>#DIV/0!</v>
      </c>
      <c r="Z97" s="97" t="e">
        <f t="shared" si="45"/>
        <v>#DIV/0!</v>
      </c>
      <c r="AA97" s="97" t="e">
        <f t="shared" si="45"/>
        <v>#DIV/0!</v>
      </c>
      <c r="AB97" s="97" t="e">
        <f t="shared" si="45"/>
        <v>#DIV/0!</v>
      </c>
      <c r="AC97" s="97" t="e">
        <f t="shared" si="45"/>
        <v>#DIV/0!</v>
      </c>
      <c r="AD97" s="97" t="e">
        <f t="shared" si="45"/>
        <v>#DIV/0!</v>
      </c>
      <c r="AE97" s="97" t="e">
        <f t="shared" si="45"/>
        <v>#DIV/0!</v>
      </c>
      <c r="AF97" s="97" t="e">
        <f t="shared" si="45"/>
        <v>#DIV/0!</v>
      </c>
      <c r="AG97" s="97" t="e">
        <f t="shared" si="45"/>
        <v>#DIV/0!</v>
      </c>
      <c r="AH97" s="97" t="e">
        <f t="shared" si="45"/>
        <v>#DIV/0!</v>
      </c>
      <c r="AI97" s="97" t="e">
        <f t="shared" si="45"/>
        <v>#DIV/0!</v>
      </c>
      <c r="AJ97" s="542"/>
    </row>
    <row r="98" spans="1:36" ht="20.399999999999999">
      <c r="A98" s="528" t="s">
        <v>23</v>
      </c>
      <c r="B98" s="561" t="s">
        <v>68</v>
      </c>
      <c r="C98" s="101" t="s">
        <v>42</v>
      </c>
      <c r="D98" s="142">
        <v>60</v>
      </c>
      <c r="E98" s="142">
        <v>60</v>
      </c>
      <c r="F98" s="142">
        <v>45</v>
      </c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93">
        <f>SUM(D98:AH98)</f>
        <v>165</v>
      </c>
      <c r="AJ98" s="541">
        <f>AI101</f>
        <v>0.19393939393939394</v>
      </c>
    </row>
    <row r="99" spans="1:36" ht="20.399999999999999">
      <c r="A99" s="529"/>
      <c r="B99" s="562"/>
      <c r="C99" s="91" t="s">
        <v>89</v>
      </c>
      <c r="D99" s="92">
        <v>6</v>
      </c>
      <c r="E99" s="92">
        <v>16</v>
      </c>
      <c r="F99" s="92">
        <v>10</v>
      </c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161">
        <f t="shared" ref="AI99:AI100" si="46">SUM(D99:AH99)</f>
        <v>32</v>
      </c>
      <c r="AJ99" s="541"/>
    </row>
    <row r="100" spans="1:36" ht="20.399999999999999">
      <c r="A100" s="529"/>
      <c r="B100" s="562"/>
      <c r="C100" s="94" t="s">
        <v>90</v>
      </c>
      <c r="D100" s="92">
        <v>0</v>
      </c>
      <c r="E100" s="92">
        <v>0</v>
      </c>
      <c r="F100" s="92">
        <v>0</v>
      </c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87">
        <f t="shared" si="46"/>
        <v>0</v>
      </c>
      <c r="AJ100" s="541"/>
    </row>
    <row r="101" spans="1:36" ht="21" thickBot="1">
      <c r="A101" s="530"/>
      <c r="B101" s="563"/>
      <c r="C101" s="96" t="s">
        <v>91</v>
      </c>
      <c r="D101" s="97">
        <f>(D99+D100)/D98</f>
        <v>0.1</v>
      </c>
      <c r="E101" s="97">
        <f>(E99+E100)/E98</f>
        <v>0.26666666666666666</v>
      </c>
      <c r="F101" s="97">
        <f t="shared" ref="F101:AI101" si="47">(F99+F100)/F98</f>
        <v>0.22222222222222221</v>
      </c>
      <c r="G101" s="97" t="e">
        <f t="shared" si="47"/>
        <v>#DIV/0!</v>
      </c>
      <c r="H101" s="97" t="e">
        <f t="shared" si="47"/>
        <v>#DIV/0!</v>
      </c>
      <c r="I101" s="97" t="e">
        <f t="shared" si="47"/>
        <v>#DIV/0!</v>
      </c>
      <c r="J101" s="97" t="e">
        <f t="shared" si="47"/>
        <v>#DIV/0!</v>
      </c>
      <c r="K101" s="97" t="e">
        <f t="shared" si="47"/>
        <v>#DIV/0!</v>
      </c>
      <c r="L101" s="97" t="e">
        <f t="shared" si="47"/>
        <v>#DIV/0!</v>
      </c>
      <c r="M101" s="97" t="e">
        <f t="shared" si="47"/>
        <v>#DIV/0!</v>
      </c>
      <c r="N101" s="97" t="e">
        <f t="shared" si="47"/>
        <v>#DIV/0!</v>
      </c>
      <c r="O101" s="97" t="e">
        <f t="shared" si="47"/>
        <v>#DIV/0!</v>
      </c>
      <c r="P101" s="97" t="e">
        <f t="shared" si="47"/>
        <v>#DIV/0!</v>
      </c>
      <c r="Q101" s="97" t="e">
        <f t="shared" si="47"/>
        <v>#DIV/0!</v>
      </c>
      <c r="R101" s="97" t="e">
        <f t="shared" si="47"/>
        <v>#DIV/0!</v>
      </c>
      <c r="S101" s="97" t="e">
        <f t="shared" si="47"/>
        <v>#DIV/0!</v>
      </c>
      <c r="T101" s="97" t="e">
        <f t="shared" si="47"/>
        <v>#DIV/0!</v>
      </c>
      <c r="U101" s="97" t="e">
        <f t="shared" si="47"/>
        <v>#DIV/0!</v>
      </c>
      <c r="V101" s="97" t="e">
        <f t="shared" si="47"/>
        <v>#DIV/0!</v>
      </c>
      <c r="W101" s="97" t="e">
        <f t="shared" si="47"/>
        <v>#DIV/0!</v>
      </c>
      <c r="X101" s="97" t="e">
        <f t="shared" si="47"/>
        <v>#DIV/0!</v>
      </c>
      <c r="Y101" s="97" t="e">
        <f t="shared" si="47"/>
        <v>#DIV/0!</v>
      </c>
      <c r="Z101" s="97" t="e">
        <f t="shared" si="47"/>
        <v>#DIV/0!</v>
      </c>
      <c r="AA101" s="97" t="e">
        <f t="shared" si="47"/>
        <v>#DIV/0!</v>
      </c>
      <c r="AB101" s="97" t="e">
        <f t="shared" si="47"/>
        <v>#DIV/0!</v>
      </c>
      <c r="AC101" s="97" t="e">
        <f t="shared" si="47"/>
        <v>#DIV/0!</v>
      </c>
      <c r="AD101" s="97" t="e">
        <f t="shared" si="47"/>
        <v>#DIV/0!</v>
      </c>
      <c r="AE101" s="97" t="e">
        <f t="shared" si="47"/>
        <v>#DIV/0!</v>
      </c>
      <c r="AF101" s="97" t="e">
        <f t="shared" si="47"/>
        <v>#DIV/0!</v>
      </c>
      <c r="AG101" s="97" t="e">
        <f t="shared" si="47"/>
        <v>#DIV/0!</v>
      </c>
      <c r="AH101" s="97" t="e">
        <f t="shared" si="47"/>
        <v>#DIV/0!</v>
      </c>
      <c r="AI101" s="97">
        <f t="shared" si="47"/>
        <v>0.19393939393939394</v>
      </c>
      <c r="AJ101" s="542"/>
    </row>
    <row r="102" spans="1:36" ht="20.399999999999999">
      <c r="A102" s="517" t="s">
        <v>24</v>
      </c>
      <c r="B102" s="552" t="s">
        <v>69</v>
      </c>
      <c r="C102" s="143" t="s">
        <v>42</v>
      </c>
      <c r="D102" s="144">
        <v>0</v>
      </c>
      <c r="E102" s="144">
        <v>40</v>
      </c>
      <c r="F102" s="144">
        <v>40</v>
      </c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5">
        <f>SUM(D102:AH102)</f>
        <v>80</v>
      </c>
      <c r="AJ102" s="539">
        <f>AI105</f>
        <v>1.2500000000000001E-2</v>
      </c>
    </row>
    <row r="103" spans="1:36" ht="20.399999999999999">
      <c r="A103" s="518"/>
      <c r="B103" s="553"/>
      <c r="C103" s="146" t="s">
        <v>89</v>
      </c>
      <c r="D103" s="147">
        <v>0</v>
      </c>
      <c r="E103" s="147">
        <v>1</v>
      </c>
      <c r="F103" s="147">
        <v>0</v>
      </c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62">
        <f t="shared" ref="AI103:AI104" si="48">SUM(D103:AH103)</f>
        <v>1</v>
      </c>
      <c r="AJ103" s="539"/>
    </row>
    <row r="104" spans="1:36" ht="20.399999999999999">
      <c r="A104" s="518"/>
      <c r="B104" s="553"/>
      <c r="C104" s="148" t="s">
        <v>90</v>
      </c>
      <c r="D104" s="147">
        <v>0</v>
      </c>
      <c r="E104" s="147">
        <v>0</v>
      </c>
      <c r="F104" s="147">
        <v>0</v>
      </c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4">
        <f t="shared" si="48"/>
        <v>0</v>
      </c>
      <c r="AJ104" s="539"/>
    </row>
    <row r="105" spans="1:36" ht="21" thickBot="1">
      <c r="A105" s="519"/>
      <c r="B105" s="554"/>
      <c r="C105" s="149" t="s">
        <v>91</v>
      </c>
      <c r="D105" s="150" t="e">
        <f>(D103+D104)/D102</f>
        <v>#DIV/0!</v>
      </c>
      <c r="E105" s="150">
        <f>(E103+E104)/E102</f>
        <v>2.5000000000000001E-2</v>
      </c>
      <c r="F105" s="150">
        <f t="shared" ref="F105:AI105" si="49">(F103+F104)/F102</f>
        <v>0</v>
      </c>
      <c r="G105" s="150" t="e">
        <f t="shared" si="49"/>
        <v>#DIV/0!</v>
      </c>
      <c r="H105" s="150" t="e">
        <f t="shared" si="49"/>
        <v>#DIV/0!</v>
      </c>
      <c r="I105" s="150" t="e">
        <f t="shared" si="49"/>
        <v>#DIV/0!</v>
      </c>
      <c r="J105" s="150" t="e">
        <f t="shared" si="49"/>
        <v>#DIV/0!</v>
      </c>
      <c r="K105" s="150" t="e">
        <f t="shared" si="49"/>
        <v>#DIV/0!</v>
      </c>
      <c r="L105" s="150" t="e">
        <f t="shared" si="49"/>
        <v>#DIV/0!</v>
      </c>
      <c r="M105" s="150" t="e">
        <f t="shared" si="49"/>
        <v>#DIV/0!</v>
      </c>
      <c r="N105" s="150" t="e">
        <f t="shared" si="49"/>
        <v>#DIV/0!</v>
      </c>
      <c r="O105" s="150" t="e">
        <f t="shared" si="49"/>
        <v>#DIV/0!</v>
      </c>
      <c r="P105" s="150" t="e">
        <f t="shared" si="49"/>
        <v>#DIV/0!</v>
      </c>
      <c r="Q105" s="150" t="e">
        <f t="shared" si="49"/>
        <v>#DIV/0!</v>
      </c>
      <c r="R105" s="150" t="e">
        <f t="shared" si="49"/>
        <v>#DIV/0!</v>
      </c>
      <c r="S105" s="150" t="e">
        <f t="shared" si="49"/>
        <v>#DIV/0!</v>
      </c>
      <c r="T105" s="150" t="e">
        <f t="shared" si="49"/>
        <v>#DIV/0!</v>
      </c>
      <c r="U105" s="150" t="e">
        <f t="shared" si="49"/>
        <v>#DIV/0!</v>
      </c>
      <c r="V105" s="150" t="e">
        <f t="shared" si="49"/>
        <v>#DIV/0!</v>
      </c>
      <c r="W105" s="150" t="e">
        <f t="shared" si="49"/>
        <v>#DIV/0!</v>
      </c>
      <c r="X105" s="150" t="e">
        <f t="shared" si="49"/>
        <v>#DIV/0!</v>
      </c>
      <c r="Y105" s="150" t="e">
        <f t="shared" si="49"/>
        <v>#DIV/0!</v>
      </c>
      <c r="Z105" s="150" t="e">
        <f t="shared" si="49"/>
        <v>#DIV/0!</v>
      </c>
      <c r="AA105" s="150" t="e">
        <f t="shared" si="49"/>
        <v>#DIV/0!</v>
      </c>
      <c r="AB105" s="150" t="e">
        <f t="shared" si="49"/>
        <v>#DIV/0!</v>
      </c>
      <c r="AC105" s="150" t="e">
        <f t="shared" si="49"/>
        <v>#DIV/0!</v>
      </c>
      <c r="AD105" s="150" t="e">
        <f t="shared" si="49"/>
        <v>#DIV/0!</v>
      </c>
      <c r="AE105" s="150" t="e">
        <f t="shared" si="49"/>
        <v>#DIV/0!</v>
      </c>
      <c r="AF105" s="150" t="e">
        <f t="shared" si="49"/>
        <v>#DIV/0!</v>
      </c>
      <c r="AG105" s="150" t="e">
        <f t="shared" si="49"/>
        <v>#DIV/0!</v>
      </c>
      <c r="AH105" s="150" t="e">
        <f t="shared" si="49"/>
        <v>#DIV/0!</v>
      </c>
      <c r="AI105" s="150">
        <f t="shared" si="49"/>
        <v>1.2500000000000001E-2</v>
      </c>
      <c r="AJ105" s="540"/>
    </row>
    <row r="106" spans="1:36" ht="20.399999999999999" hidden="1">
      <c r="A106" s="528" t="s">
        <v>25</v>
      </c>
      <c r="B106" s="548" t="s">
        <v>38</v>
      </c>
      <c r="C106" s="101" t="s">
        <v>42</v>
      </c>
      <c r="D106" s="142">
        <v>0</v>
      </c>
      <c r="E106" s="142">
        <v>0</v>
      </c>
      <c r="F106" s="142">
        <v>0</v>
      </c>
      <c r="G106" s="142">
        <v>0</v>
      </c>
      <c r="H106" s="142">
        <v>0</v>
      </c>
      <c r="I106" s="142">
        <v>0</v>
      </c>
      <c r="J106" s="142"/>
      <c r="K106" s="142">
        <v>0</v>
      </c>
      <c r="L106" s="142">
        <v>0</v>
      </c>
      <c r="M106" s="142">
        <v>0</v>
      </c>
      <c r="N106" s="142">
        <v>0</v>
      </c>
      <c r="O106" s="142">
        <v>0</v>
      </c>
      <c r="P106" s="142">
        <v>0</v>
      </c>
      <c r="Q106" s="142"/>
      <c r="R106" s="142">
        <v>0</v>
      </c>
      <c r="S106" s="142">
        <v>0</v>
      </c>
      <c r="T106" s="142">
        <v>0</v>
      </c>
      <c r="U106" s="142">
        <v>0</v>
      </c>
      <c r="V106" s="142">
        <v>0</v>
      </c>
      <c r="W106" s="142">
        <v>0</v>
      </c>
      <c r="X106" s="142"/>
      <c r="Y106" s="142">
        <v>0</v>
      </c>
      <c r="Z106" s="142">
        <v>0</v>
      </c>
      <c r="AA106" s="142">
        <v>0</v>
      </c>
      <c r="AB106" s="142">
        <v>0</v>
      </c>
      <c r="AC106" s="142">
        <v>0</v>
      </c>
      <c r="AD106" s="142">
        <v>0</v>
      </c>
      <c r="AE106" s="142"/>
      <c r="AF106" s="142">
        <v>0</v>
      </c>
      <c r="AG106" s="142">
        <v>0</v>
      </c>
      <c r="AH106" s="142"/>
      <c r="AI106" s="93">
        <f>SUM(D106:AH106)</f>
        <v>0</v>
      </c>
      <c r="AJ106" s="541" t="e">
        <f>AI109</f>
        <v>#DIV/0!</v>
      </c>
    </row>
    <row r="107" spans="1:36" ht="20.399999999999999" hidden="1">
      <c r="A107" s="529"/>
      <c r="B107" s="546"/>
      <c r="C107" s="91" t="s">
        <v>89</v>
      </c>
      <c r="D107" s="92">
        <v>0</v>
      </c>
      <c r="E107" s="92">
        <v>0</v>
      </c>
      <c r="F107" s="92">
        <v>0</v>
      </c>
      <c r="G107" s="92">
        <v>0</v>
      </c>
      <c r="H107" s="92">
        <v>0</v>
      </c>
      <c r="I107" s="92">
        <v>0</v>
      </c>
      <c r="J107" s="92"/>
      <c r="K107" s="92">
        <v>0</v>
      </c>
      <c r="L107" s="92">
        <v>0</v>
      </c>
      <c r="M107" s="92">
        <v>0</v>
      </c>
      <c r="N107" s="92">
        <v>0</v>
      </c>
      <c r="O107" s="92">
        <v>0</v>
      </c>
      <c r="P107" s="92">
        <v>0</v>
      </c>
      <c r="Q107" s="92"/>
      <c r="R107" s="92">
        <v>0</v>
      </c>
      <c r="S107" s="92">
        <v>0</v>
      </c>
      <c r="T107" s="92">
        <v>0</v>
      </c>
      <c r="U107" s="92">
        <v>0</v>
      </c>
      <c r="V107" s="92">
        <v>0</v>
      </c>
      <c r="W107" s="92">
        <v>0</v>
      </c>
      <c r="X107" s="92"/>
      <c r="Y107" s="92">
        <v>0</v>
      </c>
      <c r="Z107" s="92">
        <v>0</v>
      </c>
      <c r="AA107" s="92">
        <v>0</v>
      </c>
      <c r="AB107" s="92">
        <v>0</v>
      </c>
      <c r="AC107" s="92">
        <v>0</v>
      </c>
      <c r="AD107" s="92">
        <v>0</v>
      </c>
      <c r="AE107" s="92"/>
      <c r="AF107" s="92">
        <v>0</v>
      </c>
      <c r="AG107" s="92">
        <v>0</v>
      </c>
      <c r="AH107" s="92"/>
      <c r="AI107" s="161">
        <f t="shared" ref="AI107:AI108" si="50">SUM(D107:AH107)</f>
        <v>0</v>
      </c>
      <c r="AJ107" s="541"/>
    </row>
    <row r="108" spans="1:36" ht="20.399999999999999" hidden="1">
      <c r="A108" s="529"/>
      <c r="B108" s="546"/>
      <c r="C108" s="94" t="s">
        <v>90</v>
      </c>
      <c r="D108" s="92">
        <v>0</v>
      </c>
      <c r="E108" s="92">
        <v>0</v>
      </c>
      <c r="F108" s="92">
        <v>0</v>
      </c>
      <c r="G108" s="92">
        <v>0</v>
      </c>
      <c r="H108" s="92">
        <v>0</v>
      </c>
      <c r="I108" s="92">
        <v>0</v>
      </c>
      <c r="J108" s="92"/>
      <c r="K108" s="92">
        <v>0</v>
      </c>
      <c r="L108" s="92">
        <v>0</v>
      </c>
      <c r="M108" s="92">
        <v>0</v>
      </c>
      <c r="N108" s="92">
        <v>0</v>
      </c>
      <c r="O108" s="92">
        <v>0</v>
      </c>
      <c r="P108" s="92">
        <v>0</v>
      </c>
      <c r="Q108" s="92"/>
      <c r="R108" s="92">
        <v>0</v>
      </c>
      <c r="S108" s="92">
        <v>0</v>
      </c>
      <c r="T108" s="92">
        <v>0</v>
      </c>
      <c r="U108" s="92">
        <v>0</v>
      </c>
      <c r="V108" s="92">
        <v>0</v>
      </c>
      <c r="W108" s="92">
        <v>0</v>
      </c>
      <c r="X108" s="92"/>
      <c r="Y108" s="92">
        <v>0</v>
      </c>
      <c r="Z108" s="92">
        <v>0</v>
      </c>
      <c r="AA108" s="92">
        <v>0</v>
      </c>
      <c r="AB108" s="92">
        <v>0</v>
      </c>
      <c r="AC108" s="92">
        <v>0</v>
      </c>
      <c r="AD108" s="92">
        <v>0</v>
      </c>
      <c r="AE108" s="92"/>
      <c r="AF108" s="92">
        <v>0</v>
      </c>
      <c r="AG108" s="92">
        <v>0</v>
      </c>
      <c r="AH108" s="92"/>
      <c r="AI108" s="87">
        <f t="shared" si="50"/>
        <v>0</v>
      </c>
      <c r="AJ108" s="541"/>
    </row>
    <row r="109" spans="1:36" ht="21" hidden="1" thickBot="1">
      <c r="A109" s="530"/>
      <c r="B109" s="547"/>
      <c r="C109" s="96" t="s">
        <v>91</v>
      </c>
      <c r="D109" s="97" t="e">
        <f>(D107+D108)/D106</f>
        <v>#DIV/0!</v>
      </c>
      <c r="E109" s="97" t="e">
        <f>(E107+E108)/E106</f>
        <v>#DIV/0!</v>
      </c>
      <c r="F109" s="97" t="e">
        <f t="shared" ref="F109:AI109" si="51">(F107+F108)/F106</f>
        <v>#DIV/0!</v>
      </c>
      <c r="G109" s="97" t="e">
        <f t="shared" si="51"/>
        <v>#DIV/0!</v>
      </c>
      <c r="H109" s="97" t="e">
        <f t="shared" si="51"/>
        <v>#DIV/0!</v>
      </c>
      <c r="I109" s="97" t="e">
        <f t="shared" si="51"/>
        <v>#DIV/0!</v>
      </c>
      <c r="J109" s="97" t="e">
        <f t="shared" si="51"/>
        <v>#DIV/0!</v>
      </c>
      <c r="K109" s="97" t="e">
        <f t="shared" si="51"/>
        <v>#DIV/0!</v>
      </c>
      <c r="L109" s="97" t="e">
        <f t="shared" si="51"/>
        <v>#DIV/0!</v>
      </c>
      <c r="M109" s="97" t="e">
        <f t="shared" si="51"/>
        <v>#DIV/0!</v>
      </c>
      <c r="N109" s="97" t="e">
        <f t="shared" si="51"/>
        <v>#DIV/0!</v>
      </c>
      <c r="O109" s="97" t="e">
        <f t="shared" si="51"/>
        <v>#DIV/0!</v>
      </c>
      <c r="P109" s="97" t="e">
        <f t="shared" si="51"/>
        <v>#DIV/0!</v>
      </c>
      <c r="Q109" s="97" t="e">
        <f t="shared" si="51"/>
        <v>#DIV/0!</v>
      </c>
      <c r="R109" s="97" t="e">
        <f t="shared" si="51"/>
        <v>#DIV/0!</v>
      </c>
      <c r="S109" s="97" t="e">
        <f t="shared" si="51"/>
        <v>#DIV/0!</v>
      </c>
      <c r="T109" s="97" t="e">
        <f t="shared" si="51"/>
        <v>#DIV/0!</v>
      </c>
      <c r="U109" s="97" t="e">
        <f t="shared" si="51"/>
        <v>#DIV/0!</v>
      </c>
      <c r="V109" s="97" t="e">
        <f t="shared" si="51"/>
        <v>#DIV/0!</v>
      </c>
      <c r="W109" s="97" t="e">
        <f t="shared" si="51"/>
        <v>#DIV/0!</v>
      </c>
      <c r="X109" s="97" t="e">
        <f t="shared" si="51"/>
        <v>#DIV/0!</v>
      </c>
      <c r="Y109" s="97" t="e">
        <f t="shared" si="51"/>
        <v>#DIV/0!</v>
      </c>
      <c r="Z109" s="97" t="e">
        <f t="shared" si="51"/>
        <v>#DIV/0!</v>
      </c>
      <c r="AA109" s="97" t="e">
        <f t="shared" si="51"/>
        <v>#DIV/0!</v>
      </c>
      <c r="AB109" s="97" t="e">
        <f t="shared" si="51"/>
        <v>#DIV/0!</v>
      </c>
      <c r="AC109" s="97" t="e">
        <f t="shared" si="51"/>
        <v>#DIV/0!</v>
      </c>
      <c r="AD109" s="97" t="e">
        <f t="shared" si="51"/>
        <v>#DIV/0!</v>
      </c>
      <c r="AE109" s="97" t="e">
        <f t="shared" si="51"/>
        <v>#DIV/0!</v>
      </c>
      <c r="AF109" s="97" t="e">
        <f t="shared" si="51"/>
        <v>#DIV/0!</v>
      </c>
      <c r="AG109" s="97" t="e">
        <f t="shared" si="51"/>
        <v>#DIV/0!</v>
      </c>
      <c r="AH109" s="97" t="e">
        <f t="shared" si="51"/>
        <v>#DIV/0!</v>
      </c>
      <c r="AI109" s="97" t="e">
        <f t="shared" si="51"/>
        <v>#DIV/0!</v>
      </c>
      <c r="AJ109" s="542"/>
    </row>
    <row r="110" spans="1:36" ht="20.399999999999999">
      <c r="A110" s="528" t="s">
        <v>26</v>
      </c>
      <c r="B110" s="535" t="s">
        <v>70</v>
      </c>
      <c r="C110" s="157" t="s">
        <v>42</v>
      </c>
      <c r="D110" s="142">
        <v>0</v>
      </c>
      <c r="E110" s="142">
        <v>0</v>
      </c>
      <c r="F110" s="142">
        <v>0</v>
      </c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93">
        <f>SUM(D110:AH110)</f>
        <v>0</v>
      </c>
      <c r="AJ110" s="541" t="e">
        <f>AI113</f>
        <v>#DIV/0!</v>
      </c>
    </row>
    <row r="111" spans="1:36" ht="20.399999999999999">
      <c r="A111" s="529"/>
      <c r="B111" s="536"/>
      <c r="C111" s="159" t="s">
        <v>89</v>
      </c>
      <c r="D111" s="92">
        <v>0</v>
      </c>
      <c r="E111" s="92">
        <v>0</v>
      </c>
      <c r="F111" s="92">
        <v>0</v>
      </c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161">
        <f t="shared" ref="AI111:AI112" si="52">SUM(D111:AH111)</f>
        <v>0</v>
      </c>
      <c r="AJ111" s="541"/>
    </row>
    <row r="112" spans="1:36" ht="20.399999999999999">
      <c r="A112" s="529"/>
      <c r="B112" s="536"/>
      <c r="C112" s="160" t="s">
        <v>90</v>
      </c>
      <c r="D112" s="92">
        <v>0</v>
      </c>
      <c r="E112" s="92">
        <v>0</v>
      </c>
      <c r="F112" s="92">
        <v>0</v>
      </c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87">
        <f t="shared" si="52"/>
        <v>0</v>
      </c>
      <c r="AJ112" s="541"/>
    </row>
    <row r="113" spans="1:36" ht="21" thickBot="1">
      <c r="A113" s="530"/>
      <c r="B113" s="537"/>
      <c r="C113" s="154" t="s">
        <v>91</v>
      </c>
      <c r="D113" s="97" t="e">
        <f>(D111+D112)/D110</f>
        <v>#DIV/0!</v>
      </c>
      <c r="E113" s="97" t="e">
        <f>(E111+E112)/E110</f>
        <v>#DIV/0!</v>
      </c>
      <c r="F113" s="97" t="e">
        <f t="shared" ref="F113:AI113" si="53">(F111+F112)/F110</f>
        <v>#DIV/0!</v>
      </c>
      <c r="G113" s="97" t="e">
        <f t="shared" si="53"/>
        <v>#DIV/0!</v>
      </c>
      <c r="H113" s="97" t="e">
        <f t="shared" si="53"/>
        <v>#DIV/0!</v>
      </c>
      <c r="I113" s="97" t="e">
        <f t="shared" si="53"/>
        <v>#DIV/0!</v>
      </c>
      <c r="J113" s="97" t="e">
        <f t="shared" si="53"/>
        <v>#DIV/0!</v>
      </c>
      <c r="K113" s="97" t="e">
        <f t="shared" si="53"/>
        <v>#DIV/0!</v>
      </c>
      <c r="L113" s="97" t="e">
        <f t="shared" si="53"/>
        <v>#DIV/0!</v>
      </c>
      <c r="M113" s="97" t="e">
        <f t="shared" si="53"/>
        <v>#DIV/0!</v>
      </c>
      <c r="N113" s="97" t="e">
        <f t="shared" si="53"/>
        <v>#DIV/0!</v>
      </c>
      <c r="O113" s="97" t="e">
        <f t="shared" si="53"/>
        <v>#DIV/0!</v>
      </c>
      <c r="P113" s="97" t="e">
        <f t="shared" si="53"/>
        <v>#DIV/0!</v>
      </c>
      <c r="Q113" s="97" t="e">
        <f t="shared" si="53"/>
        <v>#DIV/0!</v>
      </c>
      <c r="R113" s="97" t="e">
        <f t="shared" si="53"/>
        <v>#DIV/0!</v>
      </c>
      <c r="S113" s="97" t="e">
        <f t="shared" si="53"/>
        <v>#DIV/0!</v>
      </c>
      <c r="T113" s="97" t="e">
        <f t="shared" si="53"/>
        <v>#DIV/0!</v>
      </c>
      <c r="U113" s="97" t="e">
        <f t="shared" si="53"/>
        <v>#DIV/0!</v>
      </c>
      <c r="V113" s="97" t="e">
        <f t="shared" si="53"/>
        <v>#DIV/0!</v>
      </c>
      <c r="W113" s="97" t="e">
        <f t="shared" si="53"/>
        <v>#DIV/0!</v>
      </c>
      <c r="X113" s="97" t="e">
        <f t="shared" si="53"/>
        <v>#DIV/0!</v>
      </c>
      <c r="Y113" s="97" t="e">
        <f t="shared" si="53"/>
        <v>#DIV/0!</v>
      </c>
      <c r="Z113" s="97" t="e">
        <f t="shared" si="53"/>
        <v>#DIV/0!</v>
      </c>
      <c r="AA113" s="97" t="e">
        <f t="shared" si="53"/>
        <v>#DIV/0!</v>
      </c>
      <c r="AB113" s="97" t="e">
        <f t="shared" si="53"/>
        <v>#DIV/0!</v>
      </c>
      <c r="AC113" s="97" t="e">
        <f t="shared" si="53"/>
        <v>#DIV/0!</v>
      </c>
      <c r="AD113" s="97" t="e">
        <f t="shared" si="53"/>
        <v>#DIV/0!</v>
      </c>
      <c r="AE113" s="97" t="e">
        <f t="shared" si="53"/>
        <v>#DIV/0!</v>
      </c>
      <c r="AF113" s="97" t="e">
        <f t="shared" si="53"/>
        <v>#DIV/0!</v>
      </c>
      <c r="AG113" s="97" t="e">
        <f t="shared" si="53"/>
        <v>#DIV/0!</v>
      </c>
      <c r="AH113" s="97" t="e">
        <f t="shared" si="53"/>
        <v>#DIV/0!</v>
      </c>
      <c r="AI113" s="97" t="e">
        <f t="shared" si="53"/>
        <v>#DIV/0!</v>
      </c>
      <c r="AJ113" s="542"/>
    </row>
    <row r="114" spans="1:36" ht="20.399999999999999">
      <c r="A114" s="517" t="s">
        <v>27</v>
      </c>
      <c r="B114" s="555" t="s">
        <v>39</v>
      </c>
      <c r="C114" s="143" t="s">
        <v>42</v>
      </c>
      <c r="D114" s="144">
        <v>0</v>
      </c>
      <c r="E114" s="144">
        <v>0</v>
      </c>
      <c r="F114" s="144">
        <v>0</v>
      </c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5">
        <f>SUM(D114:AH114)</f>
        <v>0</v>
      </c>
      <c r="AJ114" s="539" t="e">
        <f>AI117</f>
        <v>#DIV/0!</v>
      </c>
    </row>
    <row r="115" spans="1:36" ht="20.399999999999999">
      <c r="A115" s="518"/>
      <c r="B115" s="556"/>
      <c r="C115" s="146" t="s">
        <v>89</v>
      </c>
      <c r="D115" s="147">
        <v>0</v>
      </c>
      <c r="E115" s="147">
        <v>0</v>
      </c>
      <c r="F115" s="147">
        <v>0</v>
      </c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62">
        <f t="shared" ref="AI115:AI116" si="54">SUM(D115:AH115)</f>
        <v>0</v>
      </c>
      <c r="AJ115" s="539"/>
    </row>
    <row r="116" spans="1:36" ht="20.399999999999999">
      <c r="A116" s="518"/>
      <c r="B116" s="556"/>
      <c r="C116" s="148" t="s">
        <v>90</v>
      </c>
      <c r="D116" s="147">
        <v>0</v>
      </c>
      <c r="E116" s="147">
        <v>0</v>
      </c>
      <c r="F116" s="147">
        <v>0</v>
      </c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4">
        <f t="shared" si="54"/>
        <v>0</v>
      </c>
      <c r="AJ116" s="539"/>
    </row>
    <row r="117" spans="1:36" ht="21" thickBot="1">
      <c r="A117" s="519"/>
      <c r="B117" s="557"/>
      <c r="C117" s="149" t="s">
        <v>91</v>
      </c>
      <c r="D117" s="150" t="e">
        <f>(D115+D116)/D114</f>
        <v>#DIV/0!</v>
      </c>
      <c r="E117" s="150" t="e">
        <f>(E115+E116)/E114</f>
        <v>#DIV/0!</v>
      </c>
      <c r="F117" s="150" t="e">
        <f t="shared" ref="F117:AI117" si="55">(F115+F116)/F114</f>
        <v>#DIV/0!</v>
      </c>
      <c r="G117" s="150" t="e">
        <f t="shared" si="55"/>
        <v>#DIV/0!</v>
      </c>
      <c r="H117" s="150" t="e">
        <f t="shared" si="55"/>
        <v>#DIV/0!</v>
      </c>
      <c r="I117" s="150" t="e">
        <f t="shared" si="55"/>
        <v>#DIV/0!</v>
      </c>
      <c r="J117" s="150" t="e">
        <f t="shared" si="55"/>
        <v>#DIV/0!</v>
      </c>
      <c r="K117" s="150" t="e">
        <f t="shared" si="55"/>
        <v>#DIV/0!</v>
      </c>
      <c r="L117" s="150" t="e">
        <f t="shared" si="55"/>
        <v>#DIV/0!</v>
      </c>
      <c r="M117" s="150" t="e">
        <f t="shared" si="55"/>
        <v>#DIV/0!</v>
      </c>
      <c r="N117" s="150" t="e">
        <f t="shared" si="55"/>
        <v>#DIV/0!</v>
      </c>
      <c r="O117" s="150" t="e">
        <f t="shared" si="55"/>
        <v>#DIV/0!</v>
      </c>
      <c r="P117" s="150" t="e">
        <f t="shared" si="55"/>
        <v>#DIV/0!</v>
      </c>
      <c r="Q117" s="150" t="e">
        <f t="shared" si="55"/>
        <v>#DIV/0!</v>
      </c>
      <c r="R117" s="150" t="e">
        <f t="shared" si="55"/>
        <v>#DIV/0!</v>
      </c>
      <c r="S117" s="150" t="e">
        <f t="shared" si="55"/>
        <v>#DIV/0!</v>
      </c>
      <c r="T117" s="150" t="e">
        <f t="shared" si="55"/>
        <v>#DIV/0!</v>
      </c>
      <c r="U117" s="150" t="e">
        <f t="shared" si="55"/>
        <v>#DIV/0!</v>
      </c>
      <c r="V117" s="150" t="e">
        <f t="shared" si="55"/>
        <v>#DIV/0!</v>
      </c>
      <c r="W117" s="150" t="e">
        <f t="shared" si="55"/>
        <v>#DIV/0!</v>
      </c>
      <c r="X117" s="150" t="e">
        <f t="shared" si="55"/>
        <v>#DIV/0!</v>
      </c>
      <c r="Y117" s="150" t="e">
        <f t="shared" si="55"/>
        <v>#DIV/0!</v>
      </c>
      <c r="Z117" s="150" t="e">
        <f t="shared" si="55"/>
        <v>#DIV/0!</v>
      </c>
      <c r="AA117" s="150" t="e">
        <f t="shared" si="55"/>
        <v>#DIV/0!</v>
      </c>
      <c r="AB117" s="150" t="e">
        <f t="shared" si="55"/>
        <v>#DIV/0!</v>
      </c>
      <c r="AC117" s="150" t="e">
        <f t="shared" si="55"/>
        <v>#DIV/0!</v>
      </c>
      <c r="AD117" s="150" t="e">
        <f t="shared" si="55"/>
        <v>#DIV/0!</v>
      </c>
      <c r="AE117" s="150" t="e">
        <f t="shared" si="55"/>
        <v>#DIV/0!</v>
      </c>
      <c r="AF117" s="150" t="e">
        <f t="shared" si="55"/>
        <v>#DIV/0!</v>
      </c>
      <c r="AG117" s="150" t="e">
        <f t="shared" si="55"/>
        <v>#DIV/0!</v>
      </c>
      <c r="AH117" s="150" t="e">
        <f t="shared" si="55"/>
        <v>#DIV/0!</v>
      </c>
      <c r="AI117" s="150" t="e">
        <f t="shared" si="55"/>
        <v>#DIV/0!</v>
      </c>
      <c r="AJ117" s="540"/>
    </row>
    <row r="118" spans="1:36" ht="20.399999999999999">
      <c r="A118" s="517" t="s">
        <v>28</v>
      </c>
      <c r="B118" s="555" t="s">
        <v>40</v>
      </c>
      <c r="C118" s="143" t="s">
        <v>42</v>
      </c>
      <c r="D118" s="144">
        <v>0</v>
      </c>
      <c r="E118" s="144">
        <v>0</v>
      </c>
      <c r="F118" s="144">
        <v>0</v>
      </c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5">
        <f>SUM(D118:AH118)</f>
        <v>0</v>
      </c>
      <c r="AJ118" s="539" t="e">
        <f>AI121</f>
        <v>#DIV/0!</v>
      </c>
    </row>
    <row r="119" spans="1:36" ht="20.399999999999999">
      <c r="A119" s="518"/>
      <c r="B119" s="556"/>
      <c r="C119" s="146" t="s">
        <v>89</v>
      </c>
      <c r="D119" s="147">
        <v>0</v>
      </c>
      <c r="E119" s="147">
        <v>0</v>
      </c>
      <c r="F119" s="147">
        <v>0</v>
      </c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62">
        <f t="shared" ref="AI119:AI120" si="56">SUM(D119:AH119)</f>
        <v>0</v>
      </c>
      <c r="AJ119" s="539"/>
    </row>
    <row r="120" spans="1:36" ht="20.399999999999999">
      <c r="A120" s="518"/>
      <c r="B120" s="556"/>
      <c r="C120" s="148" t="s">
        <v>90</v>
      </c>
      <c r="D120" s="147">
        <v>0</v>
      </c>
      <c r="E120" s="147">
        <v>0</v>
      </c>
      <c r="F120" s="147">
        <v>0</v>
      </c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4">
        <f t="shared" si="56"/>
        <v>0</v>
      </c>
      <c r="AJ120" s="539"/>
    </row>
    <row r="121" spans="1:36" ht="21" thickBot="1">
      <c r="A121" s="519"/>
      <c r="B121" s="557"/>
      <c r="C121" s="149" t="s">
        <v>91</v>
      </c>
      <c r="D121" s="150" t="e">
        <f>(D119+D120)/D118</f>
        <v>#DIV/0!</v>
      </c>
      <c r="E121" s="150" t="e">
        <f>(E119+E120)/E118</f>
        <v>#DIV/0!</v>
      </c>
      <c r="F121" s="150" t="e">
        <f t="shared" ref="F121:AI121" si="57">(F119+F120)/F118</f>
        <v>#DIV/0!</v>
      </c>
      <c r="G121" s="150" t="e">
        <f t="shared" si="57"/>
        <v>#DIV/0!</v>
      </c>
      <c r="H121" s="150" t="e">
        <f t="shared" si="57"/>
        <v>#DIV/0!</v>
      </c>
      <c r="I121" s="150" t="e">
        <f t="shared" si="57"/>
        <v>#DIV/0!</v>
      </c>
      <c r="J121" s="150" t="e">
        <f t="shared" si="57"/>
        <v>#DIV/0!</v>
      </c>
      <c r="K121" s="150" t="e">
        <f t="shared" si="57"/>
        <v>#DIV/0!</v>
      </c>
      <c r="L121" s="150" t="e">
        <f t="shared" si="57"/>
        <v>#DIV/0!</v>
      </c>
      <c r="M121" s="150" t="e">
        <f t="shared" si="57"/>
        <v>#DIV/0!</v>
      </c>
      <c r="N121" s="150" t="e">
        <f t="shared" si="57"/>
        <v>#DIV/0!</v>
      </c>
      <c r="O121" s="150" t="e">
        <f t="shared" si="57"/>
        <v>#DIV/0!</v>
      </c>
      <c r="P121" s="150" t="e">
        <f t="shared" si="57"/>
        <v>#DIV/0!</v>
      </c>
      <c r="Q121" s="150" t="e">
        <f t="shared" si="57"/>
        <v>#DIV/0!</v>
      </c>
      <c r="R121" s="150" t="e">
        <f t="shared" si="57"/>
        <v>#DIV/0!</v>
      </c>
      <c r="S121" s="150" t="e">
        <f t="shared" si="57"/>
        <v>#DIV/0!</v>
      </c>
      <c r="T121" s="150" t="e">
        <f t="shared" si="57"/>
        <v>#DIV/0!</v>
      </c>
      <c r="U121" s="150" t="e">
        <f t="shared" si="57"/>
        <v>#DIV/0!</v>
      </c>
      <c r="V121" s="150" t="e">
        <f t="shared" si="57"/>
        <v>#DIV/0!</v>
      </c>
      <c r="W121" s="150" t="e">
        <f t="shared" si="57"/>
        <v>#DIV/0!</v>
      </c>
      <c r="X121" s="150" t="e">
        <f t="shared" si="57"/>
        <v>#DIV/0!</v>
      </c>
      <c r="Y121" s="150" t="e">
        <f t="shared" si="57"/>
        <v>#DIV/0!</v>
      </c>
      <c r="Z121" s="150" t="e">
        <f t="shared" si="57"/>
        <v>#DIV/0!</v>
      </c>
      <c r="AA121" s="150" t="e">
        <f t="shared" si="57"/>
        <v>#DIV/0!</v>
      </c>
      <c r="AB121" s="150" t="e">
        <f t="shared" si="57"/>
        <v>#DIV/0!</v>
      </c>
      <c r="AC121" s="150" t="e">
        <f t="shared" si="57"/>
        <v>#DIV/0!</v>
      </c>
      <c r="AD121" s="150" t="e">
        <f t="shared" si="57"/>
        <v>#DIV/0!</v>
      </c>
      <c r="AE121" s="150" t="e">
        <f t="shared" si="57"/>
        <v>#DIV/0!</v>
      </c>
      <c r="AF121" s="150" t="e">
        <f t="shared" si="57"/>
        <v>#DIV/0!</v>
      </c>
      <c r="AG121" s="150" t="e">
        <f t="shared" si="57"/>
        <v>#DIV/0!</v>
      </c>
      <c r="AH121" s="150" t="e">
        <f t="shared" si="57"/>
        <v>#DIV/0!</v>
      </c>
      <c r="AI121" s="150" t="e">
        <f t="shared" si="57"/>
        <v>#DIV/0!</v>
      </c>
      <c r="AJ121" s="540"/>
    </row>
    <row r="122" spans="1:36" ht="20.399999999999999">
      <c r="A122" s="528" t="s">
        <v>29</v>
      </c>
      <c r="B122" s="535" t="s">
        <v>50</v>
      </c>
      <c r="C122" s="157" t="s">
        <v>42</v>
      </c>
      <c r="D122" s="142">
        <v>0</v>
      </c>
      <c r="E122" s="142">
        <v>15</v>
      </c>
      <c r="F122" s="142">
        <v>0</v>
      </c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03">
        <f>SUM(D122:AH122)</f>
        <v>15</v>
      </c>
      <c r="AJ122" s="541">
        <f>AI125</f>
        <v>0.53333333333333333</v>
      </c>
    </row>
    <row r="123" spans="1:36" ht="20.399999999999999">
      <c r="A123" s="529"/>
      <c r="B123" s="536"/>
      <c r="C123" s="159" t="s">
        <v>89</v>
      </c>
      <c r="D123" s="92">
        <v>0</v>
      </c>
      <c r="E123" s="92">
        <v>5</v>
      </c>
      <c r="F123" s="92">
        <v>3</v>
      </c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174">
        <f t="shared" ref="AI123:AI124" si="58">SUM(D123:AH123)</f>
        <v>8</v>
      </c>
      <c r="AJ123" s="541"/>
    </row>
    <row r="124" spans="1:36" ht="20.399999999999999">
      <c r="A124" s="529"/>
      <c r="B124" s="536"/>
      <c r="C124" s="160" t="s">
        <v>90</v>
      </c>
      <c r="D124" s="92">
        <v>0</v>
      </c>
      <c r="E124" s="92">
        <v>0</v>
      </c>
      <c r="F124" s="92">
        <v>0</v>
      </c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142">
        <f t="shared" si="58"/>
        <v>0</v>
      </c>
      <c r="AJ124" s="541"/>
    </row>
    <row r="125" spans="1:36" ht="21" thickBot="1">
      <c r="A125" s="530"/>
      <c r="B125" s="537"/>
      <c r="C125" s="154" t="s">
        <v>91</v>
      </c>
      <c r="D125" s="155" t="e">
        <f>(D123+D124)/D122</f>
        <v>#DIV/0!</v>
      </c>
      <c r="E125" s="155">
        <f>(E123+E124)/E122</f>
        <v>0.33333333333333331</v>
      </c>
      <c r="F125" s="155" t="e">
        <f t="shared" ref="F125:AI125" si="59">(F123+F124)/F122</f>
        <v>#DIV/0!</v>
      </c>
      <c r="G125" s="155" t="e">
        <f t="shared" si="59"/>
        <v>#DIV/0!</v>
      </c>
      <c r="H125" s="155" t="e">
        <f t="shared" si="59"/>
        <v>#DIV/0!</v>
      </c>
      <c r="I125" s="155" t="e">
        <f t="shared" si="59"/>
        <v>#DIV/0!</v>
      </c>
      <c r="J125" s="155" t="e">
        <f t="shared" si="59"/>
        <v>#DIV/0!</v>
      </c>
      <c r="K125" s="155" t="e">
        <f t="shared" si="59"/>
        <v>#DIV/0!</v>
      </c>
      <c r="L125" s="155" t="e">
        <f t="shared" si="59"/>
        <v>#DIV/0!</v>
      </c>
      <c r="M125" s="155" t="e">
        <f t="shared" si="59"/>
        <v>#DIV/0!</v>
      </c>
      <c r="N125" s="155" t="e">
        <f t="shared" si="59"/>
        <v>#DIV/0!</v>
      </c>
      <c r="O125" s="155" t="e">
        <f t="shared" si="59"/>
        <v>#DIV/0!</v>
      </c>
      <c r="P125" s="155" t="e">
        <f t="shared" si="59"/>
        <v>#DIV/0!</v>
      </c>
      <c r="Q125" s="155" t="e">
        <f t="shared" si="59"/>
        <v>#DIV/0!</v>
      </c>
      <c r="R125" s="155" t="e">
        <f t="shared" si="59"/>
        <v>#DIV/0!</v>
      </c>
      <c r="S125" s="155" t="e">
        <f t="shared" si="59"/>
        <v>#DIV/0!</v>
      </c>
      <c r="T125" s="155" t="e">
        <f t="shared" si="59"/>
        <v>#DIV/0!</v>
      </c>
      <c r="U125" s="155" t="e">
        <f t="shared" si="59"/>
        <v>#DIV/0!</v>
      </c>
      <c r="V125" s="155" t="e">
        <f t="shared" si="59"/>
        <v>#DIV/0!</v>
      </c>
      <c r="W125" s="155" t="e">
        <f t="shared" si="59"/>
        <v>#DIV/0!</v>
      </c>
      <c r="X125" s="155" t="e">
        <f t="shared" si="59"/>
        <v>#DIV/0!</v>
      </c>
      <c r="Y125" s="155" t="e">
        <f t="shared" si="59"/>
        <v>#DIV/0!</v>
      </c>
      <c r="Z125" s="155" t="e">
        <f t="shared" si="59"/>
        <v>#DIV/0!</v>
      </c>
      <c r="AA125" s="155" t="e">
        <f t="shared" si="59"/>
        <v>#DIV/0!</v>
      </c>
      <c r="AB125" s="155" t="e">
        <f t="shared" si="59"/>
        <v>#DIV/0!</v>
      </c>
      <c r="AC125" s="155" t="e">
        <f t="shared" si="59"/>
        <v>#DIV/0!</v>
      </c>
      <c r="AD125" s="155" t="e">
        <f t="shared" si="59"/>
        <v>#DIV/0!</v>
      </c>
      <c r="AE125" s="155" t="e">
        <f t="shared" si="59"/>
        <v>#DIV/0!</v>
      </c>
      <c r="AF125" s="155" t="e">
        <f t="shared" si="59"/>
        <v>#DIV/0!</v>
      </c>
      <c r="AG125" s="155" t="e">
        <f t="shared" si="59"/>
        <v>#DIV/0!</v>
      </c>
      <c r="AH125" s="155" t="e">
        <f t="shared" si="59"/>
        <v>#DIV/0!</v>
      </c>
      <c r="AI125" s="155">
        <f t="shared" si="59"/>
        <v>0.53333333333333333</v>
      </c>
      <c r="AJ125" s="542"/>
    </row>
    <row r="126" spans="1:36" ht="20.399999999999999">
      <c r="A126" s="517" t="s">
        <v>30</v>
      </c>
      <c r="B126" s="558" t="s">
        <v>51</v>
      </c>
      <c r="C126" s="143" t="s">
        <v>42</v>
      </c>
      <c r="D126" s="144">
        <v>0</v>
      </c>
      <c r="E126" s="144">
        <v>0</v>
      </c>
      <c r="F126" s="144">
        <v>0</v>
      </c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5">
        <f>SUM(D126:AH126)</f>
        <v>0</v>
      </c>
      <c r="AJ126" s="539" t="e">
        <f>AI129</f>
        <v>#DIV/0!</v>
      </c>
    </row>
    <row r="127" spans="1:36" ht="20.399999999999999">
      <c r="A127" s="518"/>
      <c r="B127" s="559"/>
      <c r="C127" s="146" t="s">
        <v>89</v>
      </c>
      <c r="D127" s="147">
        <v>0</v>
      </c>
      <c r="E127" s="147">
        <v>0</v>
      </c>
      <c r="F127" s="147">
        <v>0</v>
      </c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62">
        <f t="shared" ref="AI127:AI128" si="60">SUM(D127:AH127)</f>
        <v>0</v>
      </c>
      <c r="AJ127" s="539"/>
    </row>
    <row r="128" spans="1:36" ht="20.399999999999999">
      <c r="A128" s="518"/>
      <c r="B128" s="559"/>
      <c r="C128" s="148" t="s">
        <v>90</v>
      </c>
      <c r="D128" s="147">
        <v>0</v>
      </c>
      <c r="E128" s="147">
        <v>0</v>
      </c>
      <c r="F128" s="147">
        <v>0</v>
      </c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4">
        <f t="shared" si="60"/>
        <v>0</v>
      </c>
      <c r="AJ128" s="539"/>
    </row>
    <row r="129" spans="1:36" ht="21" thickBot="1">
      <c r="A129" s="519"/>
      <c r="B129" s="560"/>
      <c r="C129" s="149" t="s">
        <v>91</v>
      </c>
      <c r="D129" s="150" t="e">
        <f>(D127+D128)/D126</f>
        <v>#DIV/0!</v>
      </c>
      <c r="E129" s="150" t="e">
        <f>(E127+E128)/E126</f>
        <v>#DIV/0!</v>
      </c>
      <c r="F129" s="150" t="e">
        <f t="shared" ref="F129:AI129" si="61">(F127+F128)/F126</f>
        <v>#DIV/0!</v>
      </c>
      <c r="G129" s="150" t="e">
        <f t="shared" si="61"/>
        <v>#DIV/0!</v>
      </c>
      <c r="H129" s="150" t="e">
        <f t="shared" si="61"/>
        <v>#DIV/0!</v>
      </c>
      <c r="I129" s="150" t="e">
        <f t="shared" si="61"/>
        <v>#DIV/0!</v>
      </c>
      <c r="J129" s="150" t="e">
        <f t="shared" si="61"/>
        <v>#DIV/0!</v>
      </c>
      <c r="K129" s="150" t="e">
        <f t="shared" si="61"/>
        <v>#DIV/0!</v>
      </c>
      <c r="L129" s="150" t="e">
        <f t="shared" si="61"/>
        <v>#DIV/0!</v>
      </c>
      <c r="M129" s="150" t="e">
        <f t="shared" si="61"/>
        <v>#DIV/0!</v>
      </c>
      <c r="N129" s="150" t="e">
        <f t="shared" si="61"/>
        <v>#DIV/0!</v>
      </c>
      <c r="O129" s="150" t="e">
        <f t="shared" si="61"/>
        <v>#DIV/0!</v>
      </c>
      <c r="P129" s="150" t="e">
        <f t="shared" si="61"/>
        <v>#DIV/0!</v>
      </c>
      <c r="Q129" s="150" t="e">
        <f t="shared" si="61"/>
        <v>#DIV/0!</v>
      </c>
      <c r="R129" s="150" t="e">
        <f t="shared" si="61"/>
        <v>#DIV/0!</v>
      </c>
      <c r="S129" s="150" t="e">
        <f t="shared" si="61"/>
        <v>#DIV/0!</v>
      </c>
      <c r="T129" s="150" t="e">
        <f t="shared" si="61"/>
        <v>#DIV/0!</v>
      </c>
      <c r="U129" s="150" t="e">
        <f t="shared" si="61"/>
        <v>#DIV/0!</v>
      </c>
      <c r="V129" s="150" t="e">
        <f t="shared" si="61"/>
        <v>#DIV/0!</v>
      </c>
      <c r="W129" s="150" t="e">
        <f t="shared" si="61"/>
        <v>#DIV/0!</v>
      </c>
      <c r="X129" s="150" t="e">
        <f t="shared" si="61"/>
        <v>#DIV/0!</v>
      </c>
      <c r="Y129" s="150" t="e">
        <f t="shared" si="61"/>
        <v>#DIV/0!</v>
      </c>
      <c r="Z129" s="150" t="e">
        <f t="shared" si="61"/>
        <v>#DIV/0!</v>
      </c>
      <c r="AA129" s="150" t="e">
        <f t="shared" si="61"/>
        <v>#DIV/0!</v>
      </c>
      <c r="AB129" s="150" t="e">
        <f t="shared" si="61"/>
        <v>#DIV/0!</v>
      </c>
      <c r="AC129" s="150" t="e">
        <f t="shared" si="61"/>
        <v>#DIV/0!</v>
      </c>
      <c r="AD129" s="150" t="e">
        <f t="shared" si="61"/>
        <v>#DIV/0!</v>
      </c>
      <c r="AE129" s="150" t="e">
        <f t="shared" si="61"/>
        <v>#DIV/0!</v>
      </c>
      <c r="AF129" s="150" t="e">
        <f t="shared" si="61"/>
        <v>#DIV/0!</v>
      </c>
      <c r="AG129" s="150" t="e">
        <f t="shared" si="61"/>
        <v>#DIV/0!</v>
      </c>
      <c r="AH129" s="150" t="e">
        <f t="shared" si="61"/>
        <v>#DIV/0!</v>
      </c>
      <c r="AI129" s="150" t="e">
        <f t="shared" si="61"/>
        <v>#DIV/0!</v>
      </c>
      <c r="AJ129" s="540"/>
    </row>
    <row r="130" spans="1:36" ht="20.399999999999999">
      <c r="A130" s="517" t="s">
        <v>102</v>
      </c>
      <c r="B130" s="555" t="s">
        <v>52</v>
      </c>
      <c r="C130" s="143" t="s">
        <v>42</v>
      </c>
      <c r="D130" s="144">
        <v>0</v>
      </c>
      <c r="E130" s="144">
        <v>0</v>
      </c>
      <c r="F130" s="144">
        <v>0</v>
      </c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5">
        <f>SUM(D130:AH130)</f>
        <v>0</v>
      </c>
      <c r="AJ130" s="538" t="e">
        <f>AI133</f>
        <v>#DIV/0!</v>
      </c>
    </row>
    <row r="131" spans="1:36" ht="20.399999999999999">
      <c r="A131" s="518"/>
      <c r="B131" s="556"/>
      <c r="C131" s="146" t="s">
        <v>89</v>
      </c>
      <c r="D131" s="147">
        <v>0</v>
      </c>
      <c r="E131" s="147">
        <v>0</v>
      </c>
      <c r="F131" s="147">
        <v>0</v>
      </c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62">
        <f t="shared" ref="AI131:AI132" si="62">SUM(D131:AH131)</f>
        <v>0</v>
      </c>
      <c r="AJ131" s="539"/>
    </row>
    <row r="132" spans="1:36" ht="20.399999999999999">
      <c r="A132" s="518"/>
      <c r="B132" s="556"/>
      <c r="C132" s="148" t="s">
        <v>90</v>
      </c>
      <c r="D132" s="147">
        <v>0</v>
      </c>
      <c r="E132" s="147">
        <v>0</v>
      </c>
      <c r="F132" s="147">
        <v>0</v>
      </c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4">
        <f t="shared" si="62"/>
        <v>0</v>
      </c>
      <c r="AJ132" s="539"/>
    </row>
    <row r="133" spans="1:36" ht="21" thickBot="1">
      <c r="A133" s="519"/>
      <c r="B133" s="557"/>
      <c r="C133" s="149" t="s">
        <v>91</v>
      </c>
      <c r="D133" s="150" t="e">
        <f>(D131+D132)/D130</f>
        <v>#DIV/0!</v>
      </c>
      <c r="E133" s="150" t="e">
        <f>(E131+E132)/E130</f>
        <v>#DIV/0!</v>
      </c>
      <c r="F133" s="150" t="e">
        <f t="shared" ref="F133:AI133" si="63">(F131+F132)/F130</f>
        <v>#DIV/0!</v>
      </c>
      <c r="G133" s="150" t="e">
        <f t="shared" si="63"/>
        <v>#DIV/0!</v>
      </c>
      <c r="H133" s="150" t="e">
        <f t="shared" si="63"/>
        <v>#DIV/0!</v>
      </c>
      <c r="I133" s="150" t="e">
        <f t="shared" si="63"/>
        <v>#DIV/0!</v>
      </c>
      <c r="J133" s="150" t="e">
        <f t="shared" si="63"/>
        <v>#DIV/0!</v>
      </c>
      <c r="K133" s="150" t="e">
        <f t="shared" si="63"/>
        <v>#DIV/0!</v>
      </c>
      <c r="L133" s="150" t="e">
        <f t="shared" si="63"/>
        <v>#DIV/0!</v>
      </c>
      <c r="M133" s="150" t="e">
        <f t="shared" si="63"/>
        <v>#DIV/0!</v>
      </c>
      <c r="N133" s="150" t="e">
        <f t="shared" si="63"/>
        <v>#DIV/0!</v>
      </c>
      <c r="O133" s="150" t="e">
        <f t="shared" si="63"/>
        <v>#DIV/0!</v>
      </c>
      <c r="P133" s="150" t="e">
        <f t="shared" si="63"/>
        <v>#DIV/0!</v>
      </c>
      <c r="Q133" s="150" t="e">
        <f t="shared" si="63"/>
        <v>#DIV/0!</v>
      </c>
      <c r="R133" s="150" t="e">
        <f t="shared" si="63"/>
        <v>#DIV/0!</v>
      </c>
      <c r="S133" s="150" t="e">
        <f t="shared" si="63"/>
        <v>#DIV/0!</v>
      </c>
      <c r="T133" s="150" t="e">
        <f t="shared" si="63"/>
        <v>#DIV/0!</v>
      </c>
      <c r="U133" s="150" t="e">
        <f t="shared" si="63"/>
        <v>#DIV/0!</v>
      </c>
      <c r="V133" s="150" t="e">
        <f t="shared" si="63"/>
        <v>#DIV/0!</v>
      </c>
      <c r="W133" s="150" t="e">
        <f t="shared" si="63"/>
        <v>#DIV/0!</v>
      </c>
      <c r="X133" s="150" t="e">
        <f t="shared" si="63"/>
        <v>#DIV/0!</v>
      </c>
      <c r="Y133" s="150" t="e">
        <f t="shared" si="63"/>
        <v>#DIV/0!</v>
      </c>
      <c r="Z133" s="150" t="e">
        <f t="shared" si="63"/>
        <v>#DIV/0!</v>
      </c>
      <c r="AA133" s="150" t="e">
        <f t="shared" si="63"/>
        <v>#DIV/0!</v>
      </c>
      <c r="AB133" s="150" t="e">
        <f t="shared" si="63"/>
        <v>#DIV/0!</v>
      </c>
      <c r="AC133" s="150" t="e">
        <f t="shared" si="63"/>
        <v>#DIV/0!</v>
      </c>
      <c r="AD133" s="150" t="e">
        <f t="shared" si="63"/>
        <v>#DIV/0!</v>
      </c>
      <c r="AE133" s="150" t="e">
        <f t="shared" si="63"/>
        <v>#DIV/0!</v>
      </c>
      <c r="AF133" s="150" t="e">
        <f t="shared" si="63"/>
        <v>#DIV/0!</v>
      </c>
      <c r="AG133" s="150" t="e">
        <f t="shared" si="63"/>
        <v>#DIV/0!</v>
      </c>
      <c r="AH133" s="150" t="e">
        <f t="shared" si="63"/>
        <v>#DIV/0!</v>
      </c>
      <c r="AI133" s="150" t="e">
        <f t="shared" si="63"/>
        <v>#DIV/0!</v>
      </c>
      <c r="AJ133" s="540"/>
    </row>
    <row r="134" spans="1:36" ht="20.399999999999999" hidden="1">
      <c r="A134" s="543" t="s">
        <v>182</v>
      </c>
      <c r="B134" s="536"/>
      <c r="C134" s="339" t="s">
        <v>42</v>
      </c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93">
        <f>SUM(D134:AH134)</f>
        <v>0</v>
      </c>
      <c r="AJ134" s="541" t="e">
        <f>AI137</f>
        <v>#DIV/0!</v>
      </c>
    </row>
    <row r="135" spans="1:36" ht="20.399999999999999" hidden="1">
      <c r="A135" s="529"/>
      <c r="B135" s="536"/>
      <c r="C135" s="159" t="s">
        <v>89</v>
      </c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161">
        <f t="shared" ref="AI135:AI136" si="64">SUM(D135:AH135)</f>
        <v>0</v>
      </c>
      <c r="AJ135" s="541"/>
    </row>
    <row r="136" spans="1:36" ht="20.399999999999999" hidden="1">
      <c r="A136" s="529"/>
      <c r="B136" s="536"/>
      <c r="C136" s="160" t="s">
        <v>90</v>
      </c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87">
        <f t="shared" si="64"/>
        <v>0</v>
      </c>
      <c r="AJ136" s="541"/>
    </row>
    <row r="137" spans="1:36" ht="21" hidden="1" thickBot="1">
      <c r="A137" s="530"/>
      <c r="B137" s="537"/>
      <c r="C137" s="154" t="s">
        <v>91</v>
      </c>
      <c r="D137" s="97" t="e">
        <f>(D135+D136)/D134</f>
        <v>#DIV/0!</v>
      </c>
      <c r="E137" s="97" t="e">
        <f>(E135+E136)/E134</f>
        <v>#DIV/0!</v>
      </c>
      <c r="F137" s="97" t="e">
        <f t="shared" ref="F137:AI137" si="65">(F135+F136)/F134</f>
        <v>#DIV/0!</v>
      </c>
      <c r="G137" s="97" t="e">
        <f t="shared" si="65"/>
        <v>#DIV/0!</v>
      </c>
      <c r="H137" s="97" t="e">
        <f t="shared" si="65"/>
        <v>#DIV/0!</v>
      </c>
      <c r="I137" s="97" t="e">
        <f t="shared" si="65"/>
        <v>#DIV/0!</v>
      </c>
      <c r="J137" s="97" t="e">
        <f t="shared" si="65"/>
        <v>#DIV/0!</v>
      </c>
      <c r="K137" s="97" t="e">
        <f t="shared" si="65"/>
        <v>#DIV/0!</v>
      </c>
      <c r="L137" s="97" t="e">
        <f t="shared" si="65"/>
        <v>#DIV/0!</v>
      </c>
      <c r="M137" s="97" t="e">
        <f t="shared" si="65"/>
        <v>#DIV/0!</v>
      </c>
      <c r="N137" s="97" t="e">
        <f t="shared" si="65"/>
        <v>#DIV/0!</v>
      </c>
      <c r="O137" s="97" t="e">
        <f t="shared" si="65"/>
        <v>#DIV/0!</v>
      </c>
      <c r="P137" s="97" t="e">
        <f t="shared" si="65"/>
        <v>#DIV/0!</v>
      </c>
      <c r="Q137" s="97" t="e">
        <f t="shared" si="65"/>
        <v>#DIV/0!</v>
      </c>
      <c r="R137" s="97" t="e">
        <f t="shared" si="65"/>
        <v>#DIV/0!</v>
      </c>
      <c r="S137" s="97" t="e">
        <f t="shared" si="65"/>
        <v>#DIV/0!</v>
      </c>
      <c r="T137" s="97" t="e">
        <f t="shared" si="65"/>
        <v>#DIV/0!</v>
      </c>
      <c r="U137" s="97" t="e">
        <f t="shared" si="65"/>
        <v>#DIV/0!</v>
      </c>
      <c r="V137" s="97" t="e">
        <f t="shared" si="65"/>
        <v>#DIV/0!</v>
      </c>
      <c r="W137" s="97" t="e">
        <f t="shared" si="65"/>
        <v>#DIV/0!</v>
      </c>
      <c r="X137" s="97" t="e">
        <f t="shared" si="65"/>
        <v>#DIV/0!</v>
      </c>
      <c r="Y137" s="97" t="e">
        <f t="shared" si="65"/>
        <v>#DIV/0!</v>
      </c>
      <c r="Z137" s="97" t="e">
        <f t="shared" si="65"/>
        <v>#DIV/0!</v>
      </c>
      <c r="AA137" s="97" t="e">
        <f t="shared" si="65"/>
        <v>#DIV/0!</v>
      </c>
      <c r="AB137" s="97" t="e">
        <f t="shared" si="65"/>
        <v>#DIV/0!</v>
      </c>
      <c r="AC137" s="97" t="e">
        <f t="shared" si="65"/>
        <v>#DIV/0!</v>
      </c>
      <c r="AD137" s="97" t="e">
        <f t="shared" si="65"/>
        <v>#DIV/0!</v>
      </c>
      <c r="AE137" s="97" t="e">
        <f t="shared" si="65"/>
        <v>#DIV/0!</v>
      </c>
      <c r="AF137" s="97" t="e">
        <f t="shared" si="65"/>
        <v>#DIV/0!</v>
      </c>
      <c r="AG137" s="97" t="e">
        <f t="shared" si="65"/>
        <v>#DIV/0!</v>
      </c>
      <c r="AH137" s="97" t="e">
        <f t="shared" si="65"/>
        <v>#DIV/0!</v>
      </c>
      <c r="AI137" s="97" t="e">
        <f t="shared" si="65"/>
        <v>#DIV/0!</v>
      </c>
      <c r="AJ137" s="542"/>
    </row>
    <row r="138" spans="1:36" ht="20.399999999999999" hidden="1">
      <c r="A138" s="528" t="s">
        <v>183</v>
      </c>
      <c r="B138" s="535"/>
      <c r="C138" s="157" t="s">
        <v>42</v>
      </c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93">
        <f>SUM(D138:AH138)</f>
        <v>0</v>
      </c>
      <c r="AJ138" s="541" t="e">
        <f>AI141</f>
        <v>#DIV/0!</v>
      </c>
    </row>
    <row r="139" spans="1:36" ht="20.399999999999999" hidden="1">
      <c r="A139" s="529"/>
      <c r="B139" s="536"/>
      <c r="C139" s="159" t="s">
        <v>89</v>
      </c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161">
        <f t="shared" ref="AI139:AI140" si="66">SUM(D139:AH139)</f>
        <v>0</v>
      </c>
      <c r="AJ139" s="541"/>
    </row>
    <row r="140" spans="1:36" ht="20.399999999999999" hidden="1">
      <c r="A140" s="529"/>
      <c r="B140" s="536"/>
      <c r="C140" s="160" t="s">
        <v>90</v>
      </c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87">
        <f t="shared" si="66"/>
        <v>0</v>
      </c>
      <c r="AJ140" s="541"/>
    </row>
    <row r="141" spans="1:36" ht="21" hidden="1" thickBot="1">
      <c r="A141" s="530"/>
      <c r="B141" s="537"/>
      <c r="C141" s="154" t="s">
        <v>91</v>
      </c>
      <c r="D141" s="97" t="e">
        <f>(D139+D140)/D138</f>
        <v>#DIV/0!</v>
      </c>
      <c r="E141" s="97" t="e">
        <f>(E139+E140)/E138</f>
        <v>#DIV/0!</v>
      </c>
      <c r="F141" s="97" t="e">
        <f t="shared" ref="F141:AI141" si="67">(F139+F140)/F138</f>
        <v>#DIV/0!</v>
      </c>
      <c r="G141" s="97" t="e">
        <f t="shared" si="67"/>
        <v>#DIV/0!</v>
      </c>
      <c r="H141" s="97" t="e">
        <f t="shared" si="67"/>
        <v>#DIV/0!</v>
      </c>
      <c r="I141" s="97" t="e">
        <f t="shared" si="67"/>
        <v>#DIV/0!</v>
      </c>
      <c r="J141" s="97" t="e">
        <f t="shared" si="67"/>
        <v>#DIV/0!</v>
      </c>
      <c r="K141" s="97" t="e">
        <f t="shared" si="67"/>
        <v>#DIV/0!</v>
      </c>
      <c r="L141" s="97" t="e">
        <f t="shared" si="67"/>
        <v>#DIV/0!</v>
      </c>
      <c r="M141" s="97" t="e">
        <f t="shared" si="67"/>
        <v>#DIV/0!</v>
      </c>
      <c r="N141" s="97" t="e">
        <f t="shared" si="67"/>
        <v>#DIV/0!</v>
      </c>
      <c r="O141" s="97" t="e">
        <f t="shared" si="67"/>
        <v>#DIV/0!</v>
      </c>
      <c r="P141" s="97" t="e">
        <f t="shared" si="67"/>
        <v>#DIV/0!</v>
      </c>
      <c r="Q141" s="97" t="e">
        <f t="shared" si="67"/>
        <v>#DIV/0!</v>
      </c>
      <c r="R141" s="97" t="e">
        <f t="shared" si="67"/>
        <v>#DIV/0!</v>
      </c>
      <c r="S141" s="97" t="e">
        <f t="shared" si="67"/>
        <v>#DIV/0!</v>
      </c>
      <c r="T141" s="97" t="e">
        <f t="shared" si="67"/>
        <v>#DIV/0!</v>
      </c>
      <c r="U141" s="97" t="e">
        <f t="shared" si="67"/>
        <v>#DIV/0!</v>
      </c>
      <c r="V141" s="97" t="e">
        <f t="shared" si="67"/>
        <v>#DIV/0!</v>
      </c>
      <c r="W141" s="97" t="e">
        <f t="shared" si="67"/>
        <v>#DIV/0!</v>
      </c>
      <c r="X141" s="97" t="e">
        <f t="shared" si="67"/>
        <v>#DIV/0!</v>
      </c>
      <c r="Y141" s="97" t="e">
        <f t="shared" si="67"/>
        <v>#DIV/0!</v>
      </c>
      <c r="Z141" s="97" t="e">
        <f t="shared" si="67"/>
        <v>#DIV/0!</v>
      </c>
      <c r="AA141" s="97" t="e">
        <f t="shared" si="67"/>
        <v>#DIV/0!</v>
      </c>
      <c r="AB141" s="97" t="e">
        <f t="shared" si="67"/>
        <v>#DIV/0!</v>
      </c>
      <c r="AC141" s="97" t="e">
        <f t="shared" si="67"/>
        <v>#DIV/0!</v>
      </c>
      <c r="AD141" s="97" t="e">
        <f t="shared" si="67"/>
        <v>#DIV/0!</v>
      </c>
      <c r="AE141" s="97" t="e">
        <f t="shared" si="67"/>
        <v>#DIV/0!</v>
      </c>
      <c r="AF141" s="97" t="e">
        <f t="shared" si="67"/>
        <v>#DIV/0!</v>
      </c>
      <c r="AG141" s="97" t="e">
        <f t="shared" si="67"/>
        <v>#DIV/0!</v>
      </c>
      <c r="AH141" s="97" t="e">
        <f t="shared" si="67"/>
        <v>#DIV/0!</v>
      </c>
      <c r="AI141" s="97" t="e">
        <f t="shared" si="67"/>
        <v>#DIV/0!</v>
      </c>
      <c r="AJ141" s="542"/>
    </row>
    <row r="142" spans="1:36" ht="20.399999999999999" hidden="1">
      <c r="A142" s="543" t="s">
        <v>184</v>
      </c>
      <c r="B142" s="535"/>
      <c r="C142" s="157" t="s">
        <v>42</v>
      </c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93">
        <f>SUM(D142:AH142)</f>
        <v>0</v>
      </c>
      <c r="AJ142" s="541" t="e">
        <f>AI145</f>
        <v>#DIV/0!</v>
      </c>
    </row>
    <row r="143" spans="1:36" ht="20.399999999999999" hidden="1">
      <c r="A143" s="529"/>
      <c r="B143" s="536"/>
      <c r="C143" s="159" t="s">
        <v>89</v>
      </c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161">
        <f t="shared" ref="AI143:AI144" si="68">SUM(D143:AH143)</f>
        <v>0</v>
      </c>
      <c r="AJ143" s="541"/>
    </row>
    <row r="144" spans="1:36" ht="20.399999999999999" hidden="1">
      <c r="A144" s="529"/>
      <c r="B144" s="536"/>
      <c r="C144" s="160" t="s">
        <v>90</v>
      </c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87">
        <f t="shared" si="68"/>
        <v>0</v>
      </c>
      <c r="AJ144" s="541"/>
    </row>
    <row r="145" spans="1:36" ht="21" hidden="1" thickBot="1">
      <c r="A145" s="530"/>
      <c r="B145" s="537"/>
      <c r="C145" s="154" t="s">
        <v>91</v>
      </c>
      <c r="D145" s="97" t="e">
        <f>(D143+D144)/D142</f>
        <v>#DIV/0!</v>
      </c>
      <c r="E145" s="97" t="e">
        <f>(E143+E144)/E142</f>
        <v>#DIV/0!</v>
      </c>
      <c r="F145" s="97" t="e">
        <f t="shared" ref="F145:AI145" si="69">(F143+F144)/F142</f>
        <v>#DIV/0!</v>
      </c>
      <c r="G145" s="97" t="e">
        <f t="shared" si="69"/>
        <v>#DIV/0!</v>
      </c>
      <c r="H145" s="97" t="e">
        <f t="shared" si="69"/>
        <v>#DIV/0!</v>
      </c>
      <c r="I145" s="97" t="e">
        <f t="shared" si="69"/>
        <v>#DIV/0!</v>
      </c>
      <c r="J145" s="97" t="e">
        <f t="shared" si="69"/>
        <v>#DIV/0!</v>
      </c>
      <c r="K145" s="97" t="e">
        <f t="shared" si="69"/>
        <v>#DIV/0!</v>
      </c>
      <c r="L145" s="97" t="e">
        <f t="shared" si="69"/>
        <v>#DIV/0!</v>
      </c>
      <c r="M145" s="97" t="e">
        <f t="shared" si="69"/>
        <v>#DIV/0!</v>
      </c>
      <c r="N145" s="97" t="e">
        <f t="shared" si="69"/>
        <v>#DIV/0!</v>
      </c>
      <c r="O145" s="97" t="e">
        <f t="shared" si="69"/>
        <v>#DIV/0!</v>
      </c>
      <c r="P145" s="97" t="e">
        <f t="shared" si="69"/>
        <v>#DIV/0!</v>
      </c>
      <c r="Q145" s="97" t="e">
        <f t="shared" si="69"/>
        <v>#DIV/0!</v>
      </c>
      <c r="R145" s="97" t="e">
        <f t="shared" si="69"/>
        <v>#DIV/0!</v>
      </c>
      <c r="S145" s="97" t="e">
        <f t="shared" si="69"/>
        <v>#DIV/0!</v>
      </c>
      <c r="T145" s="97" t="e">
        <f t="shared" si="69"/>
        <v>#DIV/0!</v>
      </c>
      <c r="U145" s="97" t="e">
        <f t="shared" si="69"/>
        <v>#DIV/0!</v>
      </c>
      <c r="V145" s="97" t="e">
        <f t="shared" si="69"/>
        <v>#DIV/0!</v>
      </c>
      <c r="W145" s="97" t="e">
        <f t="shared" si="69"/>
        <v>#DIV/0!</v>
      </c>
      <c r="X145" s="97" t="e">
        <f t="shared" si="69"/>
        <v>#DIV/0!</v>
      </c>
      <c r="Y145" s="97" t="e">
        <f t="shared" si="69"/>
        <v>#DIV/0!</v>
      </c>
      <c r="Z145" s="97" t="e">
        <f t="shared" si="69"/>
        <v>#DIV/0!</v>
      </c>
      <c r="AA145" s="97" t="e">
        <f t="shared" si="69"/>
        <v>#DIV/0!</v>
      </c>
      <c r="AB145" s="97" t="e">
        <f t="shared" si="69"/>
        <v>#DIV/0!</v>
      </c>
      <c r="AC145" s="97" t="e">
        <f t="shared" si="69"/>
        <v>#DIV/0!</v>
      </c>
      <c r="AD145" s="97" t="e">
        <f t="shared" si="69"/>
        <v>#DIV/0!</v>
      </c>
      <c r="AE145" s="97" t="e">
        <f t="shared" si="69"/>
        <v>#DIV/0!</v>
      </c>
      <c r="AF145" s="97" t="e">
        <f t="shared" si="69"/>
        <v>#DIV/0!</v>
      </c>
      <c r="AG145" s="97" t="e">
        <f t="shared" si="69"/>
        <v>#DIV/0!</v>
      </c>
      <c r="AH145" s="97" t="e">
        <f t="shared" si="69"/>
        <v>#DIV/0!</v>
      </c>
      <c r="AI145" s="97" t="e">
        <f t="shared" si="69"/>
        <v>#DIV/0!</v>
      </c>
      <c r="AJ145" s="542"/>
    </row>
    <row r="146" spans="1:36" ht="20.399999999999999" hidden="1">
      <c r="A146" s="528" t="s">
        <v>185</v>
      </c>
      <c r="B146" s="535"/>
      <c r="C146" s="157" t="s">
        <v>42</v>
      </c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93">
        <f>SUM(D146:AH146)</f>
        <v>0</v>
      </c>
      <c r="AJ146" s="541" t="e">
        <f>AI149</f>
        <v>#DIV/0!</v>
      </c>
    </row>
    <row r="147" spans="1:36" ht="20.399999999999999" hidden="1">
      <c r="A147" s="529"/>
      <c r="B147" s="536"/>
      <c r="C147" s="159" t="s">
        <v>89</v>
      </c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161">
        <f t="shared" ref="AI147:AI148" si="70">SUM(D147:AH147)</f>
        <v>0</v>
      </c>
      <c r="AJ147" s="541"/>
    </row>
    <row r="148" spans="1:36" ht="20.399999999999999" hidden="1">
      <c r="A148" s="529"/>
      <c r="B148" s="536"/>
      <c r="C148" s="160" t="s">
        <v>90</v>
      </c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87">
        <f t="shared" si="70"/>
        <v>0</v>
      </c>
      <c r="AJ148" s="541"/>
    </row>
    <row r="149" spans="1:36" ht="21" hidden="1" thickBot="1">
      <c r="A149" s="530"/>
      <c r="B149" s="537"/>
      <c r="C149" s="154" t="s">
        <v>91</v>
      </c>
      <c r="D149" s="97" t="e">
        <f>(D147+D148)/D146</f>
        <v>#DIV/0!</v>
      </c>
      <c r="E149" s="97" t="e">
        <f>(E147+E148)/E146</f>
        <v>#DIV/0!</v>
      </c>
      <c r="F149" s="97" t="e">
        <f t="shared" ref="F149:AI149" si="71">(F147+F148)/F146</f>
        <v>#DIV/0!</v>
      </c>
      <c r="G149" s="97" t="e">
        <f t="shared" si="71"/>
        <v>#DIV/0!</v>
      </c>
      <c r="H149" s="97" t="e">
        <f t="shared" si="71"/>
        <v>#DIV/0!</v>
      </c>
      <c r="I149" s="97" t="e">
        <f t="shared" si="71"/>
        <v>#DIV/0!</v>
      </c>
      <c r="J149" s="97" t="e">
        <f t="shared" si="71"/>
        <v>#DIV/0!</v>
      </c>
      <c r="K149" s="97" t="e">
        <f t="shared" si="71"/>
        <v>#DIV/0!</v>
      </c>
      <c r="L149" s="97" t="e">
        <f t="shared" si="71"/>
        <v>#DIV/0!</v>
      </c>
      <c r="M149" s="97" t="e">
        <f t="shared" si="71"/>
        <v>#DIV/0!</v>
      </c>
      <c r="N149" s="97" t="e">
        <f t="shared" si="71"/>
        <v>#DIV/0!</v>
      </c>
      <c r="O149" s="97" t="e">
        <f t="shared" si="71"/>
        <v>#DIV/0!</v>
      </c>
      <c r="P149" s="97" t="e">
        <f t="shared" si="71"/>
        <v>#DIV/0!</v>
      </c>
      <c r="Q149" s="97" t="e">
        <f t="shared" si="71"/>
        <v>#DIV/0!</v>
      </c>
      <c r="R149" s="97" t="e">
        <f t="shared" si="71"/>
        <v>#DIV/0!</v>
      </c>
      <c r="S149" s="97" t="e">
        <f t="shared" si="71"/>
        <v>#DIV/0!</v>
      </c>
      <c r="T149" s="97" t="e">
        <f t="shared" si="71"/>
        <v>#DIV/0!</v>
      </c>
      <c r="U149" s="97" t="e">
        <f t="shared" si="71"/>
        <v>#DIV/0!</v>
      </c>
      <c r="V149" s="97" t="e">
        <f t="shared" si="71"/>
        <v>#DIV/0!</v>
      </c>
      <c r="W149" s="97" t="e">
        <f t="shared" si="71"/>
        <v>#DIV/0!</v>
      </c>
      <c r="X149" s="97" t="e">
        <f t="shared" si="71"/>
        <v>#DIV/0!</v>
      </c>
      <c r="Y149" s="97" t="e">
        <f t="shared" si="71"/>
        <v>#DIV/0!</v>
      </c>
      <c r="Z149" s="97" t="e">
        <f t="shared" si="71"/>
        <v>#DIV/0!</v>
      </c>
      <c r="AA149" s="97" t="e">
        <f t="shared" si="71"/>
        <v>#DIV/0!</v>
      </c>
      <c r="AB149" s="97" t="e">
        <f t="shared" si="71"/>
        <v>#DIV/0!</v>
      </c>
      <c r="AC149" s="97" t="e">
        <f t="shared" si="71"/>
        <v>#DIV/0!</v>
      </c>
      <c r="AD149" s="97" t="e">
        <f t="shared" si="71"/>
        <v>#DIV/0!</v>
      </c>
      <c r="AE149" s="97" t="e">
        <f t="shared" si="71"/>
        <v>#DIV/0!</v>
      </c>
      <c r="AF149" s="97" t="e">
        <f t="shared" si="71"/>
        <v>#DIV/0!</v>
      </c>
      <c r="AG149" s="97" t="e">
        <f t="shared" si="71"/>
        <v>#DIV/0!</v>
      </c>
      <c r="AH149" s="97" t="e">
        <f t="shared" si="71"/>
        <v>#DIV/0!</v>
      </c>
      <c r="AI149" s="97" t="e">
        <f t="shared" si="71"/>
        <v>#DIV/0!</v>
      </c>
      <c r="AJ149" s="542"/>
    </row>
    <row r="150" spans="1:36" ht="20.399999999999999" hidden="1">
      <c r="A150" s="543" t="s">
        <v>186</v>
      </c>
      <c r="B150" s="535"/>
      <c r="C150" s="157" t="s">
        <v>42</v>
      </c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93">
        <f>SUM(D150:AH150)</f>
        <v>0</v>
      </c>
      <c r="AJ150" s="541" t="e">
        <f>AI153</f>
        <v>#DIV/0!</v>
      </c>
    </row>
    <row r="151" spans="1:36" ht="20.399999999999999" hidden="1">
      <c r="A151" s="529"/>
      <c r="B151" s="536"/>
      <c r="C151" s="159" t="s">
        <v>89</v>
      </c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161">
        <f t="shared" ref="AI151:AI152" si="72">SUM(D151:AH151)</f>
        <v>0</v>
      </c>
      <c r="AJ151" s="541"/>
    </row>
    <row r="152" spans="1:36" ht="20.399999999999999" hidden="1">
      <c r="A152" s="529"/>
      <c r="B152" s="536"/>
      <c r="C152" s="160" t="s">
        <v>90</v>
      </c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87">
        <f t="shared" si="72"/>
        <v>0</v>
      </c>
      <c r="AJ152" s="541"/>
    </row>
    <row r="153" spans="1:36" ht="21" hidden="1" thickBot="1">
      <c r="A153" s="530"/>
      <c r="B153" s="537"/>
      <c r="C153" s="154" t="s">
        <v>91</v>
      </c>
      <c r="D153" s="97" t="e">
        <f>(D151+D152)/D150</f>
        <v>#DIV/0!</v>
      </c>
      <c r="E153" s="97" t="e">
        <f>(E151+E152)/E150</f>
        <v>#DIV/0!</v>
      </c>
      <c r="F153" s="97" t="e">
        <f t="shared" ref="F153:AI153" si="73">(F151+F152)/F150</f>
        <v>#DIV/0!</v>
      </c>
      <c r="G153" s="97" t="e">
        <f t="shared" si="73"/>
        <v>#DIV/0!</v>
      </c>
      <c r="H153" s="97" t="e">
        <f t="shared" si="73"/>
        <v>#DIV/0!</v>
      </c>
      <c r="I153" s="97" t="e">
        <f t="shared" si="73"/>
        <v>#DIV/0!</v>
      </c>
      <c r="J153" s="97" t="e">
        <f t="shared" si="73"/>
        <v>#DIV/0!</v>
      </c>
      <c r="K153" s="97" t="e">
        <f t="shared" si="73"/>
        <v>#DIV/0!</v>
      </c>
      <c r="L153" s="97" t="e">
        <f t="shared" si="73"/>
        <v>#DIV/0!</v>
      </c>
      <c r="M153" s="97" t="e">
        <f t="shared" si="73"/>
        <v>#DIV/0!</v>
      </c>
      <c r="N153" s="97" t="e">
        <f t="shared" si="73"/>
        <v>#DIV/0!</v>
      </c>
      <c r="O153" s="97" t="e">
        <f t="shared" si="73"/>
        <v>#DIV/0!</v>
      </c>
      <c r="P153" s="97" t="e">
        <f t="shared" si="73"/>
        <v>#DIV/0!</v>
      </c>
      <c r="Q153" s="97" t="e">
        <f t="shared" si="73"/>
        <v>#DIV/0!</v>
      </c>
      <c r="R153" s="97" t="e">
        <f t="shared" si="73"/>
        <v>#DIV/0!</v>
      </c>
      <c r="S153" s="97" t="e">
        <f t="shared" si="73"/>
        <v>#DIV/0!</v>
      </c>
      <c r="T153" s="97" t="e">
        <f t="shared" si="73"/>
        <v>#DIV/0!</v>
      </c>
      <c r="U153" s="97" t="e">
        <f t="shared" si="73"/>
        <v>#DIV/0!</v>
      </c>
      <c r="V153" s="97" t="e">
        <f t="shared" si="73"/>
        <v>#DIV/0!</v>
      </c>
      <c r="W153" s="97" t="e">
        <f t="shared" si="73"/>
        <v>#DIV/0!</v>
      </c>
      <c r="X153" s="97" t="e">
        <f t="shared" si="73"/>
        <v>#DIV/0!</v>
      </c>
      <c r="Y153" s="97" t="e">
        <f t="shared" si="73"/>
        <v>#DIV/0!</v>
      </c>
      <c r="Z153" s="97" t="e">
        <f t="shared" si="73"/>
        <v>#DIV/0!</v>
      </c>
      <c r="AA153" s="97" t="e">
        <f t="shared" si="73"/>
        <v>#DIV/0!</v>
      </c>
      <c r="AB153" s="97" t="e">
        <f t="shared" si="73"/>
        <v>#DIV/0!</v>
      </c>
      <c r="AC153" s="97" t="e">
        <f t="shared" si="73"/>
        <v>#DIV/0!</v>
      </c>
      <c r="AD153" s="97" t="e">
        <f t="shared" si="73"/>
        <v>#DIV/0!</v>
      </c>
      <c r="AE153" s="97" t="e">
        <f t="shared" si="73"/>
        <v>#DIV/0!</v>
      </c>
      <c r="AF153" s="97" t="e">
        <f t="shared" si="73"/>
        <v>#DIV/0!</v>
      </c>
      <c r="AG153" s="97" t="e">
        <f t="shared" si="73"/>
        <v>#DIV/0!</v>
      </c>
      <c r="AH153" s="97" t="e">
        <f t="shared" si="73"/>
        <v>#DIV/0!</v>
      </c>
      <c r="AI153" s="97" t="e">
        <f t="shared" si="73"/>
        <v>#DIV/0!</v>
      </c>
      <c r="AJ153" s="542"/>
    </row>
    <row r="154" spans="1:36" ht="20.399999999999999" hidden="1">
      <c r="A154" s="528" t="s">
        <v>187</v>
      </c>
      <c r="B154" s="535"/>
      <c r="C154" s="157" t="s">
        <v>42</v>
      </c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93">
        <f>SUM(D154:AH154)</f>
        <v>0</v>
      </c>
      <c r="AJ154" s="541" t="e">
        <f>AI157</f>
        <v>#DIV/0!</v>
      </c>
    </row>
    <row r="155" spans="1:36" ht="20.399999999999999" hidden="1">
      <c r="A155" s="529"/>
      <c r="B155" s="536"/>
      <c r="C155" s="159" t="s">
        <v>89</v>
      </c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161">
        <f t="shared" ref="AI155:AI156" si="74">SUM(D155:AH155)</f>
        <v>0</v>
      </c>
      <c r="AJ155" s="541"/>
    </row>
    <row r="156" spans="1:36" ht="20.399999999999999" hidden="1">
      <c r="A156" s="529"/>
      <c r="B156" s="536"/>
      <c r="C156" s="160" t="s">
        <v>90</v>
      </c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87">
        <f t="shared" si="74"/>
        <v>0</v>
      </c>
      <c r="AJ156" s="541"/>
    </row>
    <row r="157" spans="1:36" ht="21" hidden="1" thickBot="1">
      <c r="A157" s="530"/>
      <c r="B157" s="537"/>
      <c r="C157" s="154" t="s">
        <v>91</v>
      </c>
      <c r="D157" s="97" t="e">
        <f>(D155+D156)/D154</f>
        <v>#DIV/0!</v>
      </c>
      <c r="E157" s="97" t="e">
        <f>(E155+E156)/E154</f>
        <v>#DIV/0!</v>
      </c>
      <c r="F157" s="97" t="e">
        <f t="shared" ref="F157:AI157" si="75">(F155+F156)/F154</f>
        <v>#DIV/0!</v>
      </c>
      <c r="G157" s="97" t="e">
        <f t="shared" si="75"/>
        <v>#DIV/0!</v>
      </c>
      <c r="H157" s="97" t="e">
        <f t="shared" si="75"/>
        <v>#DIV/0!</v>
      </c>
      <c r="I157" s="97" t="e">
        <f t="shared" si="75"/>
        <v>#DIV/0!</v>
      </c>
      <c r="J157" s="97" t="e">
        <f t="shared" si="75"/>
        <v>#DIV/0!</v>
      </c>
      <c r="K157" s="97" t="e">
        <f t="shared" si="75"/>
        <v>#DIV/0!</v>
      </c>
      <c r="L157" s="97" t="e">
        <f t="shared" si="75"/>
        <v>#DIV/0!</v>
      </c>
      <c r="M157" s="97" t="e">
        <f t="shared" si="75"/>
        <v>#DIV/0!</v>
      </c>
      <c r="N157" s="97" t="e">
        <f t="shared" si="75"/>
        <v>#DIV/0!</v>
      </c>
      <c r="O157" s="97" t="e">
        <f t="shared" si="75"/>
        <v>#DIV/0!</v>
      </c>
      <c r="P157" s="97" t="e">
        <f t="shared" si="75"/>
        <v>#DIV/0!</v>
      </c>
      <c r="Q157" s="97" t="e">
        <f t="shared" si="75"/>
        <v>#DIV/0!</v>
      </c>
      <c r="R157" s="97" t="e">
        <f t="shared" si="75"/>
        <v>#DIV/0!</v>
      </c>
      <c r="S157" s="97" t="e">
        <f t="shared" si="75"/>
        <v>#DIV/0!</v>
      </c>
      <c r="T157" s="97" t="e">
        <f t="shared" si="75"/>
        <v>#DIV/0!</v>
      </c>
      <c r="U157" s="97" t="e">
        <f t="shared" si="75"/>
        <v>#DIV/0!</v>
      </c>
      <c r="V157" s="97" t="e">
        <f t="shared" si="75"/>
        <v>#DIV/0!</v>
      </c>
      <c r="W157" s="97" t="e">
        <f t="shared" si="75"/>
        <v>#DIV/0!</v>
      </c>
      <c r="X157" s="97" t="e">
        <f t="shared" si="75"/>
        <v>#DIV/0!</v>
      </c>
      <c r="Y157" s="97" t="e">
        <f t="shared" si="75"/>
        <v>#DIV/0!</v>
      </c>
      <c r="Z157" s="97" t="e">
        <f t="shared" si="75"/>
        <v>#DIV/0!</v>
      </c>
      <c r="AA157" s="97" t="e">
        <f t="shared" si="75"/>
        <v>#DIV/0!</v>
      </c>
      <c r="AB157" s="97" t="e">
        <f t="shared" si="75"/>
        <v>#DIV/0!</v>
      </c>
      <c r="AC157" s="97" t="e">
        <f t="shared" si="75"/>
        <v>#DIV/0!</v>
      </c>
      <c r="AD157" s="97" t="e">
        <f t="shared" si="75"/>
        <v>#DIV/0!</v>
      </c>
      <c r="AE157" s="97" t="e">
        <f t="shared" si="75"/>
        <v>#DIV/0!</v>
      </c>
      <c r="AF157" s="97" t="e">
        <f t="shared" si="75"/>
        <v>#DIV/0!</v>
      </c>
      <c r="AG157" s="97" t="e">
        <f t="shared" si="75"/>
        <v>#DIV/0!</v>
      </c>
      <c r="AH157" s="97" t="e">
        <f t="shared" si="75"/>
        <v>#DIV/0!</v>
      </c>
      <c r="AI157" s="97" t="e">
        <f t="shared" si="75"/>
        <v>#DIV/0!</v>
      </c>
      <c r="AJ157" s="542"/>
    </row>
    <row r="158" spans="1:36" ht="20.399999999999999" hidden="1">
      <c r="A158" s="543" t="s">
        <v>188</v>
      </c>
      <c r="B158" s="535"/>
      <c r="C158" s="157" t="s">
        <v>42</v>
      </c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93">
        <f>SUM(D158:AH158)</f>
        <v>0</v>
      </c>
      <c r="AJ158" s="541" t="e">
        <f>AI161</f>
        <v>#DIV/0!</v>
      </c>
    </row>
    <row r="159" spans="1:36" ht="20.399999999999999" hidden="1">
      <c r="A159" s="529"/>
      <c r="B159" s="536"/>
      <c r="C159" s="159" t="s">
        <v>89</v>
      </c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161">
        <f t="shared" ref="AI159:AI160" si="76">SUM(D159:AH159)</f>
        <v>0</v>
      </c>
      <c r="AJ159" s="541"/>
    </row>
    <row r="160" spans="1:36" ht="20.399999999999999" hidden="1">
      <c r="A160" s="529"/>
      <c r="B160" s="536"/>
      <c r="C160" s="160" t="s">
        <v>90</v>
      </c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87">
        <f t="shared" si="76"/>
        <v>0</v>
      </c>
      <c r="AJ160" s="541"/>
    </row>
    <row r="161" spans="1:36" ht="21" hidden="1" thickBot="1">
      <c r="A161" s="530"/>
      <c r="B161" s="537"/>
      <c r="C161" s="154" t="s">
        <v>91</v>
      </c>
      <c r="D161" s="97" t="e">
        <f>(D159+D160)/D158</f>
        <v>#DIV/0!</v>
      </c>
      <c r="E161" s="97" t="e">
        <f>(E159+E160)/E158</f>
        <v>#DIV/0!</v>
      </c>
      <c r="F161" s="97" t="e">
        <f t="shared" ref="F161:AI161" si="77">(F159+F160)/F158</f>
        <v>#DIV/0!</v>
      </c>
      <c r="G161" s="97" t="e">
        <f t="shared" si="77"/>
        <v>#DIV/0!</v>
      </c>
      <c r="H161" s="97" t="e">
        <f t="shared" si="77"/>
        <v>#DIV/0!</v>
      </c>
      <c r="I161" s="97" t="e">
        <f t="shared" si="77"/>
        <v>#DIV/0!</v>
      </c>
      <c r="J161" s="97" t="e">
        <f t="shared" si="77"/>
        <v>#DIV/0!</v>
      </c>
      <c r="K161" s="97" t="e">
        <f t="shared" si="77"/>
        <v>#DIV/0!</v>
      </c>
      <c r="L161" s="97" t="e">
        <f t="shared" si="77"/>
        <v>#DIV/0!</v>
      </c>
      <c r="M161" s="97" t="e">
        <f t="shared" si="77"/>
        <v>#DIV/0!</v>
      </c>
      <c r="N161" s="97" t="e">
        <f t="shared" si="77"/>
        <v>#DIV/0!</v>
      </c>
      <c r="O161" s="97" t="e">
        <f t="shared" si="77"/>
        <v>#DIV/0!</v>
      </c>
      <c r="P161" s="97" t="e">
        <f t="shared" si="77"/>
        <v>#DIV/0!</v>
      </c>
      <c r="Q161" s="97" t="e">
        <f t="shared" si="77"/>
        <v>#DIV/0!</v>
      </c>
      <c r="R161" s="97" t="e">
        <f t="shared" si="77"/>
        <v>#DIV/0!</v>
      </c>
      <c r="S161" s="97" t="e">
        <f t="shared" si="77"/>
        <v>#DIV/0!</v>
      </c>
      <c r="T161" s="97" t="e">
        <f t="shared" si="77"/>
        <v>#DIV/0!</v>
      </c>
      <c r="U161" s="97" t="e">
        <f t="shared" si="77"/>
        <v>#DIV/0!</v>
      </c>
      <c r="V161" s="97" t="e">
        <f t="shared" si="77"/>
        <v>#DIV/0!</v>
      </c>
      <c r="W161" s="97" t="e">
        <f t="shared" si="77"/>
        <v>#DIV/0!</v>
      </c>
      <c r="X161" s="97" t="e">
        <f t="shared" si="77"/>
        <v>#DIV/0!</v>
      </c>
      <c r="Y161" s="97" t="e">
        <f t="shared" si="77"/>
        <v>#DIV/0!</v>
      </c>
      <c r="Z161" s="97" t="e">
        <f t="shared" si="77"/>
        <v>#DIV/0!</v>
      </c>
      <c r="AA161" s="97" t="e">
        <f t="shared" si="77"/>
        <v>#DIV/0!</v>
      </c>
      <c r="AB161" s="97" t="e">
        <f t="shared" si="77"/>
        <v>#DIV/0!</v>
      </c>
      <c r="AC161" s="97" t="e">
        <f t="shared" si="77"/>
        <v>#DIV/0!</v>
      </c>
      <c r="AD161" s="97" t="e">
        <f t="shared" si="77"/>
        <v>#DIV/0!</v>
      </c>
      <c r="AE161" s="97" t="e">
        <f t="shared" si="77"/>
        <v>#DIV/0!</v>
      </c>
      <c r="AF161" s="97" t="e">
        <f t="shared" si="77"/>
        <v>#DIV/0!</v>
      </c>
      <c r="AG161" s="97" t="e">
        <f t="shared" si="77"/>
        <v>#DIV/0!</v>
      </c>
      <c r="AH161" s="97" t="e">
        <f t="shared" si="77"/>
        <v>#DIV/0!</v>
      </c>
      <c r="AI161" s="97" t="e">
        <f t="shared" si="77"/>
        <v>#DIV/0!</v>
      </c>
      <c r="AJ161" s="542"/>
    </row>
    <row r="162" spans="1:36" ht="20.399999999999999" hidden="1">
      <c r="A162" s="528" t="s">
        <v>189</v>
      </c>
      <c r="B162" s="535"/>
      <c r="C162" s="157" t="s">
        <v>42</v>
      </c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340">
        <f>SUM(D162:AH162)</f>
        <v>0</v>
      </c>
      <c r="AJ162" s="566" t="e">
        <f>AI165</f>
        <v>#DIV/0!</v>
      </c>
    </row>
    <row r="163" spans="1:36" ht="20.399999999999999" hidden="1">
      <c r="A163" s="529"/>
      <c r="B163" s="536"/>
      <c r="C163" s="159" t="s">
        <v>89</v>
      </c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161">
        <f t="shared" ref="AI163:AI164" si="78">SUM(D163:AH163)</f>
        <v>0</v>
      </c>
      <c r="AJ163" s="541"/>
    </row>
    <row r="164" spans="1:36" ht="20.399999999999999" hidden="1">
      <c r="A164" s="529"/>
      <c r="B164" s="536"/>
      <c r="C164" s="160" t="s">
        <v>90</v>
      </c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87">
        <f t="shared" si="78"/>
        <v>0</v>
      </c>
      <c r="AJ164" s="541"/>
    </row>
    <row r="165" spans="1:36" ht="21" hidden="1" thickBot="1">
      <c r="A165" s="564"/>
      <c r="B165" s="565"/>
      <c r="C165" s="341" t="s">
        <v>91</v>
      </c>
      <c r="D165" s="342" t="e">
        <f>(D163+D164)/D162</f>
        <v>#DIV/0!</v>
      </c>
      <c r="E165" s="342" t="e">
        <f>(E163+E164)/E162</f>
        <v>#DIV/0!</v>
      </c>
      <c r="F165" s="342" t="e">
        <f t="shared" ref="F165:AI165" si="79">(F163+F164)/F162</f>
        <v>#DIV/0!</v>
      </c>
      <c r="G165" s="342" t="e">
        <f t="shared" si="79"/>
        <v>#DIV/0!</v>
      </c>
      <c r="H165" s="342" t="e">
        <f t="shared" si="79"/>
        <v>#DIV/0!</v>
      </c>
      <c r="I165" s="342" t="e">
        <f t="shared" si="79"/>
        <v>#DIV/0!</v>
      </c>
      <c r="J165" s="342" t="e">
        <f t="shared" si="79"/>
        <v>#DIV/0!</v>
      </c>
      <c r="K165" s="342" t="e">
        <f t="shared" si="79"/>
        <v>#DIV/0!</v>
      </c>
      <c r="L165" s="342" t="e">
        <f t="shared" si="79"/>
        <v>#DIV/0!</v>
      </c>
      <c r="M165" s="342" t="e">
        <f t="shared" si="79"/>
        <v>#DIV/0!</v>
      </c>
      <c r="N165" s="342" t="e">
        <f t="shared" si="79"/>
        <v>#DIV/0!</v>
      </c>
      <c r="O165" s="342" t="e">
        <f t="shared" si="79"/>
        <v>#DIV/0!</v>
      </c>
      <c r="P165" s="342" t="e">
        <f t="shared" si="79"/>
        <v>#DIV/0!</v>
      </c>
      <c r="Q165" s="342" t="e">
        <f t="shared" si="79"/>
        <v>#DIV/0!</v>
      </c>
      <c r="R165" s="342" t="e">
        <f t="shared" si="79"/>
        <v>#DIV/0!</v>
      </c>
      <c r="S165" s="342" t="e">
        <f t="shared" si="79"/>
        <v>#DIV/0!</v>
      </c>
      <c r="T165" s="342" t="e">
        <f t="shared" si="79"/>
        <v>#DIV/0!</v>
      </c>
      <c r="U165" s="342" t="e">
        <f t="shared" si="79"/>
        <v>#DIV/0!</v>
      </c>
      <c r="V165" s="342" t="e">
        <f t="shared" si="79"/>
        <v>#DIV/0!</v>
      </c>
      <c r="W165" s="342" t="e">
        <f t="shared" si="79"/>
        <v>#DIV/0!</v>
      </c>
      <c r="X165" s="342" t="e">
        <f t="shared" si="79"/>
        <v>#DIV/0!</v>
      </c>
      <c r="Y165" s="342" t="e">
        <f t="shared" si="79"/>
        <v>#DIV/0!</v>
      </c>
      <c r="Z165" s="342" t="e">
        <f t="shared" si="79"/>
        <v>#DIV/0!</v>
      </c>
      <c r="AA165" s="342" t="e">
        <f t="shared" si="79"/>
        <v>#DIV/0!</v>
      </c>
      <c r="AB165" s="342" t="e">
        <f t="shared" si="79"/>
        <v>#DIV/0!</v>
      </c>
      <c r="AC165" s="342" t="e">
        <f t="shared" si="79"/>
        <v>#DIV/0!</v>
      </c>
      <c r="AD165" s="342" t="e">
        <f t="shared" si="79"/>
        <v>#DIV/0!</v>
      </c>
      <c r="AE165" s="342" t="e">
        <f t="shared" si="79"/>
        <v>#DIV/0!</v>
      </c>
      <c r="AF165" s="342" t="e">
        <f t="shared" si="79"/>
        <v>#DIV/0!</v>
      </c>
      <c r="AG165" s="342" t="e">
        <f t="shared" si="79"/>
        <v>#DIV/0!</v>
      </c>
      <c r="AH165" s="342" t="e">
        <f t="shared" si="79"/>
        <v>#DIV/0!</v>
      </c>
      <c r="AI165" s="342" t="e">
        <f t="shared" si="79"/>
        <v>#DIV/0!</v>
      </c>
      <c r="AJ165" s="567"/>
    </row>
    <row r="166" spans="1:36" ht="21.75" customHeight="1">
      <c r="A166" s="520" t="s">
        <v>92</v>
      </c>
      <c r="B166" s="521"/>
      <c r="C166" s="102" t="s">
        <v>42</v>
      </c>
      <c r="D166" s="103">
        <f>D6+D10+D14+D18+D22+D26+D30+D34+D38+D42+D46+D50+D54+D58+D62+D66+D70+D74+D78+D82+D86+D90+D94+D98+D102+D106+D110+D114+D118+D122+D126+D130+D134+D138+D142+D146+D150+D154+D158+D162</f>
        <v>1035</v>
      </c>
      <c r="E166" s="103">
        <f t="shared" ref="E166:AI168" si="80">E6+E10+E14+E18+E22+E26+E30+E34+E38+E42+E46+E50+E54+E58+E62+E66+E70+E74+E78+E82+E86+E90+E94+E98+E102+E106+E110+E114+E118+E122+E126+E130+E134+E138+E142+E146+E150+E154+E158+E162</f>
        <v>1070</v>
      </c>
      <c r="F166" s="103">
        <f t="shared" si="80"/>
        <v>1085</v>
      </c>
      <c r="G166" s="103">
        <f t="shared" si="80"/>
        <v>0</v>
      </c>
      <c r="H166" s="103">
        <f t="shared" si="80"/>
        <v>0</v>
      </c>
      <c r="I166" s="103">
        <f t="shared" si="80"/>
        <v>0</v>
      </c>
      <c r="J166" s="103">
        <f t="shared" si="80"/>
        <v>0</v>
      </c>
      <c r="K166" s="103">
        <f t="shared" si="80"/>
        <v>0</v>
      </c>
      <c r="L166" s="103">
        <f t="shared" si="80"/>
        <v>0</v>
      </c>
      <c r="M166" s="103">
        <f t="shared" si="80"/>
        <v>0</v>
      </c>
      <c r="N166" s="103">
        <f t="shared" si="80"/>
        <v>0</v>
      </c>
      <c r="O166" s="103">
        <f t="shared" si="80"/>
        <v>0</v>
      </c>
      <c r="P166" s="103">
        <f t="shared" si="80"/>
        <v>0</v>
      </c>
      <c r="Q166" s="103">
        <f t="shared" si="80"/>
        <v>0</v>
      </c>
      <c r="R166" s="103">
        <f t="shared" si="80"/>
        <v>0</v>
      </c>
      <c r="S166" s="103">
        <f t="shared" si="80"/>
        <v>0</v>
      </c>
      <c r="T166" s="103">
        <f t="shared" si="80"/>
        <v>0</v>
      </c>
      <c r="U166" s="103">
        <f t="shared" si="80"/>
        <v>0</v>
      </c>
      <c r="V166" s="103">
        <f t="shared" si="80"/>
        <v>0</v>
      </c>
      <c r="W166" s="103">
        <f t="shared" si="80"/>
        <v>0</v>
      </c>
      <c r="X166" s="103">
        <f t="shared" si="80"/>
        <v>0</v>
      </c>
      <c r="Y166" s="103">
        <f t="shared" si="80"/>
        <v>0</v>
      </c>
      <c r="Z166" s="103">
        <f t="shared" si="80"/>
        <v>0</v>
      </c>
      <c r="AA166" s="103">
        <f t="shared" si="80"/>
        <v>0</v>
      </c>
      <c r="AB166" s="103">
        <f t="shared" si="80"/>
        <v>0</v>
      </c>
      <c r="AC166" s="103">
        <f t="shared" si="80"/>
        <v>0</v>
      </c>
      <c r="AD166" s="103">
        <f t="shared" si="80"/>
        <v>0</v>
      </c>
      <c r="AE166" s="103">
        <f t="shared" si="80"/>
        <v>0</v>
      </c>
      <c r="AF166" s="103">
        <f t="shared" si="80"/>
        <v>0</v>
      </c>
      <c r="AG166" s="103">
        <f t="shared" si="80"/>
        <v>0</v>
      </c>
      <c r="AH166" s="103">
        <f t="shared" si="80"/>
        <v>0</v>
      </c>
      <c r="AI166" s="103">
        <f t="shared" si="80"/>
        <v>3190</v>
      </c>
      <c r="AJ166" s="524">
        <f>AI169</f>
        <v>0.13009404388714735</v>
      </c>
    </row>
    <row r="167" spans="1:36" ht="21" customHeight="1">
      <c r="A167" s="520"/>
      <c r="B167" s="521"/>
      <c r="C167" s="104" t="s">
        <v>89</v>
      </c>
      <c r="D167" s="111">
        <f t="shared" ref="D167:D168" si="81">D7+D11+D15+D19+D23+D27+D31+D35+D39+D43+D47+D51+D55+D59+D63+D67+D71+D75+D79+D83+D87+D91+D95+D99+D103+D107+D111+D115+D119+D123+D127+D131+D135+D139+D143+D147+D151+D155+D159+D163</f>
        <v>120</v>
      </c>
      <c r="E167" s="111">
        <f t="shared" si="80"/>
        <v>156</v>
      </c>
      <c r="F167" s="111">
        <f t="shared" si="80"/>
        <v>139</v>
      </c>
      <c r="G167" s="111">
        <f t="shared" si="80"/>
        <v>0</v>
      </c>
      <c r="H167" s="111">
        <f t="shared" si="80"/>
        <v>0</v>
      </c>
      <c r="I167" s="111">
        <f t="shared" si="80"/>
        <v>0</v>
      </c>
      <c r="J167" s="111">
        <f t="shared" si="80"/>
        <v>0</v>
      </c>
      <c r="K167" s="111">
        <f t="shared" si="80"/>
        <v>0</v>
      </c>
      <c r="L167" s="111">
        <f t="shared" si="80"/>
        <v>0</v>
      </c>
      <c r="M167" s="111">
        <f t="shared" si="80"/>
        <v>0</v>
      </c>
      <c r="N167" s="111">
        <f t="shared" si="80"/>
        <v>0</v>
      </c>
      <c r="O167" s="111">
        <f t="shared" si="80"/>
        <v>0</v>
      </c>
      <c r="P167" s="111">
        <f t="shared" si="80"/>
        <v>0</v>
      </c>
      <c r="Q167" s="111">
        <f t="shared" si="80"/>
        <v>0</v>
      </c>
      <c r="R167" s="111">
        <f t="shared" si="80"/>
        <v>0</v>
      </c>
      <c r="S167" s="111">
        <f t="shared" si="80"/>
        <v>0</v>
      </c>
      <c r="T167" s="111">
        <f t="shared" si="80"/>
        <v>0</v>
      </c>
      <c r="U167" s="111">
        <f t="shared" si="80"/>
        <v>0</v>
      </c>
      <c r="V167" s="111">
        <f t="shared" si="80"/>
        <v>0</v>
      </c>
      <c r="W167" s="111">
        <f t="shared" si="80"/>
        <v>0</v>
      </c>
      <c r="X167" s="111">
        <f t="shared" si="80"/>
        <v>0</v>
      </c>
      <c r="Y167" s="111">
        <f t="shared" si="80"/>
        <v>0</v>
      </c>
      <c r="Z167" s="111">
        <f t="shared" si="80"/>
        <v>0</v>
      </c>
      <c r="AA167" s="111">
        <f t="shared" si="80"/>
        <v>0</v>
      </c>
      <c r="AB167" s="111">
        <f t="shared" si="80"/>
        <v>0</v>
      </c>
      <c r="AC167" s="111">
        <f t="shared" si="80"/>
        <v>0</v>
      </c>
      <c r="AD167" s="111">
        <f t="shared" si="80"/>
        <v>0</v>
      </c>
      <c r="AE167" s="111">
        <f t="shared" si="80"/>
        <v>0</v>
      </c>
      <c r="AF167" s="111">
        <f t="shared" si="80"/>
        <v>0</v>
      </c>
      <c r="AG167" s="111">
        <f t="shared" si="80"/>
        <v>0</v>
      </c>
      <c r="AH167" s="111">
        <f t="shared" si="80"/>
        <v>0</v>
      </c>
      <c r="AI167" s="111">
        <f t="shared" si="80"/>
        <v>415</v>
      </c>
      <c r="AJ167" s="524"/>
    </row>
    <row r="168" spans="1:36" ht="21" customHeight="1">
      <c r="A168" s="520"/>
      <c r="B168" s="521"/>
      <c r="C168" s="105" t="s">
        <v>90</v>
      </c>
      <c r="D168" s="111">
        <f t="shared" si="81"/>
        <v>0</v>
      </c>
      <c r="E168" s="111">
        <f t="shared" si="80"/>
        <v>0</v>
      </c>
      <c r="F168" s="111">
        <f t="shared" si="80"/>
        <v>0</v>
      </c>
      <c r="G168" s="111">
        <f t="shared" si="80"/>
        <v>0</v>
      </c>
      <c r="H168" s="111">
        <f t="shared" si="80"/>
        <v>0</v>
      </c>
      <c r="I168" s="111">
        <f t="shared" si="80"/>
        <v>0</v>
      </c>
      <c r="J168" s="111">
        <f t="shared" si="80"/>
        <v>0</v>
      </c>
      <c r="K168" s="111">
        <f t="shared" si="80"/>
        <v>0</v>
      </c>
      <c r="L168" s="111">
        <f t="shared" si="80"/>
        <v>0</v>
      </c>
      <c r="M168" s="111">
        <f t="shared" si="80"/>
        <v>0</v>
      </c>
      <c r="N168" s="111">
        <f t="shared" si="80"/>
        <v>0</v>
      </c>
      <c r="O168" s="111">
        <f t="shared" si="80"/>
        <v>0</v>
      </c>
      <c r="P168" s="111">
        <f t="shared" si="80"/>
        <v>0</v>
      </c>
      <c r="Q168" s="111">
        <f t="shared" si="80"/>
        <v>0</v>
      </c>
      <c r="R168" s="111">
        <f t="shared" si="80"/>
        <v>0</v>
      </c>
      <c r="S168" s="111">
        <f t="shared" si="80"/>
        <v>0</v>
      </c>
      <c r="T168" s="111">
        <f t="shared" si="80"/>
        <v>0</v>
      </c>
      <c r="U168" s="111">
        <f t="shared" si="80"/>
        <v>0</v>
      </c>
      <c r="V168" s="111">
        <f t="shared" si="80"/>
        <v>0</v>
      </c>
      <c r="W168" s="111">
        <f t="shared" si="80"/>
        <v>0</v>
      </c>
      <c r="X168" s="111">
        <f t="shared" si="80"/>
        <v>0</v>
      </c>
      <c r="Y168" s="111">
        <f t="shared" si="80"/>
        <v>0</v>
      </c>
      <c r="Z168" s="111">
        <f t="shared" si="80"/>
        <v>0</v>
      </c>
      <c r="AA168" s="111">
        <f t="shared" si="80"/>
        <v>0</v>
      </c>
      <c r="AB168" s="111">
        <f t="shared" si="80"/>
        <v>0</v>
      </c>
      <c r="AC168" s="111">
        <f t="shared" si="80"/>
        <v>0</v>
      </c>
      <c r="AD168" s="111">
        <f t="shared" si="80"/>
        <v>0</v>
      </c>
      <c r="AE168" s="111">
        <f t="shared" si="80"/>
        <v>0</v>
      </c>
      <c r="AF168" s="111">
        <f t="shared" si="80"/>
        <v>0</v>
      </c>
      <c r="AG168" s="111">
        <f t="shared" si="80"/>
        <v>0</v>
      </c>
      <c r="AH168" s="111">
        <f t="shared" si="80"/>
        <v>0</v>
      </c>
      <c r="AI168" s="111">
        <f t="shared" si="80"/>
        <v>0</v>
      </c>
      <c r="AJ168" s="524"/>
    </row>
    <row r="169" spans="1:36" ht="21.75" customHeight="1" thickBot="1">
      <c r="A169" s="520"/>
      <c r="B169" s="521"/>
      <c r="C169" s="96" t="s">
        <v>91</v>
      </c>
      <c r="D169" s="97">
        <f>(D167+D168)/D166</f>
        <v>0.11594202898550725</v>
      </c>
      <c r="E169" s="97">
        <f t="shared" ref="E169:AI169" si="82">(E167+E168)/E166</f>
        <v>0.14579439252336449</v>
      </c>
      <c r="F169" s="97">
        <f t="shared" si="82"/>
        <v>0.12811059907834102</v>
      </c>
      <c r="G169" s="97" t="e">
        <f t="shared" si="82"/>
        <v>#DIV/0!</v>
      </c>
      <c r="H169" s="97" t="e">
        <f t="shared" si="82"/>
        <v>#DIV/0!</v>
      </c>
      <c r="I169" s="97" t="e">
        <f t="shared" si="82"/>
        <v>#DIV/0!</v>
      </c>
      <c r="J169" s="97" t="e">
        <f t="shared" si="82"/>
        <v>#DIV/0!</v>
      </c>
      <c r="K169" s="97" t="e">
        <f t="shared" si="82"/>
        <v>#DIV/0!</v>
      </c>
      <c r="L169" s="97" t="e">
        <f t="shared" si="82"/>
        <v>#DIV/0!</v>
      </c>
      <c r="M169" s="97" t="e">
        <f t="shared" si="82"/>
        <v>#DIV/0!</v>
      </c>
      <c r="N169" s="97" t="e">
        <f t="shared" si="82"/>
        <v>#DIV/0!</v>
      </c>
      <c r="O169" s="97" t="e">
        <f t="shared" si="82"/>
        <v>#DIV/0!</v>
      </c>
      <c r="P169" s="97" t="e">
        <f t="shared" si="82"/>
        <v>#DIV/0!</v>
      </c>
      <c r="Q169" s="97" t="e">
        <f t="shared" si="82"/>
        <v>#DIV/0!</v>
      </c>
      <c r="R169" s="97" t="e">
        <f t="shared" si="82"/>
        <v>#DIV/0!</v>
      </c>
      <c r="S169" s="97" t="e">
        <f t="shared" si="82"/>
        <v>#DIV/0!</v>
      </c>
      <c r="T169" s="97" t="e">
        <f t="shared" si="82"/>
        <v>#DIV/0!</v>
      </c>
      <c r="U169" s="97" t="e">
        <f t="shared" si="82"/>
        <v>#DIV/0!</v>
      </c>
      <c r="V169" s="97" t="e">
        <f t="shared" si="82"/>
        <v>#DIV/0!</v>
      </c>
      <c r="W169" s="97" t="e">
        <f t="shared" si="82"/>
        <v>#DIV/0!</v>
      </c>
      <c r="X169" s="97" t="e">
        <f t="shared" si="82"/>
        <v>#DIV/0!</v>
      </c>
      <c r="Y169" s="97" t="e">
        <f t="shared" si="82"/>
        <v>#DIV/0!</v>
      </c>
      <c r="Z169" s="97" t="e">
        <f t="shared" si="82"/>
        <v>#DIV/0!</v>
      </c>
      <c r="AA169" s="97" t="e">
        <f t="shared" si="82"/>
        <v>#DIV/0!</v>
      </c>
      <c r="AB169" s="97" t="e">
        <f t="shared" si="82"/>
        <v>#DIV/0!</v>
      </c>
      <c r="AC169" s="97" t="e">
        <f t="shared" si="82"/>
        <v>#DIV/0!</v>
      </c>
      <c r="AD169" s="97" t="e">
        <f t="shared" si="82"/>
        <v>#DIV/0!</v>
      </c>
      <c r="AE169" s="97" t="e">
        <f t="shared" si="82"/>
        <v>#DIV/0!</v>
      </c>
      <c r="AF169" s="97" t="e">
        <f t="shared" si="82"/>
        <v>#DIV/0!</v>
      </c>
      <c r="AG169" s="97" t="e">
        <f t="shared" si="82"/>
        <v>#DIV/0!</v>
      </c>
      <c r="AH169" s="97" t="e">
        <f t="shared" si="82"/>
        <v>#DIV/0!</v>
      </c>
      <c r="AI169" s="97">
        <f t="shared" si="82"/>
        <v>0.13009404388714735</v>
      </c>
      <c r="AJ169" s="525"/>
    </row>
    <row r="170" spans="1:36" ht="21.75" customHeight="1" thickBot="1">
      <c r="A170" s="522"/>
      <c r="B170" s="523"/>
      <c r="C170" s="106" t="s">
        <v>93</v>
      </c>
      <c r="D170" s="107">
        <f>D166-D167-D168</f>
        <v>915</v>
      </c>
      <c r="E170" s="107">
        <f t="shared" ref="E170:AI170" si="83">E166-E167-E168</f>
        <v>914</v>
      </c>
      <c r="F170" s="107">
        <f t="shared" si="83"/>
        <v>946</v>
      </c>
      <c r="G170" s="107">
        <f t="shared" si="83"/>
        <v>0</v>
      </c>
      <c r="H170" s="107">
        <f t="shared" si="83"/>
        <v>0</v>
      </c>
      <c r="I170" s="107">
        <f t="shared" si="83"/>
        <v>0</v>
      </c>
      <c r="J170" s="107">
        <f t="shared" si="83"/>
        <v>0</v>
      </c>
      <c r="K170" s="107">
        <f t="shared" si="83"/>
        <v>0</v>
      </c>
      <c r="L170" s="107">
        <f t="shared" si="83"/>
        <v>0</v>
      </c>
      <c r="M170" s="107">
        <f t="shared" si="83"/>
        <v>0</v>
      </c>
      <c r="N170" s="107">
        <f t="shared" si="83"/>
        <v>0</v>
      </c>
      <c r="O170" s="107">
        <f t="shared" si="83"/>
        <v>0</v>
      </c>
      <c r="P170" s="107">
        <f t="shared" si="83"/>
        <v>0</v>
      </c>
      <c r="Q170" s="107">
        <f t="shared" si="83"/>
        <v>0</v>
      </c>
      <c r="R170" s="107">
        <f t="shared" si="83"/>
        <v>0</v>
      </c>
      <c r="S170" s="107">
        <f t="shared" si="83"/>
        <v>0</v>
      </c>
      <c r="T170" s="107">
        <f t="shared" si="83"/>
        <v>0</v>
      </c>
      <c r="U170" s="107">
        <f t="shared" si="83"/>
        <v>0</v>
      </c>
      <c r="V170" s="107">
        <f t="shared" si="83"/>
        <v>0</v>
      </c>
      <c r="W170" s="107">
        <f t="shared" si="83"/>
        <v>0</v>
      </c>
      <c r="X170" s="107">
        <f t="shared" si="83"/>
        <v>0</v>
      </c>
      <c r="Y170" s="107">
        <f t="shared" si="83"/>
        <v>0</v>
      </c>
      <c r="Z170" s="107">
        <f t="shared" si="83"/>
        <v>0</v>
      </c>
      <c r="AA170" s="107">
        <f t="shared" si="83"/>
        <v>0</v>
      </c>
      <c r="AB170" s="107">
        <f t="shared" si="83"/>
        <v>0</v>
      </c>
      <c r="AC170" s="107">
        <f t="shared" si="83"/>
        <v>0</v>
      </c>
      <c r="AD170" s="107">
        <f t="shared" si="83"/>
        <v>0</v>
      </c>
      <c r="AE170" s="107">
        <f t="shared" si="83"/>
        <v>0</v>
      </c>
      <c r="AF170" s="107">
        <f t="shared" si="83"/>
        <v>0</v>
      </c>
      <c r="AG170" s="107">
        <f t="shared" si="83"/>
        <v>0</v>
      </c>
      <c r="AH170" s="107">
        <f t="shared" si="83"/>
        <v>0</v>
      </c>
      <c r="AI170" s="107">
        <f t="shared" si="83"/>
        <v>2775</v>
      </c>
      <c r="AJ170" s="165"/>
    </row>
    <row r="171" spans="1:36" ht="21.6" thickTop="1" thickBot="1">
      <c r="A171" s="182"/>
      <c r="B171" s="534"/>
      <c r="C171" s="534"/>
      <c r="D171" s="534"/>
      <c r="E171" s="534"/>
      <c r="F171" s="534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I171" s="184"/>
      <c r="AJ171" s="185"/>
    </row>
    <row r="172" spans="1:36" ht="27" thickTop="1">
      <c r="A172" s="526"/>
      <c r="B172" s="527"/>
      <c r="C172" s="181" t="s">
        <v>42</v>
      </c>
      <c r="D172" s="103">
        <f>D166-D66-D102-D114-D118-D126-D130</f>
        <v>1035</v>
      </c>
      <c r="E172" s="103">
        <f t="shared" ref="E172:AI172" si="84">E166-E66-E102-E114-E118-E126-E130</f>
        <v>1030</v>
      </c>
      <c r="F172" s="103">
        <f>F166-F66-F102-F114-F118-F126-F130</f>
        <v>1045</v>
      </c>
      <c r="G172" s="103">
        <f t="shared" si="84"/>
        <v>0</v>
      </c>
      <c r="H172" s="103">
        <f t="shared" si="84"/>
        <v>0</v>
      </c>
      <c r="I172" s="103">
        <f t="shared" si="84"/>
        <v>0</v>
      </c>
      <c r="J172" s="103">
        <f t="shared" si="84"/>
        <v>0</v>
      </c>
      <c r="K172" s="103">
        <f t="shared" si="84"/>
        <v>0</v>
      </c>
      <c r="L172" s="103">
        <f t="shared" si="84"/>
        <v>0</v>
      </c>
      <c r="M172" s="103">
        <f t="shared" si="84"/>
        <v>0</v>
      </c>
      <c r="N172" s="103">
        <f t="shared" si="84"/>
        <v>0</v>
      </c>
      <c r="O172" s="103">
        <f t="shared" si="84"/>
        <v>0</v>
      </c>
      <c r="P172" s="103">
        <f t="shared" si="84"/>
        <v>0</v>
      </c>
      <c r="Q172" s="103">
        <f t="shared" si="84"/>
        <v>0</v>
      </c>
      <c r="R172" s="103">
        <f t="shared" si="84"/>
        <v>0</v>
      </c>
      <c r="S172" s="103">
        <f t="shared" si="84"/>
        <v>0</v>
      </c>
      <c r="T172" s="103">
        <f t="shared" si="84"/>
        <v>0</v>
      </c>
      <c r="U172" s="103">
        <f t="shared" si="84"/>
        <v>0</v>
      </c>
      <c r="V172" s="103">
        <f t="shared" si="84"/>
        <v>0</v>
      </c>
      <c r="W172" s="103">
        <f t="shared" si="84"/>
        <v>0</v>
      </c>
      <c r="X172" s="103">
        <f t="shared" si="84"/>
        <v>0</v>
      </c>
      <c r="Y172" s="103">
        <f t="shared" si="84"/>
        <v>0</v>
      </c>
      <c r="Z172" s="103">
        <f t="shared" si="84"/>
        <v>0</v>
      </c>
      <c r="AA172" s="103">
        <f t="shared" si="84"/>
        <v>0</v>
      </c>
      <c r="AB172" s="103">
        <f t="shared" si="84"/>
        <v>0</v>
      </c>
      <c r="AC172" s="103">
        <f t="shared" si="84"/>
        <v>0</v>
      </c>
      <c r="AD172" s="103">
        <f t="shared" si="84"/>
        <v>0</v>
      </c>
      <c r="AE172" s="103">
        <f t="shared" si="84"/>
        <v>0</v>
      </c>
      <c r="AF172" s="103">
        <f t="shared" si="84"/>
        <v>0</v>
      </c>
      <c r="AG172" s="103">
        <f t="shared" si="84"/>
        <v>0</v>
      </c>
      <c r="AH172" s="103">
        <f t="shared" si="84"/>
        <v>0</v>
      </c>
      <c r="AI172" s="103">
        <f t="shared" si="84"/>
        <v>3110</v>
      </c>
      <c r="AJ172" s="531">
        <f>AI175</f>
        <v>0.13311897106109324</v>
      </c>
    </row>
    <row r="173" spans="1:36" ht="26.4">
      <c r="A173" s="526" t="s">
        <v>103</v>
      </c>
      <c r="B173" s="527"/>
      <c r="C173" s="175" t="s">
        <v>89</v>
      </c>
      <c r="D173" s="174">
        <f>D167-D67-D103-D115-D119-D127-D131</f>
        <v>120</v>
      </c>
      <c r="E173" s="174">
        <f t="shared" ref="E173:AH173" si="85">E167-E67-E103-E115-E119-E127-E131</f>
        <v>155</v>
      </c>
      <c r="F173" s="174">
        <f t="shared" si="85"/>
        <v>139</v>
      </c>
      <c r="G173" s="174">
        <f t="shared" si="85"/>
        <v>0</v>
      </c>
      <c r="H173" s="174">
        <f t="shared" si="85"/>
        <v>0</v>
      </c>
      <c r="I173" s="174">
        <f t="shared" si="85"/>
        <v>0</v>
      </c>
      <c r="J173" s="174">
        <f t="shared" si="85"/>
        <v>0</v>
      </c>
      <c r="K173" s="174">
        <f t="shared" si="85"/>
        <v>0</v>
      </c>
      <c r="L173" s="174">
        <f t="shared" si="85"/>
        <v>0</v>
      </c>
      <c r="M173" s="174">
        <f t="shared" si="85"/>
        <v>0</v>
      </c>
      <c r="N173" s="174">
        <f t="shared" si="85"/>
        <v>0</v>
      </c>
      <c r="O173" s="174">
        <f t="shared" si="85"/>
        <v>0</v>
      </c>
      <c r="P173" s="174">
        <f t="shared" si="85"/>
        <v>0</v>
      </c>
      <c r="Q173" s="174">
        <f t="shared" si="85"/>
        <v>0</v>
      </c>
      <c r="R173" s="174">
        <f t="shared" si="85"/>
        <v>0</v>
      </c>
      <c r="S173" s="174">
        <f t="shared" si="85"/>
        <v>0</v>
      </c>
      <c r="T173" s="174">
        <f t="shared" si="85"/>
        <v>0</v>
      </c>
      <c r="U173" s="174">
        <f t="shared" si="85"/>
        <v>0</v>
      </c>
      <c r="V173" s="174">
        <f t="shared" si="85"/>
        <v>0</v>
      </c>
      <c r="W173" s="174">
        <f t="shared" si="85"/>
        <v>0</v>
      </c>
      <c r="X173" s="174">
        <f t="shared" si="85"/>
        <v>0</v>
      </c>
      <c r="Y173" s="174">
        <f t="shared" si="85"/>
        <v>0</v>
      </c>
      <c r="Z173" s="174">
        <f t="shared" si="85"/>
        <v>0</v>
      </c>
      <c r="AA173" s="174">
        <f t="shared" si="85"/>
        <v>0</v>
      </c>
      <c r="AB173" s="174">
        <f t="shared" si="85"/>
        <v>0</v>
      </c>
      <c r="AC173" s="174">
        <f t="shared" si="85"/>
        <v>0</v>
      </c>
      <c r="AD173" s="174">
        <f t="shared" si="85"/>
        <v>0</v>
      </c>
      <c r="AE173" s="174">
        <f t="shared" si="85"/>
        <v>0</v>
      </c>
      <c r="AF173" s="174">
        <f t="shared" si="85"/>
        <v>0</v>
      </c>
      <c r="AG173" s="174">
        <f t="shared" si="85"/>
        <v>0</v>
      </c>
      <c r="AH173" s="174">
        <f t="shared" si="85"/>
        <v>0</v>
      </c>
      <c r="AI173" s="174">
        <f>AI167-AI67-AI103-AI115-AI119-AI127-AI131</f>
        <v>414</v>
      </c>
      <c r="AJ173" s="532"/>
    </row>
    <row r="174" spans="1:36" ht="26.25" customHeight="1">
      <c r="A174" s="526" t="s">
        <v>104</v>
      </c>
      <c r="B174" s="527"/>
      <c r="C174" s="176" t="s">
        <v>90</v>
      </c>
      <c r="D174" s="103">
        <f>D168-D68-D104-D116-D120-D128-D132</f>
        <v>0</v>
      </c>
      <c r="E174" s="103">
        <f t="shared" ref="E174:AI174" si="86">E168-E68-E104-E116-E120-E128-E132</f>
        <v>0</v>
      </c>
      <c r="F174" s="103">
        <f t="shared" si="86"/>
        <v>0</v>
      </c>
      <c r="G174" s="103">
        <f t="shared" si="86"/>
        <v>0</v>
      </c>
      <c r="H174" s="103">
        <f t="shared" si="86"/>
        <v>0</v>
      </c>
      <c r="I174" s="103">
        <f t="shared" si="86"/>
        <v>0</v>
      </c>
      <c r="J174" s="103">
        <f t="shared" si="86"/>
        <v>0</v>
      </c>
      <c r="K174" s="103">
        <f t="shared" si="86"/>
        <v>0</v>
      </c>
      <c r="L174" s="103">
        <f t="shared" si="86"/>
        <v>0</v>
      </c>
      <c r="M174" s="103">
        <f t="shared" si="86"/>
        <v>0</v>
      </c>
      <c r="N174" s="103">
        <f t="shared" si="86"/>
        <v>0</v>
      </c>
      <c r="O174" s="103">
        <f t="shared" si="86"/>
        <v>0</v>
      </c>
      <c r="P174" s="103">
        <f t="shared" si="86"/>
        <v>0</v>
      </c>
      <c r="Q174" s="103">
        <f t="shared" si="86"/>
        <v>0</v>
      </c>
      <c r="R174" s="103">
        <f t="shared" si="86"/>
        <v>0</v>
      </c>
      <c r="S174" s="103">
        <f t="shared" si="86"/>
        <v>0</v>
      </c>
      <c r="T174" s="103">
        <f t="shared" si="86"/>
        <v>0</v>
      </c>
      <c r="U174" s="103">
        <f t="shared" si="86"/>
        <v>0</v>
      </c>
      <c r="V174" s="103">
        <f t="shared" si="86"/>
        <v>0</v>
      </c>
      <c r="W174" s="103">
        <f t="shared" si="86"/>
        <v>0</v>
      </c>
      <c r="X174" s="103">
        <f t="shared" si="86"/>
        <v>0</v>
      </c>
      <c r="Y174" s="103">
        <f t="shared" si="86"/>
        <v>0</v>
      </c>
      <c r="Z174" s="103">
        <f t="shared" si="86"/>
        <v>0</v>
      </c>
      <c r="AA174" s="103">
        <f t="shared" si="86"/>
        <v>0</v>
      </c>
      <c r="AB174" s="103">
        <f t="shared" si="86"/>
        <v>0</v>
      </c>
      <c r="AC174" s="103">
        <f t="shared" si="86"/>
        <v>0</v>
      </c>
      <c r="AD174" s="103">
        <f t="shared" si="86"/>
        <v>0</v>
      </c>
      <c r="AE174" s="103">
        <f t="shared" si="86"/>
        <v>0</v>
      </c>
      <c r="AF174" s="103">
        <f t="shared" si="86"/>
        <v>0</v>
      </c>
      <c r="AG174" s="103">
        <f t="shared" si="86"/>
        <v>0</v>
      </c>
      <c r="AH174" s="103">
        <f t="shared" si="86"/>
        <v>0</v>
      </c>
      <c r="AI174" s="103">
        <f t="shared" si="86"/>
        <v>0</v>
      </c>
      <c r="AJ174" s="532"/>
    </row>
    <row r="175" spans="1:36" ht="27" customHeight="1" thickBot="1">
      <c r="A175" s="526" t="s">
        <v>105</v>
      </c>
      <c r="B175" s="527"/>
      <c r="C175" s="177" t="s">
        <v>91</v>
      </c>
      <c r="D175" s="155">
        <f>(D173+D174)/D172</f>
        <v>0.11594202898550725</v>
      </c>
      <c r="E175" s="155">
        <f t="shared" ref="E175:AI175" si="87">(E173+E174)/E172</f>
        <v>0.15048543689320387</v>
      </c>
      <c r="F175" s="155">
        <f t="shared" si="87"/>
        <v>0.13301435406698564</v>
      </c>
      <c r="G175" s="155" t="e">
        <f t="shared" si="87"/>
        <v>#DIV/0!</v>
      </c>
      <c r="H175" s="155" t="e">
        <f t="shared" si="87"/>
        <v>#DIV/0!</v>
      </c>
      <c r="I175" s="155" t="e">
        <f t="shared" si="87"/>
        <v>#DIV/0!</v>
      </c>
      <c r="J175" s="155" t="e">
        <f t="shared" si="87"/>
        <v>#DIV/0!</v>
      </c>
      <c r="K175" s="155" t="e">
        <f t="shared" si="87"/>
        <v>#DIV/0!</v>
      </c>
      <c r="L175" s="155" t="e">
        <f t="shared" si="87"/>
        <v>#DIV/0!</v>
      </c>
      <c r="M175" s="155" t="e">
        <f t="shared" si="87"/>
        <v>#DIV/0!</v>
      </c>
      <c r="N175" s="155" t="e">
        <f t="shared" si="87"/>
        <v>#DIV/0!</v>
      </c>
      <c r="O175" s="155" t="e">
        <f t="shared" si="87"/>
        <v>#DIV/0!</v>
      </c>
      <c r="P175" s="155" t="e">
        <f t="shared" si="87"/>
        <v>#DIV/0!</v>
      </c>
      <c r="Q175" s="155" t="e">
        <f t="shared" si="87"/>
        <v>#DIV/0!</v>
      </c>
      <c r="R175" s="155" t="e">
        <f t="shared" si="87"/>
        <v>#DIV/0!</v>
      </c>
      <c r="S175" s="155" t="e">
        <f t="shared" si="87"/>
        <v>#DIV/0!</v>
      </c>
      <c r="T175" s="155" t="e">
        <f t="shared" si="87"/>
        <v>#DIV/0!</v>
      </c>
      <c r="U175" s="155" t="e">
        <f t="shared" si="87"/>
        <v>#DIV/0!</v>
      </c>
      <c r="V175" s="155" t="e">
        <f t="shared" si="87"/>
        <v>#DIV/0!</v>
      </c>
      <c r="W175" s="155" t="e">
        <f t="shared" si="87"/>
        <v>#DIV/0!</v>
      </c>
      <c r="X175" s="155" t="e">
        <f t="shared" si="87"/>
        <v>#DIV/0!</v>
      </c>
      <c r="Y175" s="155" t="e">
        <f t="shared" si="87"/>
        <v>#DIV/0!</v>
      </c>
      <c r="Z175" s="155" t="e">
        <f t="shared" si="87"/>
        <v>#DIV/0!</v>
      </c>
      <c r="AA175" s="155" t="e">
        <f t="shared" si="87"/>
        <v>#DIV/0!</v>
      </c>
      <c r="AB175" s="155" t="e">
        <f t="shared" si="87"/>
        <v>#DIV/0!</v>
      </c>
      <c r="AC175" s="155" t="e">
        <f t="shared" si="87"/>
        <v>#DIV/0!</v>
      </c>
      <c r="AD175" s="155" t="e">
        <f t="shared" si="87"/>
        <v>#DIV/0!</v>
      </c>
      <c r="AE175" s="155" t="e">
        <f t="shared" si="87"/>
        <v>#DIV/0!</v>
      </c>
      <c r="AF175" s="155" t="e">
        <f t="shared" si="87"/>
        <v>#DIV/0!</v>
      </c>
      <c r="AG175" s="155" t="e">
        <f t="shared" si="87"/>
        <v>#DIV/0!</v>
      </c>
      <c r="AH175" s="155" t="e">
        <f t="shared" si="87"/>
        <v>#DIV/0!</v>
      </c>
      <c r="AI175" s="155">
        <f t="shared" si="87"/>
        <v>0.13311897106109324</v>
      </c>
      <c r="AJ175" s="532"/>
    </row>
    <row r="176" spans="1:36" ht="27" thickBot="1">
      <c r="A176" s="179"/>
      <c r="B176" s="180"/>
      <c r="C176" s="178" t="s">
        <v>93</v>
      </c>
      <c r="D176" s="107">
        <f>D172-D173-D174</f>
        <v>915</v>
      </c>
      <c r="E176" s="107">
        <f t="shared" ref="E176:AI176" si="88">E172-E173-E174</f>
        <v>875</v>
      </c>
      <c r="F176" s="107">
        <f t="shared" si="88"/>
        <v>906</v>
      </c>
      <c r="G176" s="107">
        <f t="shared" si="88"/>
        <v>0</v>
      </c>
      <c r="H176" s="107">
        <f t="shared" si="88"/>
        <v>0</v>
      </c>
      <c r="I176" s="107">
        <f t="shared" si="88"/>
        <v>0</v>
      </c>
      <c r="J176" s="107">
        <f t="shared" si="88"/>
        <v>0</v>
      </c>
      <c r="K176" s="107">
        <f t="shared" si="88"/>
        <v>0</v>
      </c>
      <c r="L176" s="107">
        <f t="shared" si="88"/>
        <v>0</v>
      </c>
      <c r="M176" s="107">
        <f t="shared" si="88"/>
        <v>0</v>
      </c>
      <c r="N176" s="107">
        <f t="shared" si="88"/>
        <v>0</v>
      </c>
      <c r="O176" s="107">
        <f t="shared" si="88"/>
        <v>0</v>
      </c>
      <c r="P176" s="107">
        <f t="shared" si="88"/>
        <v>0</v>
      </c>
      <c r="Q176" s="107">
        <f t="shared" si="88"/>
        <v>0</v>
      </c>
      <c r="R176" s="107">
        <f t="shared" si="88"/>
        <v>0</v>
      </c>
      <c r="S176" s="107">
        <f t="shared" si="88"/>
        <v>0</v>
      </c>
      <c r="T176" s="107">
        <f t="shared" si="88"/>
        <v>0</v>
      </c>
      <c r="U176" s="107">
        <f t="shared" si="88"/>
        <v>0</v>
      </c>
      <c r="V176" s="107">
        <f t="shared" si="88"/>
        <v>0</v>
      </c>
      <c r="W176" s="107">
        <f t="shared" si="88"/>
        <v>0</v>
      </c>
      <c r="X176" s="107">
        <f t="shared" si="88"/>
        <v>0</v>
      </c>
      <c r="Y176" s="107">
        <f t="shared" si="88"/>
        <v>0</v>
      </c>
      <c r="Z176" s="107">
        <f t="shared" si="88"/>
        <v>0</v>
      </c>
      <c r="AA176" s="107">
        <f t="shared" si="88"/>
        <v>0</v>
      </c>
      <c r="AB176" s="107">
        <f t="shared" si="88"/>
        <v>0</v>
      </c>
      <c r="AC176" s="107">
        <f t="shared" si="88"/>
        <v>0</v>
      </c>
      <c r="AD176" s="107">
        <f t="shared" si="88"/>
        <v>0</v>
      </c>
      <c r="AE176" s="107">
        <f t="shared" si="88"/>
        <v>0</v>
      </c>
      <c r="AF176" s="107">
        <f t="shared" si="88"/>
        <v>0</v>
      </c>
      <c r="AG176" s="107">
        <f t="shared" si="88"/>
        <v>0</v>
      </c>
      <c r="AH176" s="107">
        <f t="shared" si="88"/>
        <v>0</v>
      </c>
      <c r="AI176" s="107">
        <f t="shared" si="88"/>
        <v>2696</v>
      </c>
      <c r="AJ176" s="533"/>
    </row>
    <row r="177" spans="1:36" ht="21" thickTop="1">
      <c r="A177" s="109"/>
      <c r="B177" s="90"/>
      <c r="C177" s="90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13"/>
      <c r="AJ177" s="90"/>
    </row>
    <row r="178" spans="1:36" s="25" customFormat="1" ht="20.399999999999999">
      <c r="A178" s="109"/>
      <c r="B178" s="90"/>
      <c r="C178" s="90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13"/>
      <c r="AJ178" s="90"/>
    </row>
    <row r="179" spans="1:36" s="25" customFormat="1" ht="20.399999999999999">
      <c r="A179" s="109"/>
      <c r="B179" s="90"/>
      <c r="C179" s="90"/>
      <c r="D179" s="109"/>
      <c r="E179" s="186"/>
      <c r="F179" s="109"/>
      <c r="G179" s="109"/>
      <c r="H179" s="114"/>
      <c r="I179" s="166"/>
      <c r="J179" s="167"/>
      <c r="K179" s="167"/>
      <c r="L179" s="167"/>
      <c r="M179" s="167"/>
      <c r="N179" s="167"/>
      <c r="O179" s="167"/>
      <c r="P179" s="167"/>
      <c r="Q179" s="167"/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  <c r="AH179" s="167"/>
      <c r="AI179" s="168"/>
      <c r="AJ179" s="119"/>
    </row>
    <row r="180" spans="1:36" s="25" customFormat="1" ht="20.399999999999999">
      <c r="A180" s="109"/>
      <c r="B180" s="90"/>
      <c r="C180" s="266" t="s">
        <v>145</v>
      </c>
      <c r="D180" s="267" t="s">
        <v>42</v>
      </c>
      <c r="E180" s="267" t="s">
        <v>89</v>
      </c>
      <c r="F180" s="267" t="s">
        <v>91</v>
      </c>
      <c r="G180" s="267" t="s">
        <v>90</v>
      </c>
      <c r="H180" s="120"/>
      <c r="I180" s="169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  <c r="AF180" s="170"/>
      <c r="AG180" s="170"/>
      <c r="AH180" s="170"/>
      <c r="AI180" s="171"/>
      <c r="AJ180" s="125"/>
    </row>
    <row r="181" spans="1:36" s="25" customFormat="1" ht="20.399999999999999">
      <c r="A181" s="109"/>
      <c r="B181" s="90"/>
      <c r="C181" s="259">
        <v>1</v>
      </c>
      <c r="D181" s="258">
        <f>D172</f>
        <v>1035</v>
      </c>
      <c r="E181" s="258">
        <f>D173</f>
        <v>120</v>
      </c>
      <c r="F181" s="260">
        <f>E181/D181</f>
        <v>0.11594202898550725</v>
      </c>
      <c r="G181" s="258">
        <f>D174</f>
        <v>0</v>
      </c>
      <c r="H181" s="120"/>
      <c r="I181" s="169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  <c r="AF181" s="170"/>
      <c r="AG181" s="170"/>
      <c r="AH181" s="170"/>
      <c r="AI181" s="171"/>
      <c r="AJ181" s="125"/>
    </row>
    <row r="182" spans="1:36" s="25" customFormat="1" ht="20.399999999999999">
      <c r="A182" s="109"/>
      <c r="B182" s="90"/>
      <c r="C182" s="259">
        <v>2</v>
      </c>
      <c r="D182" s="258">
        <f>E172</f>
        <v>1030</v>
      </c>
      <c r="E182" s="258">
        <f>E173</f>
        <v>155</v>
      </c>
      <c r="F182" s="260">
        <f t="shared" ref="F182:F211" si="89">E182/D182</f>
        <v>0.15048543689320387</v>
      </c>
      <c r="G182" s="258">
        <f>E174</f>
        <v>0</v>
      </c>
      <c r="H182" s="126"/>
      <c r="I182" s="172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30"/>
      <c r="AJ182" s="130"/>
    </row>
    <row r="183" spans="1:36" s="25" customFormat="1" ht="20.399999999999999">
      <c r="A183" s="109"/>
      <c r="B183" s="90"/>
      <c r="C183" s="259">
        <v>3</v>
      </c>
      <c r="D183" s="258">
        <f>F172</f>
        <v>1045</v>
      </c>
      <c r="E183" s="258">
        <f>F173</f>
        <v>139</v>
      </c>
      <c r="F183" s="260">
        <f t="shared" si="89"/>
        <v>0.13301435406698564</v>
      </c>
      <c r="G183" s="258">
        <f>F174</f>
        <v>0</v>
      </c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13"/>
      <c r="AJ183" s="90"/>
    </row>
    <row r="184" spans="1:36" ht="20.399999999999999">
      <c r="A184" s="109"/>
      <c r="B184" s="90"/>
      <c r="C184" s="259">
        <v>4</v>
      </c>
      <c r="D184" s="258">
        <f>G172</f>
        <v>0</v>
      </c>
      <c r="E184" s="258">
        <f>G173</f>
        <v>0</v>
      </c>
      <c r="F184" s="260" t="e">
        <f t="shared" si="89"/>
        <v>#DIV/0!</v>
      </c>
      <c r="G184" s="258">
        <f>G174</f>
        <v>0</v>
      </c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13"/>
      <c r="AJ184" s="90"/>
    </row>
    <row r="185" spans="1:36" ht="20.399999999999999">
      <c r="A185" s="109"/>
      <c r="B185" s="90"/>
      <c r="C185" s="259">
        <v>5</v>
      </c>
      <c r="D185" s="258">
        <f>H172</f>
        <v>0</v>
      </c>
      <c r="E185" s="258">
        <f>H173</f>
        <v>0</v>
      </c>
      <c r="F185" s="260" t="e">
        <f t="shared" si="89"/>
        <v>#DIV/0!</v>
      </c>
      <c r="G185" s="258">
        <f>H174</f>
        <v>0</v>
      </c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13"/>
      <c r="AJ185" s="90"/>
    </row>
    <row r="186" spans="1:36" ht="20.399999999999999">
      <c r="A186" s="109"/>
      <c r="B186" s="90"/>
      <c r="C186" s="259">
        <v>6</v>
      </c>
      <c r="D186" s="258">
        <f>I172</f>
        <v>0</v>
      </c>
      <c r="E186" s="258">
        <f>I173</f>
        <v>0</v>
      </c>
      <c r="F186" s="260" t="e">
        <f t="shared" si="89"/>
        <v>#DIV/0!</v>
      </c>
      <c r="G186" s="258">
        <f>I174</f>
        <v>0</v>
      </c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13"/>
      <c r="AJ186" s="90"/>
    </row>
    <row r="187" spans="1:36" ht="20.399999999999999">
      <c r="A187" s="109"/>
      <c r="B187" s="90"/>
      <c r="C187" s="259">
        <v>7</v>
      </c>
      <c r="D187" s="258">
        <f>J172</f>
        <v>0</v>
      </c>
      <c r="E187" s="258">
        <f>J173</f>
        <v>0</v>
      </c>
      <c r="F187" s="260" t="e">
        <f t="shared" si="89"/>
        <v>#DIV/0!</v>
      </c>
      <c r="G187" s="258">
        <f>J174</f>
        <v>0</v>
      </c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13"/>
      <c r="AJ187" s="90"/>
    </row>
    <row r="188" spans="1:36" ht="20.399999999999999">
      <c r="A188" s="109"/>
      <c r="B188" s="90"/>
      <c r="C188" s="259">
        <v>8</v>
      </c>
      <c r="D188" s="258">
        <f>K172</f>
        <v>0</v>
      </c>
      <c r="E188" s="258">
        <f>K173</f>
        <v>0</v>
      </c>
      <c r="F188" s="260" t="e">
        <f t="shared" si="89"/>
        <v>#DIV/0!</v>
      </c>
      <c r="G188" s="258">
        <f>K174</f>
        <v>0</v>
      </c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13"/>
      <c r="AJ188" s="90"/>
    </row>
    <row r="189" spans="1:36" ht="20.399999999999999">
      <c r="A189" s="109"/>
      <c r="B189" s="90"/>
      <c r="C189" s="259">
        <v>9</v>
      </c>
      <c r="D189" s="258">
        <f>L172</f>
        <v>0</v>
      </c>
      <c r="E189" s="258">
        <f>L173</f>
        <v>0</v>
      </c>
      <c r="F189" s="260" t="e">
        <f t="shared" si="89"/>
        <v>#DIV/0!</v>
      </c>
      <c r="G189" s="258">
        <f>L174</f>
        <v>0</v>
      </c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13"/>
      <c r="AJ189" s="90"/>
    </row>
    <row r="190" spans="1:36" ht="20.399999999999999">
      <c r="A190" s="109"/>
      <c r="B190" s="90"/>
      <c r="C190" s="259">
        <v>10</v>
      </c>
      <c r="D190" s="258">
        <f>M172</f>
        <v>0</v>
      </c>
      <c r="E190" s="258">
        <f>M173</f>
        <v>0</v>
      </c>
      <c r="F190" s="260" t="e">
        <f t="shared" si="89"/>
        <v>#DIV/0!</v>
      </c>
      <c r="G190" s="258">
        <f>M174</f>
        <v>0</v>
      </c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13"/>
      <c r="AJ190" s="90"/>
    </row>
    <row r="191" spans="1:36" ht="20.399999999999999">
      <c r="A191" s="109"/>
      <c r="B191" s="90"/>
      <c r="C191" s="259">
        <v>11</v>
      </c>
      <c r="D191" s="258">
        <f>N172</f>
        <v>0</v>
      </c>
      <c r="E191" s="258">
        <f>N173</f>
        <v>0</v>
      </c>
      <c r="F191" s="260" t="e">
        <f t="shared" si="89"/>
        <v>#DIV/0!</v>
      </c>
      <c r="G191" s="258">
        <f>N174</f>
        <v>0</v>
      </c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13"/>
      <c r="AJ191" s="90"/>
    </row>
    <row r="192" spans="1:36" ht="20.399999999999999">
      <c r="A192" s="109"/>
      <c r="B192" s="90"/>
      <c r="C192" s="259">
        <v>12</v>
      </c>
      <c r="D192" s="258">
        <f>O172</f>
        <v>0</v>
      </c>
      <c r="E192" s="258">
        <f>O173</f>
        <v>0</v>
      </c>
      <c r="F192" s="260" t="e">
        <f t="shared" si="89"/>
        <v>#DIV/0!</v>
      </c>
      <c r="G192" s="258">
        <f>O174</f>
        <v>0</v>
      </c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13"/>
      <c r="AJ192" s="90"/>
    </row>
    <row r="193" spans="1:36" ht="20.399999999999999">
      <c r="A193" s="109"/>
      <c r="B193" s="90"/>
      <c r="C193" s="259">
        <v>13</v>
      </c>
      <c r="D193" s="258">
        <f>P172</f>
        <v>0</v>
      </c>
      <c r="E193" s="258">
        <f>P173</f>
        <v>0</v>
      </c>
      <c r="F193" s="260" t="e">
        <f t="shared" si="89"/>
        <v>#DIV/0!</v>
      </c>
      <c r="G193" s="258">
        <f>P174</f>
        <v>0</v>
      </c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13"/>
      <c r="AJ193" s="90"/>
    </row>
    <row r="194" spans="1:36" ht="20.399999999999999">
      <c r="A194" s="109"/>
      <c r="B194" s="90"/>
      <c r="C194" s="259">
        <v>14</v>
      </c>
      <c r="D194" s="258">
        <f>Q172</f>
        <v>0</v>
      </c>
      <c r="E194" s="258">
        <f>Q173</f>
        <v>0</v>
      </c>
      <c r="F194" s="260" t="e">
        <f t="shared" si="89"/>
        <v>#DIV/0!</v>
      </c>
      <c r="G194" s="258">
        <f>Q174</f>
        <v>0</v>
      </c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13"/>
      <c r="AJ194" s="90"/>
    </row>
    <row r="195" spans="1:36" ht="20.399999999999999">
      <c r="A195" s="109"/>
      <c r="B195" s="90"/>
      <c r="C195" s="259">
        <v>15</v>
      </c>
      <c r="D195" s="258">
        <f>R172</f>
        <v>0</v>
      </c>
      <c r="E195" s="258">
        <f>R173</f>
        <v>0</v>
      </c>
      <c r="F195" s="260" t="e">
        <f t="shared" si="89"/>
        <v>#DIV/0!</v>
      </c>
      <c r="G195" s="258">
        <f>R174</f>
        <v>0</v>
      </c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13"/>
      <c r="AJ195" s="90"/>
    </row>
    <row r="196" spans="1:36" ht="20.399999999999999">
      <c r="A196" s="109"/>
      <c r="B196" s="90"/>
      <c r="C196" s="259">
        <v>16</v>
      </c>
      <c r="D196" s="258">
        <f>S172</f>
        <v>0</v>
      </c>
      <c r="E196" s="258">
        <f>S173</f>
        <v>0</v>
      </c>
      <c r="F196" s="260" t="e">
        <f t="shared" si="89"/>
        <v>#DIV/0!</v>
      </c>
      <c r="G196" s="258">
        <f>S174</f>
        <v>0</v>
      </c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13"/>
      <c r="AJ196" s="90"/>
    </row>
    <row r="197" spans="1:36" ht="20.399999999999999">
      <c r="A197" s="109"/>
      <c r="B197" s="90"/>
      <c r="C197" s="259">
        <v>17</v>
      </c>
      <c r="D197" s="258">
        <f>T172</f>
        <v>0</v>
      </c>
      <c r="E197" s="258">
        <f>T173</f>
        <v>0</v>
      </c>
      <c r="F197" s="260" t="e">
        <f t="shared" si="89"/>
        <v>#DIV/0!</v>
      </c>
      <c r="G197" s="258">
        <f>T174</f>
        <v>0</v>
      </c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13"/>
      <c r="AJ197" s="90"/>
    </row>
    <row r="198" spans="1:36" ht="20.399999999999999">
      <c r="A198" s="109"/>
      <c r="B198" s="90"/>
      <c r="C198" s="259">
        <v>18</v>
      </c>
      <c r="D198" s="258">
        <f>U172</f>
        <v>0</v>
      </c>
      <c r="E198" s="258">
        <f>U173</f>
        <v>0</v>
      </c>
      <c r="F198" s="260" t="e">
        <f t="shared" si="89"/>
        <v>#DIV/0!</v>
      </c>
      <c r="G198" s="258">
        <f>U174</f>
        <v>0</v>
      </c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13"/>
      <c r="AJ198" s="90"/>
    </row>
    <row r="199" spans="1:36" ht="20.399999999999999">
      <c r="A199" s="109"/>
      <c r="B199" s="90"/>
      <c r="C199" s="259">
        <v>19</v>
      </c>
      <c r="D199" s="258">
        <f>V172</f>
        <v>0</v>
      </c>
      <c r="E199" s="258">
        <f>V173</f>
        <v>0</v>
      </c>
      <c r="F199" s="260" t="e">
        <f t="shared" si="89"/>
        <v>#DIV/0!</v>
      </c>
      <c r="G199" s="258">
        <f>V174</f>
        <v>0</v>
      </c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13"/>
      <c r="AJ199" s="90"/>
    </row>
    <row r="200" spans="1:36" ht="20.399999999999999">
      <c r="A200" s="109"/>
      <c r="B200" s="90"/>
      <c r="C200" s="259">
        <v>20</v>
      </c>
      <c r="D200" s="258">
        <f>W172</f>
        <v>0</v>
      </c>
      <c r="E200" s="258">
        <f>W173</f>
        <v>0</v>
      </c>
      <c r="F200" s="260" t="e">
        <f t="shared" si="89"/>
        <v>#DIV/0!</v>
      </c>
      <c r="G200" s="258">
        <f>W174</f>
        <v>0</v>
      </c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13"/>
      <c r="AJ200" s="90"/>
    </row>
    <row r="201" spans="1:36" ht="20.399999999999999">
      <c r="A201" s="109"/>
      <c r="B201" s="90"/>
      <c r="C201" s="259">
        <v>21</v>
      </c>
      <c r="D201" s="258">
        <f>X172</f>
        <v>0</v>
      </c>
      <c r="E201" s="258">
        <f>X173</f>
        <v>0</v>
      </c>
      <c r="F201" s="260" t="e">
        <f t="shared" si="89"/>
        <v>#DIV/0!</v>
      </c>
      <c r="G201" s="258">
        <f>X174</f>
        <v>0</v>
      </c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13"/>
      <c r="AJ201" s="90"/>
    </row>
    <row r="202" spans="1:36" ht="20.399999999999999">
      <c r="A202" s="109"/>
      <c r="B202" s="90"/>
      <c r="C202" s="259">
        <v>22</v>
      </c>
      <c r="D202" s="258">
        <f>Y172</f>
        <v>0</v>
      </c>
      <c r="E202" s="258">
        <f>Y173</f>
        <v>0</v>
      </c>
      <c r="F202" s="260" t="e">
        <f t="shared" si="89"/>
        <v>#DIV/0!</v>
      </c>
      <c r="G202" s="258">
        <f>Y174</f>
        <v>0</v>
      </c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13"/>
      <c r="AJ202" s="90"/>
    </row>
    <row r="203" spans="1:36" ht="20.399999999999999">
      <c r="A203" s="109"/>
      <c r="B203" s="90"/>
      <c r="C203" s="259">
        <v>23</v>
      </c>
      <c r="D203" s="258">
        <f>Z172</f>
        <v>0</v>
      </c>
      <c r="E203" s="258">
        <f>Z173</f>
        <v>0</v>
      </c>
      <c r="F203" s="260" t="e">
        <f t="shared" si="89"/>
        <v>#DIV/0!</v>
      </c>
      <c r="G203" s="258">
        <f>Z174</f>
        <v>0</v>
      </c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13"/>
      <c r="AJ203" s="90"/>
    </row>
    <row r="204" spans="1:36" ht="20.399999999999999">
      <c r="A204" s="109"/>
      <c r="B204" s="90"/>
      <c r="C204" s="259">
        <v>24</v>
      </c>
      <c r="D204" s="258">
        <f>AA172</f>
        <v>0</v>
      </c>
      <c r="E204" s="258">
        <f>AA173</f>
        <v>0</v>
      </c>
      <c r="F204" s="260" t="e">
        <f t="shared" si="89"/>
        <v>#DIV/0!</v>
      </c>
      <c r="G204" s="258">
        <f>AA174</f>
        <v>0</v>
      </c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13"/>
      <c r="AJ204" s="90"/>
    </row>
    <row r="205" spans="1:36" ht="20.399999999999999">
      <c r="A205" s="109"/>
      <c r="B205" s="90"/>
      <c r="C205" s="259">
        <v>25</v>
      </c>
      <c r="D205" s="258">
        <f>AB172</f>
        <v>0</v>
      </c>
      <c r="E205" s="258">
        <f>AB173</f>
        <v>0</v>
      </c>
      <c r="F205" s="260" t="e">
        <f t="shared" si="89"/>
        <v>#DIV/0!</v>
      </c>
      <c r="G205" s="258">
        <f>AB174</f>
        <v>0</v>
      </c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13"/>
      <c r="AJ205" s="90"/>
    </row>
    <row r="206" spans="1:36" ht="20.399999999999999">
      <c r="A206" s="109"/>
      <c r="B206" s="90"/>
      <c r="C206" s="259">
        <v>26</v>
      </c>
      <c r="D206" s="258">
        <f>AC172</f>
        <v>0</v>
      </c>
      <c r="E206" s="258">
        <f>AC173</f>
        <v>0</v>
      </c>
      <c r="F206" s="260" t="e">
        <f t="shared" si="89"/>
        <v>#DIV/0!</v>
      </c>
      <c r="G206" s="258">
        <f>AC174</f>
        <v>0</v>
      </c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13"/>
      <c r="AJ206" s="90"/>
    </row>
    <row r="207" spans="1:36" ht="20.399999999999999">
      <c r="A207" s="109"/>
      <c r="B207" s="90"/>
      <c r="C207" s="259">
        <v>27</v>
      </c>
      <c r="D207" s="258">
        <f>AD172</f>
        <v>0</v>
      </c>
      <c r="E207" s="258">
        <f>AD173</f>
        <v>0</v>
      </c>
      <c r="F207" s="260" t="e">
        <f t="shared" si="89"/>
        <v>#DIV/0!</v>
      </c>
      <c r="G207" s="258">
        <f>AD174</f>
        <v>0</v>
      </c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13"/>
      <c r="AJ207" s="90"/>
    </row>
    <row r="208" spans="1:36" ht="20.399999999999999">
      <c r="A208" s="109"/>
      <c r="B208" s="90"/>
      <c r="C208" s="259">
        <v>28</v>
      </c>
      <c r="D208" s="258">
        <f>AE172</f>
        <v>0</v>
      </c>
      <c r="E208" s="258">
        <f>AE173</f>
        <v>0</v>
      </c>
      <c r="F208" s="260" t="e">
        <f t="shared" si="89"/>
        <v>#DIV/0!</v>
      </c>
      <c r="G208" s="258">
        <f>AE174</f>
        <v>0</v>
      </c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13"/>
      <c r="AJ208" s="90"/>
    </row>
    <row r="209" spans="1:36" ht="20.399999999999999">
      <c r="A209" s="109"/>
      <c r="B209" s="90"/>
      <c r="C209" s="259">
        <v>29</v>
      </c>
      <c r="D209" s="258">
        <f>AF172</f>
        <v>0</v>
      </c>
      <c r="E209" s="258">
        <f>AF173</f>
        <v>0</v>
      </c>
      <c r="F209" s="260" t="e">
        <f t="shared" si="89"/>
        <v>#DIV/0!</v>
      </c>
      <c r="G209" s="258">
        <f>AF174</f>
        <v>0</v>
      </c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13"/>
      <c r="AJ209" s="90"/>
    </row>
    <row r="210" spans="1:36" ht="20.399999999999999">
      <c r="A210" s="109"/>
      <c r="B210" s="90"/>
      <c r="C210" s="259">
        <v>30</v>
      </c>
      <c r="D210" s="258">
        <f>AG172</f>
        <v>0</v>
      </c>
      <c r="E210" s="258">
        <f>AG173</f>
        <v>0</v>
      </c>
      <c r="F210" s="260" t="e">
        <f t="shared" si="89"/>
        <v>#DIV/0!</v>
      </c>
      <c r="G210" s="258">
        <f>AG174</f>
        <v>0</v>
      </c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13"/>
      <c r="AJ210" s="90"/>
    </row>
    <row r="211" spans="1:36" ht="21" thickBot="1">
      <c r="A211" s="109"/>
      <c r="B211" s="90"/>
      <c r="C211" s="261">
        <v>31</v>
      </c>
      <c r="D211" s="262">
        <f>AH172</f>
        <v>0</v>
      </c>
      <c r="E211" s="262">
        <f>AH173</f>
        <v>0</v>
      </c>
      <c r="F211" s="263" t="e">
        <f t="shared" si="89"/>
        <v>#DIV/0!</v>
      </c>
      <c r="G211" s="262">
        <f>AH174</f>
        <v>0</v>
      </c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13"/>
      <c r="AJ211" s="90"/>
    </row>
    <row r="212" spans="1:36" ht="21.6" thickTop="1" thickBot="1">
      <c r="A212" s="109"/>
      <c r="B212" s="90"/>
      <c r="C212" s="264" t="s">
        <v>41</v>
      </c>
      <c r="D212" s="265">
        <f>SUM(D181:D211)</f>
        <v>3110</v>
      </c>
      <c r="E212" s="265">
        <f>SUM(E181:E211)</f>
        <v>414</v>
      </c>
      <c r="F212" s="268">
        <f>E212/D212</f>
        <v>0.13311897106109324</v>
      </c>
      <c r="G212" s="265">
        <f>SUM(G181:G211)</f>
        <v>0</v>
      </c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13"/>
      <c r="AJ212" s="90"/>
    </row>
    <row r="213" spans="1:36" ht="21" thickTop="1">
      <c r="A213" s="109"/>
      <c r="B213" s="90"/>
      <c r="C213" s="90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13"/>
      <c r="AJ213" s="90"/>
    </row>
    <row r="214" spans="1:36" ht="20.399999999999999">
      <c r="A214" s="109"/>
      <c r="B214" s="90"/>
      <c r="C214" s="90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13"/>
      <c r="AJ214" s="90"/>
    </row>
    <row r="215" spans="1:36" ht="20.399999999999999">
      <c r="A215" s="109"/>
      <c r="B215" s="90"/>
      <c r="C215" s="90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13"/>
      <c r="AJ215" s="90"/>
    </row>
    <row r="216" spans="1:36" ht="20.399999999999999">
      <c r="A216" s="109"/>
      <c r="B216" s="90"/>
      <c r="C216" s="90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13"/>
      <c r="AJ216" s="90"/>
    </row>
    <row r="217" spans="1:36" ht="20.399999999999999">
      <c r="A217" s="109"/>
      <c r="B217" s="90"/>
      <c r="C217" s="90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13"/>
      <c r="AJ217" s="90"/>
    </row>
    <row r="218" spans="1:36" ht="20.399999999999999">
      <c r="A218" s="109"/>
      <c r="B218" s="90"/>
      <c r="C218" s="90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13"/>
      <c r="AJ218" s="90"/>
    </row>
    <row r="219" spans="1:36" ht="20.399999999999999">
      <c r="A219" s="109"/>
      <c r="B219" s="90"/>
      <c r="C219" s="90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13"/>
      <c r="AJ219" s="90"/>
    </row>
    <row r="220" spans="1:36" ht="20.399999999999999">
      <c r="A220" s="109"/>
      <c r="B220" s="90"/>
      <c r="C220" s="90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13"/>
      <c r="AJ220" s="90"/>
    </row>
    <row r="221" spans="1:36" ht="20.399999999999999">
      <c r="A221" s="109"/>
      <c r="B221" s="90"/>
      <c r="C221" s="90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13"/>
      <c r="AJ221" s="90"/>
    </row>
    <row r="222" spans="1:36" ht="20.399999999999999">
      <c r="A222" s="109"/>
      <c r="B222" s="90"/>
      <c r="C222" s="90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13"/>
      <c r="AJ222" s="90"/>
    </row>
    <row r="223" spans="1:36" ht="20.399999999999999">
      <c r="A223" s="109"/>
      <c r="B223" s="90"/>
      <c r="C223" s="90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13"/>
      <c r="AJ223" s="90"/>
    </row>
    <row r="224" spans="1:36" ht="20.399999999999999">
      <c r="A224" s="109"/>
      <c r="B224" s="90"/>
      <c r="C224" s="90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13"/>
      <c r="AJ224" s="90"/>
    </row>
    <row r="225" spans="1:36" ht="20.399999999999999">
      <c r="A225" s="109"/>
      <c r="B225" s="90"/>
      <c r="C225" s="90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13"/>
      <c r="AJ225" s="90"/>
    </row>
    <row r="226" spans="1:36" ht="20.399999999999999">
      <c r="A226" s="109"/>
      <c r="B226" s="90"/>
      <c r="C226" s="90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13"/>
      <c r="AJ226" s="90"/>
    </row>
    <row r="227" spans="1:36" ht="20.399999999999999">
      <c r="A227" s="109"/>
      <c r="B227" s="90"/>
      <c r="C227" s="90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13"/>
      <c r="AJ227" s="90"/>
    </row>
    <row r="228" spans="1:36" ht="20.399999999999999">
      <c r="A228" s="109"/>
      <c r="B228" s="90"/>
      <c r="C228" s="90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13"/>
      <c r="AJ228" s="90"/>
    </row>
    <row r="229" spans="1:36" ht="20.399999999999999">
      <c r="A229" s="109"/>
      <c r="B229" s="90"/>
      <c r="C229" s="90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13"/>
      <c r="AJ229" s="90"/>
    </row>
    <row r="230" spans="1:36" ht="20.399999999999999">
      <c r="A230" s="109"/>
      <c r="B230" s="90"/>
      <c r="C230" s="90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13"/>
      <c r="AJ230" s="90"/>
    </row>
    <row r="231" spans="1:36" ht="20.399999999999999">
      <c r="A231" s="109"/>
      <c r="B231" s="90"/>
      <c r="C231" s="90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13"/>
      <c r="AJ231" s="90"/>
    </row>
    <row r="232" spans="1:36" ht="20.399999999999999">
      <c r="A232" s="109"/>
      <c r="B232" s="90"/>
      <c r="C232" s="90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13"/>
      <c r="AJ232" s="90"/>
    </row>
    <row r="233" spans="1:36" ht="20.399999999999999">
      <c r="A233" s="109"/>
      <c r="B233" s="90"/>
      <c r="C233" s="90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13"/>
      <c r="AJ233" s="90"/>
    </row>
    <row r="234" spans="1:36" ht="20.399999999999999">
      <c r="A234" s="109"/>
      <c r="B234" s="90"/>
      <c r="C234" s="90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13"/>
      <c r="AJ234" s="90"/>
    </row>
    <row r="235" spans="1:36" ht="20.399999999999999">
      <c r="A235" s="109"/>
      <c r="B235" s="90"/>
      <c r="C235" s="90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13"/>
      <c r="AJ235" s="90"/>
    </row>
    <row r="236" spans="1:36" ht="20.399999999999999">
      <c r="A236" s="109"/>
      <c r="B236" s="90"/>
      <c r="C236" s="90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13"/>
      <c r="AJ236" s="90"/>
    </row>
    <row r="237" spans="1:36" ht="20.399999999999999">
      <c r="A237" s="109"/>
      <c r="B237" s="90"/>
      <c r="C237" s="90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13"/>
      <c r="AJ237" s="90"/>
    </row>
    <row r="238" spans="1:36" ht="20.399999999999999">
      <c r="A238" s="109"/>
      <c r="B238" s="90"/>
      <c r="C238" s="90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13"/>
      <c r="AJ238" s="90"/>
    </row>
    <row r="239" spans="1:36" ht="20.399999999999999">
      <c r="A239" s="109"/>
      <c r="B239" s="90"/>
      <c r="C239" s="90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13"/>
      <c r="AJ239" s="90"/>
    </row>
    <row r="240" spans="1:36" ht="20.399999999999999">
      <c r="A240" s="109"/>
      <c r="B240" s="90"/>
      <c r="C240" s="90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13"/>
      <c r="AJ240" s="90"/>
    </row>
    <row r="241" spans="1:36" ht="20.399999999999999">
      <c r="A241" s="109"/>
      <c r="B241" s="90"/>
      <c r="C241" s="90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13"/>
      <c r="AJ241" s="90"/>
    </row>
    <row r="242" spans="1:36" ht="20.399999999999999">
      <c r="A242" s="109"/>
      <c r="B242" s="90"/>
      <c r="C242" s="90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13"/>
      <c r="AJ242" s="90"/>
    </row>
    <row r="243" spans="1:36" ht="20.399999999999999">
      <c r="A243" s="109"/>
      <c r="B243" s="90"/>
      <c r="C243" s="90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13"/>
      <c r="AJ243" s="90"/>
    </row>
    <row r="244" spans="1:36" ht="20.399999999999999">
      <c r="A244" s="109"/>
      <c r="B244" s="90"/>
      <c r="C244" s="90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13"/>
      <c r="AJ244" s="90"/>
    </row>
    <row r="245" spans="1:36" ht="20.399999999999999">
      <c r="A245" s="109"/>
      <c r="B245" s="90"/>
      <c r="C245" s="90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13"/>
      <c r="AJ245" s="90"/>
    </row>
    <row r="246" spans="1:36" ht="20.399999999999999">
      <c r="A246" s="109"/>
      <c r="B246" s="90"/>
      <c r="C246" s="90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13"/>
      <c r="AJ246" s="90"/>
    </row>
    <row r="247" spans="1:36" ht="20.399999999999999">
      <c r="A247" s="109"/>
      <c r="B247" s="90"/>
      <c r="C247" s="90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13"/>
      <c r="AJ247" s="90"/>
    </row>
    <row r="248" spans="1:36" ht="20.399999999999999">
      <c r="A248" s="109"/>
      <c r="B248" s="90"/>
      <c r="C248" s="90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13"/>
      <c r="AJ248" s="90"/>
    </row>
    <row r="249" spans="1:36" ht="20.399999999999999">
      <c r="A249" s="109"/>
      <c r="B249" s="90"/>
      <c r="C249" s="90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13"/>
      <c r="AJ249" s="90"/>
    </row>
    <row r="250" spans="1:36" ht="20.399999999999999">
      <c r="A250" s="109"/>
      <c r="B250" s="90"/>
      <c r="C250" s="90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13"/>
      <c r="AJ250" s="90"/>
    </row>
    <row r="251" spans="1:36" ht="20.399999999999999">
      <c r="A251" s="109"/>
      <c r="B251" s="90"/>
      <c r="C251" s="90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13"/>
      <c r="AJ251" s="90"/>
    </row>
    <row r="252" spans="1:36" ht="20.399999999999999">
      <c r="A252" s="109"/>
      <c r="B252" s="90"/>
      <c r="C252" s="90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13"/>
      <c r="AJ252" s="90"/>
    </row>
    <row r="253" spans="1:36" ht="20.399999999999999">
      <c r="A253" s="109"/>
      <c r="B253" s="90"/>
      <c r="C253" s="90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13"/>
      <c r="AJ253" s="90"/>
    </row>
    <row r="254" spans="1:36" ht="20.399999999999999">
      <c r="A254" s="109"/>
      <c r="B254" s="90"/>
      <c r="C254" s="90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13"/>
      <c r="AJ254" s="90"/>
    </row>
    <row r="255" spans="1:36" ht="20.399999999999999">
      <c r="A255" s="109"/>
      <c r="B255" s="90"/>
      <c r="C255" s="90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13"/>
      <c r="AJ255" s="90"/>
    </row>
    <row r="256" spans="1:36" ht="20.399999999999999">
      <c r="B256" s="90"/>
      <c r="C256" s="90"/>
      <c r="AJ256" s="90"/>
    </row>
    <row r="257" spans="2:36" ht="20.399999999999999">
      <c r="B257" s="90"/>
      <c r="C257" s="90"/>
      <c r="AJ257" s="90"/>
    </row>
    <row r="258" spans="2:36" ht="20.399999999999999">
      <c r="B258" s="90"/>
      <c r="C258" s="90"/>
      <c r="AJ258" s="90"/>
    </row>
    <row r="259" spans="2:36" ht="20.399999999999999">
      <c r="B259" s="90"/>
      <c r="C259" s="90"/>
      <c r="AJ259" s="90"/>
    </row>
    <row r="260" spans="2:36" ht="20.399999999999999">
      <c r="B260" s="90"/>
      <c r="C260" s="90"/>
      <c r="AJ260" s="90"/>
    </row>
    <row r="261" spans="2:36" ht="20.399999999999999">
      <c r="B261" s="90"/>
      <c r="C261" s="90"/>
      <c r="AJ261" s="90"/>
    </row>
    <row r="262" spans="2:36" ht="20.399999999999999">
      <c r="B262" s="90"/>
      <c r="C262" s="90"/>
      <c r="AJ262" s="90"/>
    </row>
    <row r="263" spans="2:36" ht="20.399999999999999">
      <c r="B263" s="90"/>
      <c r="C263" s="90"/>
      <c r="AJ263" s="90"/>
    </row>
    <row r="264" spans="2:36" ht="20.399999999999999">
      <c r="B264" s="90"/>
      <c r="C264" s="90"/>
      <c r="AJ264" s="90"/>
    </row>
    <row r="265" spans="2:36" ht="20.399999999999999">
      <c r="B265" s="90"/>
      <c r="C265" s="90"/>
      <c r="AJ265" s="90"/>
    </row>
    <row r="266" spans="2:36" ht="20.399999999999999">
      <c r="B266" s="90"/>
      <c r="C266" s="90"/>
      <c r="AJ266" s="90"/>
    </row>
    <row r="267" spans="2:36" ht="20.399999999999999">
      <c r="B267" s="90"/>
      <c r="C267" s="90"/>
      <c r="AJ267" s="90"/>
    </row>
    <row r="268" spans="2:36" ht="20.399999999999999">
      <c r="B268" s="90"/>
      <c r="C268" s="90"/>
      <c r="AJ268" s="90"/>
    </row>
    <row r="269" spans="2:36" ht="20.399999999999999">
      <c r="B269" s="90"/>
      <c r="C269" s="90"/>
      <c r="AJ269" s="90"/>
    </row>
    <row r="270" spans="2:36" ht="20.399999999999999">
      <c r="B270" s="90"/>
      <c r="C270" s="90"/>
      <c r="AJ270" s="90"/>
    </row>
    <row r="271" spans="2:36" ht="20.399999999999999">
      <c r="B271" s="90"/>
      <c r="C271" s="90"/>
      <c r="AJ271" s="90"/>
    </row>
    <row r="272" spans="2:36" ht="20.399999999999999">
      <c r="B272" s="90"/>
      <c r="C272" s="90"/>
      <c r="AJ272" s="90"/>
    </row>
    <row r="273" spans="2:36" ht="20.399999999999999">
      <c r="B273" s="90"/>
      <c r="C273" s="90"/>
      <c r="AJ273" s="90"/>
    </row>
    <row r="274" spans="2:36" ht="20.399999999999999">
      <c r="B274" s="90"/>
      <c r="C274" s="90"/>
      <c r="AJ274" s="90"/>
    </row>
    <row r="275" spans="2:36" ht="20.399999999999999">
      <c r="B275" s="90"/>
      <c r="C275" s="90"/>
      <c r="AJ275" s="90"/>
    </row>
    <row r="276" spans="2:36" ht="20.399999999999999">
      <c r="B276" s="90"/>
      <c r="C276" s="90"/>
      <c r="AJ276" s="90"/>
    </row>
    <row r="277" spans="2:36" ht="20.399999999999999">
      <c r="B277" s="90"/>
      <c r="C277" s="90"/>
      <c r="AJ277" s="90"/>
    </row>
    <row r="278" spans="2:36" ht="20.399999999999999">
      <c r="B278" s="90"/>
      <c r="C278" s="90"/>
      <c r="AJ278" s="90"/>
    </row>
    <row r="279" spans="2:36" ht="20.399999999999999">
      <c r="B279" s="90"/>
      <c r="C279" s="90"/>
      <c r="AJ279" s="90"/>
    </row>
    <row r="280" spans="2:36" ht="20.399999999999999">
      <c r="B280" s="90"/>
      <c r="C280" s="90"/>
      <c r="AJ280" s="90"/>
    </row>
    <row r="281" spans="2:36" ht="20.399999999999999">
      <c r="B281" s="90"/>
      <c r="C281" s="90"/>
      <c r="AJ281" s="90"/>
    </row>
    <row r="282" spans="2:36" ht="20.399999999999999">
      <c r="B282" s="90"/>
      <c r="C282" s="90"/>
      <c r="AJ282" s="90"/>
    </row>
    <row r="283" spans="2:36" ht="20.399999999999999">
      <c r="B283" s="90"/>
      <c r="C283" s="90"/>
      <c r="AJ283" s="90"/>
    </row>
    <row r="284" spans="2:36" ht="20.399999999999999">
      <c r="B284" s="90"/>
      <c r="C284" s="90"/>
      <c r="AJ284" s="90"/>
    </row>
    <row r="285" spans="2:36" ht="20.399999999999999">
      <c r="B285" s="90"/>
      <c r="C285" s="90"/>
      <c r="AJ285" s="90"/>
    </row>
    <row r="286" spans="2:36" ht="20.399999999999999">
      <c r="B286" s="90"/>
      <c r="C286" s="90"/>
      <c r="AJ286" s="90"/>
    </row>
    <row r="287" spans="2:36" ht="20.399999999999999">
      <c r="B287" s="90"/>
      <c r="C287" s="90"/>
      <c r="AJ287" s="90"/>
    </row>
    <row r="288" spans="2:36" ht="20.399999999999999">
      <c r="B288" s="90"/>
      <c r="C288" s="90"/>
      <c r="AJ288" s="90"/>
    </row>
    <row r="289" spans="2:36" ht="20.399999999999999">
      <c r="B289" s="90"/>
      <c r="C289" s="90"/>
      <c r="AJ289" s="90"/>
    </row>
    <row r="290" spans="2:36" ht="20.399999999999999">
      <c r="B290" s="90"/>
      <c r="C290" s="90"/>
      <c r="AJ290" s="90"/>
    </row>
    <row r="291" spans="2:36" ht="20.399999999999999">
      <c r="B291" s="90"/>
      <c r="C291" s="90"/>
      <c r="AJ291" s="90"/>
    </row>
    <row r="292" spans="2:36" ht="20.399999999999999">
      <c r="B292" s="90"/>
      <c r="C292" s="90"/>
      <c r="AJ292" s="90"/>
    </row>
    <row r="293" spans="2:36" ht="20.399999999999999">
      <c r="B293" s="90"/>
      <c r="C293" s="90"/>
      <c r="AJ293" s="90"/>
    </row>
    <row r="294" spans="2:36" ht="20.399999999999999">
      <c r="B294" s="90"/>
      <c r="C294" s="90"/>
      <c r="AJ294" s="90"/>
    </row>
    <row r="295" spans="2:36" ht="20.399999999999999">
      <c r="B295" s="90"/>
      <c r="C295" s="90"/>
      <c r="AJ295" s="90"/>
    </row>
    <row r="296" spans="2:36" ht="20.399999999999999">
      <c r="B296" s="90"/>
      <c r="C296" s="90"/>
      <c r="AJ296" s="90"/>
    </row>
    <row r="297" spans="2:36" ht="20.399999999999999">
      <c r="B297" s="90"/>
      <c r="C297" s="90"/>
      <c r="AJ297" s="90"/>
    </row>
    <row r="298" spans="2:36" ht="20.399999999999999">
      <c r="B298" s="90"/>
      <c r="C298" s="90"/>
      <c r="AJ298" s="90"/>
    </row>
    <row r="299" spans="2:36" ht="20.399999999999999">
      <c r="B299" s="90"/>
      <c r="C299" s="90"/>
      <c r="AJ299" s="90"/>
    </row>
    <row r="300" spans="2:36" ht="20.399999999999999">
      <c r="B300" s="90"/>
      <c r="C300" s="90"/>
      <c r="AJ300" s="90"/>
    </row>
    <row r="301" spans="2:36" ht="20.399999999999999">
      <c r="B301" s="90"/>
      <c r="C301" s="90"/>
      <c r="AJ301" s="90"/>
    </row>
    <row r="302" spans="2:36" ht="20.399999999999999">
      <c r="B302" s="90"/>
      <c r="C302" s="90"/>
      <c r="AJ302" s="90"/>
    </row>
    <row r="303" spans="2:36" ht="20.399999999999999">
      <c r="B303" s="90"/>
      <c r="C303" s="90"/>
      <c r="AJ303" s="90"/>
    </row>
    <row r="304" spans="2:36" ht="20.399999999999999">
      <c r="B304" s="90"/>
      <c r="C304" s="90"/>
      <c r="AJ304" s="90"/>
    </row>
    <row r="305" spans="2:36" ht="20.399999999999999">
      <c r="B305" s="90"/>
      <c r="C305" s="90"/>
      <c r="AJ305" s="90"/>
    </row>
    <row r="306" spans="2:36" ht="20.399999999999999">
      <c r="B306" s="90"/>
      <c r="C306" s="90"/>
      <c r="AJ306" s="90"/>
    </row>
    <row r="307" spans="2:36" ht="20.399999999999999">
      <c r="B307" s="90"/>
      <c r="C307" s="90"/>
      <c r="AJ307" s="90"/>
    </row>
    <row r="308" spans="2:36" ht="20.399999999999999">
      <c r="B308" s="90"/>
      <c r="C308" s="90"/>
      <c r="AJ308" s="90"/>
    </row>
    <row r="309" spans="2:36" ht="20.399999999999999">
      <c r="B309" s="90"/>
      <c r="C309" s="90"/>
      <c r="AJ309" s="90"/>
    </row>
    <row r="310" spans="2:36" ht="20.399999999999999">
      <c r="B310" s="90"/>
      <c r="C310" s="90"/>
      <c r="AJ310" s="90"/>
    </row>
    <row r="311" spans="2:36" ht="20.399999999999999">
      <c r="B311" s="90"/>
      <c r="C311" s="90"/>
      <c r="AJ311" s="90"/>
    </row>
    <row r="312" spans="2:36" ht="20.399999999999999">
      <c r="B312" s="90"/>
      <c r="C312" s="90"/>
      <c r="AJ312" s="90"/>
    </row>
    <row r="313" spans="2:36" ht="20.399999999999999">
      <c r="B313" s="90"/>
      <c r="C313" s="90"/>
      <c r="AJ313" s="90"/>
    </row>
    <row r="314" spans="2:36" ht="20.399999999999999">
      <c r="B314" s="90"/>
      <c r="C314" s="90"/>
      <c r="AJ314" s="90"/>
    </row>
    <row r="315" spans="2:36" ht="20.399999999999999">
      <c r="B315" s="90"/>
      <c r="C315" s="90"/>
      <c r="AJ315" s="90"/>
    </row>
    <row r="316" spans="2:36" ht="20.399999999999999">
      <c r="B316" s="90"/>
      <c r="C316" s="90"/>
      <c r="AJ316" s="90"/>
    </row>
    <row r="317" spans="2:36" ht="20.399999999999999">
      <c r="B317" s="90"/>
      <c r="C317" s="90"/>
      <c r="AJ317" s="90"/>
    </row>
    <row r="318" spans="2:36" ht="20.399999999999999">
      <c r="B318" s="90"/>
      <c r="C318" s="90"/>
      <c r="AJ318" s="90"/>
    </row>
    <row r="319" spans="2:36" ht="20.399999999999999">
      <c r="B319" s="90"/>
      <c r="C319" s="90"/>
      <c r="AJ319" s="90"/>
    </row>
    <row r="320" spans="2:36" ht="20.399999999999999">
      <c r="B320" s="90"/>
      <c r="C320" s="90"/>
      <c r="AJ320" s="90"/>
    </row>
    <row r="321" spans="2:36" ht="20.399999999999999">
      <c r="B321" s="90"/>
      <c r="C321" s="90"/>
      <c r="AJ321" s="90"/>
    </row>
    <row r="322" spans="2:36" ht="20.399999999999999">
      <c r="B322" s="90"/>
      <c r="C322" s="90"/>
      <c r="AJ322" s="90"/>
    </row>
    <row r="323" spans="2:36" ht="20.399999999999999">
      <c r="B323" s="90"/>
      <c r="C323" s="90"/>
      <c r="AJ323" s="90"/>
    </row>
    <row r="324" spans="2:36" ht="20.399999999999999">
      <c r="B324" s="90"/>
      <c r="C324" s="90"/>
      <c r="AJ324" s="90"/>
    </row>
    <row r="325" spans="2:36" ht="20.399999999999999">
      <c r="B325" s="90"/>
      <c r="C325" s="90"/>
      <c r="AJ325" s="90"/>
    </row>
    <row r="326" spans="2:36" ht="20.399999999999999">
      <c r="B326" s="90"/>
      <c r="C326" s="90"/>
      <c r="AJ326" s="90"/>
    </row>
    <row r="327" spans="2:36" ht="20.399999999999999">
      <c r="B327" s="90"/>
      <c r="C327" s="90"/>
      <c r="AJ327" s="90"/>
    </row>
    <row r="328" spans="2:36" ht="20.399999999999999">
      <c r="B328" s="90"/>
      <c r="C328" s="90"/>
      <c r="AJ328" s="90"/>
    </row>
    <row r="329" spans="2:36" ht="20.399999999999999">
      <c r="B329" s="90"/>
      <c r="C329" s="90"/>
      <c r="AJ329" s="90"/>
    </row>
    <row r="330" spans="2:36" ht="20.399999999999999">
      <c r="B330" s="90"/>
      <c r="C330" s="90"/>
      <c r="AJ330" s="90"/>
    </row>
    <row r="331" spans="2:36" ht="20.399999999999999">
      <c r="B331" s="90"/>
      <c r="C331" s="90"/>
      <c r="AJ331" s="90"/>
    </row>
    <row r="332" spans="2:36" ht="20.399999999999999">
      <c r="B332" s="90"/>
      <c r="C332" s="90"/>
      <c r="AJ332" s="90"/>
    </row>
    <row r="333" spans="2:36" ht="20.399999999999999">
      <c r="B333" s="90"/>
      <c r="C333" s="90"/>
      <c r="AJ333" s="90"/>
    </row>
    <row r="334" spans="2:36" ht="20.399999999999999">
      <c r="B334" s="90"/>
      <c r="C334" s="90"/>
      <c r="AJ334" s="90"/>
    </row>
    <row r="335" spans="2:36" ht="20.399999999999999">
      <c r="B335" s="90"/>
      <c r="C335" s="90"/>
      <c r="AJ335" s="90"/>
    </row>
    <row r="336" spans="2:36" ht="20.399999999999999">
      <c r="B336" s="90"/>
      <c r="C336" s="90"/>
      <c r="AJ336" s="90"/>
    </row>
    <row r="337" spans="2:36" ht="20.399999999999999">
      <c r="B337" s="90"/>
      <c r="C337" s="90"/>
      <c r="AJ337" s="90"/>
    </row>
    <row r="338" spans="2:36" ht="20.399999999999999">
      <c r="B338" s="90"/>
      <c r="C338" s="90"/>
      <c r="AJ338" s="90"/>
    </row>
    <row r="339" spans="2:36" ht="20.399999999999999">
      <c r="B339" s="90"/>
      <c r="C339" s="90"/>
      <c r="AJ339" s="90"/>
    </row>
    <row r="340" spans="2:36" ht="20.399999999999999">
      <c r="B340" s="90"/>
      <c r="C340" s="90"/>
      <c r="AJ340" s="90"/>
    </row>
    <row r="341" spans="2:36" ht="20.399999999999999">
      <c r="B341" s="90"/>
      <c r="C341" s="90"/>
      <c r="AJ341" s="90"/>
    </row>
    <row r="342" spans="2:36" ht="20.399999999999999">
      <c r="B342" s="90"/>
      <c r="C342" s="90"/>
      <c r="AJ342" s="90"/>
    </row>
    <row r="343" spans="2:36" ht="20.399999999999999">
      <c r="B343" s="90"/>
      <c r="C343" s="90"/>
      <c r="AJ343" s="90"/>
    </row>
    <row r="344" spans="2:36" ht="20.399999999999999">
      <c r="B344" s="90"/>
      <c r="C344" s="90"/>
      <c r="AJ344" s="90"/>
    </row>
    <row r="345" spans="2:36" ht="20.399999999999999">
      <c r="B345" s="90"/>
      <c r="C345" s="90"/>
      <c r="AJ345" s="90"/>
    </row>
    <row r="346" spans="2:36" ht="20.399999999999999">
      <c r="B346" s="90"/>
      <c r="C346" s="90"/>
      <c r="AJ346" s="90"/>
    </row>
    <row r="347" spans="2:36" ht="20.399999999999999">
      <c r="B347" s="90"/>
      <c r="C347" s="90"/>
      <c r="AJ347" s="90"/>
    </row>
    <row r="348" spans="2:36" ht="20.399999999999999">
      <c r="B348" s="90"/>
      <c r="C348" s="90"/>
      <c r="AJ348" s="90"/>
    </row>
    <row r="349" spans="2:36" ht="20.399999999999999">
      <c r="B349" s="90"/>
      <c r="C349" s="90"/>
      <c r="AJ349" s="90"/>
    </row>
    <row r="350" spans="2:36" ht="20.399999999999999">
      <c r="B350" s="90"/>
      <c r="C350" s="90"/>
      <c r="AJ350" s="90"/>
    </row>
    <row r="351" spans="2:36" ht="20.399999999999999">
      <c r="B351" s="90"/>
      <c r="C351" s="90"/>
      <c r="AJ351" s="90"/>
    </row>
    <row r="352" spans="2:36" ht="20.399999999999999">
      <c r="B352" s="90"/>
      <c r="C352" s="90"/>
      <c r="AJ352" s="90"/>
    </row>
    <row r="353" spans="2:36" ht="20.399999999999999">
      <c r="B353" s="90"/>
      <c r="C353" s="90"/>
      <c r="AJ353" s="90"/>
    </row>
    <row r="354" spans="2:36" ht="20.399999999999999">
      <c r="B354" s="90"/>
      <c r="C354" s="90"/>
      <c r="AJ354" s="90"/>
    </row>
    <row r="355" spans="2:36" ht="20.399999999999999">
      <c r="B355" s="90"/>
      <c r="C355" s="90"/>
      <c r="AJ355" s="90"/>
    </row>
    <row r="356" spans="2:36" ht="20.399999999999999">
      <c r="B356" s="90"/>
      <c r="C356" s="90"/>
      <c r="AJ356" s="90"/>
    </row>
    <row r="357" spans="2:36" ht="20.399999999999999">
      <c r="B357" s="90"/>
      <c r="C357" s="90"/>
      <c r="AJ357" s="90"/>
    </row>
    <row r="358" spans="2:36" ht="20.399999999999999">
      <c r="B358" s="90"/>
      <c r="C358" s="90"/>
      <c r="AJ358" s="90"/>
    </row>
    <row r="359" spans="2:36" ht="20.399999999999999">
      <c r="B359" s="90"/>
      <c r="C359" s="90"/>
      <c r="AJ359" s="90"/>
    </row>
    <row r="360" spans="2:36" ht="20.399999999999999">
      <c r="B360" s="90"/>
      <c r="C360" s="90"/>
      <c r="AJ360" s="90"/>
    </row>
    <row r="361" spans="2:36" ht="20.399999999999999">
      <c r="B361" s="90"/>
      <c r="C361" s="90"/>
      <c r="AJ361" s="90"/>
    </row>
    <row r="362" spans="2:36" ht="20.399999999999999">
      <c r="B362" s="90"/>
      <c r="C362" s="90"/>
      <c r="AJ362" s="90"/>
    </row>
    <row r="363" spans="2:36" ht="20.399999999999999">
      <c r="B363" s="90"/>
      <c r="C363" s="90"/>
      <c r="AJ363" s="90"/>
    </row>
    <row r="364" spans="2:36" ht="20.399999999999999">
      <c r="B364" s="90"/>
      <c r="C364" s="90"/>
      <c r="AJ364" s="90"/>
    </row>
    <row r="365" spans="2:36" ht="20.399999999999999">
      <c r="B365" s="90"/>
      <c r="C365" s="90"/>
      <c r="AJ365" s="90"/>
    </row>
    <row r="366" spans="2:36" ht="20.399999999999999">
      <c r="B366" s="90"/>
      <c r="C366" s="90"/>
      <c r="AJ366" s="90"/>
    </row>
    <row r="367" spans="2:36" ht="20.399999999999999">
      <c r="B367" s="90"/>
      <c r="C367" s="90"/>
      <c r="AJ367" s="90"/>
    </row>
    <row r="368" spans="2:36" ht="20.399999999999999">
      <c r="B368" s="90"/>
      <c r="C368" s="90"/>
      <c r="AJ368" s="90"/>
    </row>
    <row r="369" spans="2:36" ht="20.399999999999999">
      <c r="B369" s="90"/>
      <c r="C369" s="90"/>
      <c r="AJ369" s="90"/>
    </row>
    <row r="370" spans="2:36" ht="20.399999999999999">
      <c r="B370" s="90"/>
      <c r="C370" s="90"/>
      <c r="AJ370" s="90"/>
    </row>
    <row r="371" spans="2:36" ht="20.399999999999999">
      <c r="B371" s="90"/>
      <c r="C371" s="90"/>
      <c r="AJ371" s="90"/>
    </row>
    <row r="372" spans="2:36" ht="20.399999999999999">
      <c r="B372" s="90"/>
      <c r="C372" s="90"/>
      <c r="AJ372" s="90"/>
    </row>
    <row r="373" spans="2:36" ht="20.399999999999999">
      <c r="B373" s="90"/>
      <c r="C373" s="90"/>
      <c r="AJ373" s="90"/>
    </row>
    <row r="374" spans="2:36" ht="20.399999999999999">
      <c r="B374" s="90"/>
      <c r="C374" s="90"/>
      <c r="AJ374" s="90"/>
    </row>
    <row r="375" spans="2:36" ht="20.399999999999999">
      <c r="B375" s="90"/>
      <c r="C375" s="90"/>
      <c r="AJ375" s="90"/>
    </row>
    <row r="376" spans="2:36" ht="20.399999999999999">
      <c r="B376" s="90"/>
      <c r="C376" s="90"/>
      <c r="AJ376" s="90"/>
    </row>
    <row r="377" spans="2:36" ht="20.399999999999999">
      <c r="B377" s="90"/>
      <c r="C377" s="90"/>
      <c r="AJ377" s="90"/>
    </row>
    <row r="378" spans="2:36" ht="20.399999999999999">
      <c r="B378" s="90"/>
      <c r="C378" s="90"/>
      <c r="AJ378" s="90"/>
    </row>
    <row r="379" spans="2:36" ht="20.399999999999999">
      <c r="B379" s="90"/>
      <c r="C379" s="90"/>
      <c r="AJ379" s="90"/>
    </row>
    <row r="380" spans="2:36" ht="20.399999999999999">
      <c r="B380" s="90"/>
      <c r="C380" s="90"/>
      <c r="AJ380" s="90"/>
    </row>
    <row r="381" spans="2:36" ht="20.399999999999999">
      <c r="B381" s="90"/>
      <c r="C381" s="90"/>
      <c r="AJ381" s="90"/>
    </row>
    <row r="382" spans="2:36" ht="20.399999999999999">
      <c r="B382" s="90"/>
      <c r="C382" s="90"/>
      <c r="AJ382" s="90"/>
    </row>
    <row r="383" spans="2:36" ht="20.399999999999999">
      <c r="B383" s="90"/>
      <c r="C383" s="90"/>
      <c r="AJ383" s="90"/>
    </row>
    <row r="384" spans="2:36" ht="20.399999999999999">
      <c r="B384" s="90"/>
      <c r="C384" s="90"/>
      <c r="AJ384" s="90"/>
    </row>
    <row r="385" spans="2:36" ht="20.399999999999999">
      <c r="B385" s="90"/>
      <c r="C385" s="90"/>
      <c r="AJ385" s="90"/>
    </row>
    <row r="386" spans="2:36" ht="20.399999999999999">
      <c r="B386" s="90"/>
      <c r="C386" s="90"/>
      <c r="AJ386" s="90"/>
    </row>
    <row r="387" spans="2:36" ht="20.399999999999999">
      <c r="B387" s="90"/>
      <c r="C387" s="90"/>
      <c r="AJ387" s="90"/>
    </row>
    <row r="388" spans="2:36" ht="20.399999999999999">
      <c r="B388" s="90"/>
      <c r="C388" s="90"/>
      <c r="AJ388" s="90"/>
    </row>
    <row r="389" spans="2:36" ht="20.399999999999999">
      <c r="B389" s="90"/>
      <c r="C389" s="90"/>
      <c r="AJ389" s="90"/>
    </row>
    <row r="390" spans="2:36" ht="20.399999999999999">
      <c r="B390" s="90"/>
      <c r="C390" s="90"/>
      <c r="AJ390" s="90"/>
    </row>
    <row r="391" spans="2:36" ht="20.399999999999999">
      <c r="B391" s="90"/>
      <c r="C391" s="90"/>
      <c r="AJ391" s="90"/>
    </row>
    <row r="392" spans="2:36" ht="20.399999999999999">
      <c r="B392" s="90"/>
      <c r="C392" s="90"/>
      <c r="AJ392" s="90"/>
    </row>
    <row r="393" spans="2:36" ht="20.399999999999999">
      <c r="B393" s="90"/>
      <c r="C393" s="90"/>
      <c r="AJ393" s="90"/>
    </row>
    <row r="394" spans="2:36" ht="20.399999999999999">
      <c r="B394" s="90"/>
      <c r="C394" s="90"/>
      <c r="AJ394" s="90"/>
    </row>
    <row r="395" spans="2:36" ht="20.399999999999999">
      <c r="B395" s="90"/>
      <c r="C395" s="90"/>
      <c r="AJ395" s="90"/>
    </row>
    <row r="396" spans="2:36" ht="20.399999999999999">
      <c r="B396" s="90"/>
      <c r="C396" s="90"/>
      <c r="AJ396" s="90"/>
    </row>
    <row r="397" spans="2:36" ht="20.399999999999999">
      <c r="B397" s="90"/>
      <c r="C397" s="90"/>
      <c r="AJ397" s="90"/>
    </row>
    <row r="398" spans="2:36" ht="20.399999999999999">
      <c r="B398" s="90"/>
      <c r="C398" s="90"/>
      <c r="AJ398" s="90"/>
    </row>
    <row r="399" spans="2:36" ht="20.399999999999999">
      <c r="B399" s="90"/>
      <c r="C399" s="90"/>
      <c r="AJ399" s="90"/>
    </row>
    <row r="400" spans="2:36" ht="20.399999999999999">
      <c r="B400" s="90"/>
      <c r="C400" s="90"/>
      <c r="AJ400" s="90"/>
    </row>
    <row r="401" spans="2:36" ht="20.399999999999999">
      <c r="B401" s="90"/>
      <c r="C401" s="90"/>
      <c r="AJ401" s="90"/>
    </row>
    <row r="402" spans="2:36" ht="20.399999999999999">
      <c r="B402" s="90"/>
      <c r="C402" s="90"/>
      <c r="AJ402" s="90"/>
    </row>
    <row r="403" spans="2:36" ht="20.399999999999999">
      <c r="B403" s="90"/>
      <c r="C403" s="90"/>
      <c r="AJ403" s="90"/>
    </row>
    <row r="404" spans="2:36" ht="20.399999999999999">
      <c r="B404" s="90"/>
      <c r="C404" s="90"/>
      <c r="AJ404" s="90"/>
    </row>
    <row r="405" spans="2:36" ht="20.399999999999999">
      <c r="B405" s="90"/>
      <c r="C405" s="90"/>
      <c r="AJ405" s="90"/>
    </row>
    <row r="406" spans="2:36" ht="20.399999999999999">
      <c r="B406" s="90"/>
      <c r="C406" s="90"/>
      <c r="AJ406" s="90"/>
    </row>
    <row r="407" spans="2:36" ht="20.399999999999999">
      <c r="B407" s="90"/>
      <c r="C407" s="90"/>
      <c r="AJ407" s="90"/>
    </row>
    <row r="408" spans="2:36" ht="20.399999999999999">
      <c r="B408" s="90"/>
      <c r="C408" s="90"/>
      <c r="AJ408" s="90"/>
    </row>
    <row r="409" spans="2:36" ht="20.399999999999999">
      <c r="B409" s="90"/>
      <c r="C409" s="90"/>
      <c r="AJ409" s="90"/>
    </row>
    <row r="410" spans="2:36" ht="20.399999999999999">
      <c r="B410" s="90"/>
      <c r="C410" s="90"/>
      <c r="AJ410" s="90"/>
    </row>
    <row r="411" spans="2:36" ht="20.399999999999999">
      <c r="B411" s="90"/>
      <c r="C411" s="90"/>
      <c r="AJ411" s="90"/>
    </row>
    <row r="412" spans="2:36" ht="20.399999999999999">
      <c r="B412" s="90"/>
      <c r="C412" s="90"/>
      <c r="AJ412" s="90"/>
    </row>
    <row r="413" spans="2:36" ht="20.399999999999999">
      <c r="B413" s="90"/>
      <c r="C413" s="90"/>
      <c r="AJ413" s="90"/>
    </row>
    <row r="414" spans="2:36" ht="20.399999999999999">
      <c r="B414" s="90"/>
      <c r="C414" s="90"/>
      <c r="AJ414" s="90"/>
    </row>
    <row r="415" spans="2:36" ht="20.399999999999999">
      <c r="B415" s="90"/>
      <c r="C415" s="90"/>
      <c r="AJ415" s="90"/>
    </row>
    <row r="416" spans="2:36" ht="20.399999999999999">
      <c r="B416" s="90"/>
      <c r="C416" s="90"/>
      <c r="AJ416" s="90"/>
    </row>
    <row r="417" spans="2:36" ht="20.399999999999999">
      <c r="B417" s="90"/>
      <c r="C417" s="90"/>
      <c r="AJ417" s="90"/>
    </row>
    <row r="418" spans="2:36" ht="20.399999999999999">
      <c r="B418" s="90"/>
      <c r="C418" s="90"/>
      <c r="AJ418" s="90"/>
    </row>
    <row r="419" spans="2:36" ht="20.399999999999999">
      <c r="B419" s="90"/>
      <c r="C419" s="90"/>
      <c r="AJ419" s="90"/>
    </row>
    <row r="420" spans="2:36" ht="20.399999999999999">
      <c r="B420" s="90"/>
      <c r="C420" s="90"/>
      <c r="AJ420" s="90"/>
    </row>
    <row r="421" spans="2:36" ht="20.399999999999999">
      <c r="B421" s="90"/>
      <c r="C421" s="90"/>
      <c r="AJ421" s="90"/>
    </row>
    <row r="422" spans="2:36" ht="20.399999999999999">
      <c r="B422" s="90"/>
      <c r="C422" s="90"/>
      <c r="AJ422" s="90"/>
    </row>
    <row r="423" spans="2:36" ht="20.399999999999999">
      <c r="B423" s="90"/>
      <c r="C423" s="90"/>
      <c r="AJ423" s="90"/>
    </row>
    <row r="424" spans="2:36" ht="20.399999999999999">
      <c r="B424" s="90"/>
      <c r="C424" s="90"/>
      <c r="AJ424" s="90"/>
    </row>
    <row r="425" spans="2:36" ht="20.399999999999999">
      <c r="B425" s="90"/>
      <c r="C425" s="90"/>
      <c r="AJ425" s="90"/>
    </row>
    <row r="426" spans="2:36" ht="20.399999999999999">
      <c r="B426" s="90"/>
      <c r="C426" s="90"/>
      <c r="AJ426" s="90"/>
    </row>
    <row r="427" spans="2:36" ht="20.399999999999999">
      <c r="B427" s="90"/>
      <c r="C427" s="90"/>
      <c r="AJ427" s="90"/>
    </row>
    <row r="428" spans="2:36" ht="20.399999999999999">
      <c r="B428" s="90"/>
      <c r="C428" s="90"/>
      <c r="AJ428" s="90"/>
    </row>
    <row r="429" spans="2:36" ht="20.399999999999999">
      <c r="B429" s="90"/>
      <c r="C429" s="90"/>
      <c r="AJ429" s="90"/>
    </row>
    <row r="430" spans="2:36" ht="20.399999999999999">
      <c r="B430" s="90"/>
      <c r="C430" s="90"/>
      <c r="AJ430" s="90"/>
    </row>
    <row r="431" spans="2:36" ht="20.399999999999999">
      <c r="B431" s="90"/>
      <c r="C431" s="90"/>
      <c r="AJ431" s="90"/>
    </row>
    <row r="432" spans="2:36" ht="20.399999999999999">
      <c r="B432" s="90"/>
      <c r="C432" s="90"/>
      <c r="AJ432" s="90"/>
    </row>
    <row r="433" spans="2:36" ht="20.399999999999999">
      <c r="B433" s="90"/>
      <c r="C433" s="90"/>
      <c r="AJ433" s="90"/>
    </row>
    <row r="434" spans="2:36" ht="20.399999999999999">
      <c r="B434" s="90"/>
      <c r="C434" s="90"/>
      <c r="AJ434" s="90"/>
    </row>
    <row r="435" spans="2:36" ht="20.399999999999999">
      <c r="B435" s="90"/>
      <c r="C435" s="90"/>
      <c r="AJ435" s="90"/>
    </row>
    <row r="436" spans="2:36" ht="20.399999999999999">
      <c r="B436" s="90"/>
      <c r="C436" s="90"/>
      <c r="AJ436" s="90"/>
    </row>
    <row r="437" spans="2:36" ht="20.399999999999999">
      <c r="B437" s="90"/>
      <c r="C437" s="90"/>
      <c r="AJ437" s="90"/>
    </row>
    <row r="438" spans="2:36" ht="20.399999999999999">
      <c r="B438" s="90"/>
      <c r="C438" s="90"/>
      <c r="AJ438" s="90"/>
    </row>
    <row r="439" spans="2:36" ht="20.399999999999999">
      <c r="B439" s="90"/>
      <c r="C439" s="90"/>
      <c r="AJ439" s="90"/>
    </row>
    <row r="440" spans="2:36" ht="20.399999999999999">
      <c r="B440" s="90"/>
      <c r="C440" s="90"/>
      <c r="AJ440" s="90"/>
    </row>
    <row r="441" spans="2:36" ht="20.399999999999999">
      <c r="B441" s="90"/>
      <c r="C441" s="90"/>
      <c r="AJ441" s="90"/>
    </row>
    <row r="442" spans="2:36" ht="20.399999999999999">
      <c r="B442" s="90"/>
      <c r="C442" s="90"/>
      <c r="AJ442" s="90"/>
    </row>
    <row r="443" spans="2:36" ht="20.399999999999999">
      <c r="B443" s="90"/>
      <c r="C443" s="90"/>
      <c r="AJ443" s="90"/>
    </row>
    <row r="444" spans="2:36" ht="20.399999999999999">
      <c r="B444" s="90"/>
      <c r="C444" s="90"/>
      <c r="AJ444" s="90"/>
    </row>
    <row r="445" spans="2:36" ht="20.399999999999999">
      <c r="B445" s="90"/>
      <c r="C445" s="90"/>
      <c r="AJ445" s="90"/>
    </row>
    <row r="446" spans="2:36" ht="20.399999999999999">
      <c r="B446" s="90"/>
      <c r="C446" s="90"/>
      <c r="AJ446" s="90"/>
    </row>
    <row r="447" spans="2:36" ht="20.399999999999999">
      <c r="B447" s="90"/>
      <c r="C447" s="90"/>
      <c r="AJ447" s="90"/>
    </row>
    <row r="448" spans="2:36" ht="20.399999999999999">
      <c r="B448" s="90"/>
      <c r="C448" s="90"/>
      <c r="AJ448" s="90"/>
    </row>
    <row r="449" spans="2:36" ht="20.399999999999999">
      <c r="B449" s="90"/>
      <c r="C449" s="90"/>
      <c r="AJ449" s="90"/>
    </row>
    <row r="450" spans="2:36" ht="20.399999999999999">
      <c r="B450" s="90"/>
      <c r="C450" s="90"/>
      <c r="AJ450" s="90"/>
    </row>
    <row r="451" spans="2:36" ht="20.399999999999999">
      <c r="B451" s="90"/>
      <c r="C451" s="90"/>
      <c r="AJ451" s="90"/>
    </row>
    <row r="452" spans="2:36" ht="20.399999999999999">
      <c r="B452" s="90"/>
      <c r="C452" s="90"/>
      <c r="AJ452" s="90"/>
    </row>
    <row r="453" spans="2:36" ht="20.399999999999999">
      <c r="B453" s="90"/>
      <c r="C453" s="90"/>
      <c r="AJ453" s="90"/>
    </row>
    <row r="454" spans="2:36" ht="20.399999999999999">
      <c r="B454" s="90"/>
      <c r="C454" s="90"/>
      <c r="AJ454" s="90"/>
    </row>
    <row r="455" spans="2:36" ht="20.399999999999999">
      <c r="B455" s="90"/>
      <c r="C455" s="90"/>
      <c r="AJ455" s="90"/>
    </row>
    <row r="456" spans="2:36" ht="20.399999999999999">
      <c r="B456" s="90"/>
      <c r="C456" s="90"/>
      <c r="AJ456" s="90"/>
    </row>
    <row r="457" spans="2:36" ht="20.399999999999999">
      <c r="B457" s="90"/>
      <c r="C457" s="90"/>
      <c r="AJ457" s="90"/>
    </row>
    <row r="458" spans="2:36" ht="20.399999999999999">
      <c r="B458" s="90"/>
      <c r="C458" s="90"/>
      <c r="AJ458" s="90"/>
    </row>
    <row r="459" spans="2:36" ht="20.399999999999999">
      <c r="B459" s="90"/>
      <c r="C459" s="90"/>
      <c r="AJ459" s="90"/>
    </row>
    <row r="460" spans="2:36" ht="20.399999999999999">
      <c r="B460" s="90"/>
      <c r="C460" s="90"/>
      <c r="AJ460" s="90"/>
    </row>
    <row r="461" spans="2:36" ht="20.399999999999999">
      <c r="B461" s="90"/>
      <c r="C461" s="90"/>
      <c r="AJ461" s="90"/>
    </row>
    <row r="462" spans="2:36" ht="20.399999999999999">
      <c r="B462" s="90"/>
      <c r="C462" s="90"/>
      <c r="AJ462" s="90"/>
    </row>
    <row r="463" spans="2:36" ht="20.399999999999999">
      <c r="B463" s="90"/>
      <c r="C463" s="90"/>
      <c r="AJ463" s="90"/>
    </row>
    <row r="464" spans="2:36" ht="20.399999999999999">
      <c r="B464" s="90"/>
      <c r="C464" s="90"/>
      <c r="AJ464" s="90"/>
    </row>
    <row r="465" spans="2:36" ht="20.399999999999999">
      <c r="B465" s="90"/>
      <c r="C465" s="90"/>
      <c r="AJ465" s="90"/>
    </row>
    <row r="466" spans="2:36" ht="20.399999999999999">
      <c r="B466" s="90"/>
      <c r="C466" s="90"/>
      <c r="AJ466" s="90"/>
    </row>
    <row r="467" spans="2:36" ht="20.399999999999999">
      <c r="B467" s="90"/>
      <c r="C467" s="90"/>
      <c r="AJ467" s="90"/>
    </row>
    <row r="468" spans="2:36" ht="20.399999999999999">
      <c r="B468" s="90"/>
      <c r="C468" s="90"/>
      <c r="AJ468" s="90"/>
    </row>
    <row r="469" spans="2:36" ht="20.399999999999999">
      <c r="B469" s="90"/>
      <c r="C469" s="90"/>
      <c r="AJ469" s="90"/>
    </row>
    <row r="470" spans="2:36" ht="20.399999999999999">
      <c r="B470" s="90"/>
      <c r="C470" s="90"/>
      <c r="AJ470" s="90"/>
    </row>
    <row r="471" spans="2:36" ht="20.399999999999999">
      <c r="B471" s="90"/>
      <c r="C471" s="90"/>
      <c r="AJ471" s="90"/>
    </row>
    <row r="472" spans="2:36" ht="20.399999999999999">
      <c r="B472" s="90"/>
      <c r="C472" s="90"/>
      <c r="AJ472" s="90"/>
    </row>
    <row r="473" spans="2:36" ht="20.399999999999999">
      <c r="B473" s="90"/>
      <c r="C473" s="90"/>
      <c r="AJ473" s="90"/>
    </row>
    <row r="474" spans="2:36" ht="20.399999999999999">
      <c r="B474" s="90"/>
      <c r="C474" s="90"/>
      <c r="AJ474" s="90"/>
    </row>
    <row r="475" spans="2:36" ht="20.399999999999999">
      <c r="B475" s="90"/>
      <c r="C475" s="90"/>
      <c r="AJ475" s="90"/>
    </row>
    <row r="476" spans="2:36" ht="20.399999999999999">
      <c r="B476" s="90"/>
      <c r="C476" s="90"/>
      <c r="AJ476" s="90"/>
    </row>
    <row r="477" spans="2:36" ht="20.399999999999999">
      <c r="B477" s="90"/>
      <c r="C477" s="90"/>
      <c r="AJ477" s="90"/>
    </row>
    <row r="478" spans="2:36" ht="20.399999999999999">
      <c r="B478" s="90"/>
      <c r="C478" s="90"/>
      <c r="AJ478" s="90"/>
    </row>
    <row r="479" spans="2:36" ht="20.399999999999999">
      <c r="B479" s="90"/>
      <c r="C479" s="90"/>
      <c r="AJ479" s="90"/>
    </row>
    <row r="480" spans="2:36" ht="20.399999999999999">
      <c r="B480" s="90"/>
      <c r="C480" s="90"/>
      <c r="AJ480" s="90"/>
    </row>
    <row r="481" spans="2:36" ht="20.399999999999999">
      <c r="B481" s="90"/>
      <c r="C481" s="90"/>
      <c r="AJ481" s="90"/>
    </row>
    <row r="482" spans="2:36" ht="20.399999999999999">
      <c r="B482" s="90"/>
      <c r="C482" s="90"/>
      <c r="AJ482" s="90"/>
    </row>
    <row r="483" spans="2:36" ht="20.399999999999999">
      <c r="B483" s="90"/>
      <c r="C483" s="90"/>
      <c r="AJ483" s="90"/>
    </row>
    <row r="484" spans="2:36" ht="20.399999999999999">
      <c r="B484" s="90"/>
      <c r="C484" s="90"/>
      <c r="AJ484" s="90"/>
    </row>
    <row r="485" spans="2:36" ht="20.399999999999999">
      <c r="B485" s="90"/>
      <c r="C485" s="90"/>
      <c r="AJ485" s="90"/>
    </row>
    <row r="486" spans="2:36" ht="20.399999999999999">
      <c r="B486" s="90"/>
      <c r="C486" s="90"/>
      <c r="AJ486" s="90"/>
    </row>
    <row r="487" spans="2:36" ht="20.399999999999999">
      <c r="B487" s="90"/>
      <c r="C487" s="90"/>
      <c r="AJ487" s="90"/>
    </row>
    <row r="488" spans="2:36" ht="20.399999999999999">
      <c r="B488" s="90"/>
      <c r="C488" s="90"/>
      <c r="AJ488" s="90"/>
    </row>
    <row r="489" spans="2:36" ht="20.399999999999999">
      <c r="B489" s="90"/>
      <c r="C489" s="90"/>
      <c r="AJ489" s="90"/>
    </row>
    <row r="490" spans="2:36" ht="20.399999999999999">
      <c r="B490" s="90"/>
      <c r="C490" s="90"/>
      <c r="AJ490" s="90"/>
    </row>
    <row r="491" spans="2:36" ht="20.399999999999999">
      <c r="B491" s="90"/>
      <c r="C491" s="90"/>
      <c r="AJ491" s="90"/>
    </row>
    <row r="492" spans="2:36" ht="20.399999999999999">
      <c r="B492" s="90"/>
      <c r="C492" s="90"/>
      <c r="AJ492" s="90"/>
    </row>
    <row r="493" spans="2:36" ht="20.399999999999999">
      <c r="B493" s="90"/>
      <c r="C493" s="90"/>
      <c r="AJ493" s="90"/>
    </row>
    <row r="494" spans="2:36" ht="20.399999999999999">
      <c r="B494" s="90"/>
      <c r="C494" s="90"/>
      <c r="AJ494" s="90"/>
    </row>
    <row r="495" spans="2:36" ht="20.399999999999999">
      <c r="B495" s="90"/>
      <c r="C495" s="90"/>
      <c r="AJ495" s="90"/>
    </row>
    <row r="496" spans="2:36" ht="20.399999999999999">
      <c r="B496" s="90"/>
      <c r="C496" s="90"/>
      <c r="AJ496" s="90"/>
    </row>
    <row r="497" spans="2:36" ht="20.399999999999999">
      <c r="B497" s="90"/>
      <c r="C497" s="90"/>
      <c r="AJ497" s="90"/>
    </row>
    <row r="498" spans="2:36" ht="20.399999999999999">
      <c r="B498" s="90"/>
      <c r="C498" s="90"/>
      <c r="AJ498" s="90"/>
    </row>
    <row r="499" spans="2:36" ht="20.399999999999999">
      <c r="B499" s="90"/>
      <c r="C499" s="90"/>
      <c r="AJ499" s="90"/>
    </row>
    <row r="500" spans="2:36" ht="20.399999999999999">
      <c r="B500" s="90"/>
      <c r="C500" s="90"/>
      <c r="AJ500" s="90"/>
    </row>
    <row r="501" spans="2:36" ht="20.399999999999999">
      <c r="B501" s="90"/>
      <c r="C501" s="90"/>
      <c r="AJ501" s="90"/>
    </row>
    <row r="502" spans="2:36" ht="20.399999999999999">
      <c r="B502" s="90"/>
      <c r="C502" s="90"/>
      <c r="AJ502" s="90"/>
    </row>
    <row r="503" spans="2:36" ht="20.399999999999999">
      <c r="B503" s="90"/>
      <c r="C503" s="90"/>
      <c r="AJ503" s="90"/>
    </row>
    <row r="504" spans="2:36" ht="20.399999999999999">
      <c r="B504" s="90"/>
      <c r="C504" s="90"/>
      <c r="AJ504" s="90"/>
    </row>
    <row r="505" spans="2:36" ht="20.399999999999999">
      <c r="B505" s="90"/>
      <c r="C505" s="90"/>
      <c r="AJ505" s="90"/>
    </row>
    <row r="506" spans="2:36" ht="20.399999999999999">
      <c r="B506" s="90"/>
      <c r="C506" s="90"/>
      <c r="AJ506" s="90"/>
    </row>
    <row r="507" spans="2:36" ht="20.399999999999999">
      <c r="B507" s="90"/>
      <c r="C507" s="90"/>
      <c r="AJ507" s="90"/>
    </row>
    <row r="508" spans="2:36" ht="20.399999999999999">
      <c r="B508" s="90"/>
      <c r="C508" s="90"/>
      <c r="AJ508" s="90"/>
    </row>
    <row r="509" spans="2:36" ht="20.399999999999999">
      <c r="B509" s="90"/>
      <c r="C509" s="90"/>
      <c r="AJ509" s="90"/>
    </row>
    <row r="510" spans="2:36" ht="20.399999999999999">
      <c r="B510" s="90"/>
      <c r="C510" s="90"/>
      <c r="AJ510" s="90"/>
    </row>
    <row r="511" spans="2:36" ht="20.399999999999999">
      <c r="B511" s="90"/>
      <c r="C511" s="90"/>
      <c r="AJ511" s="90"/>
    </row>
    <row r="512" spans="2:36" ht="20.399999999999999">
      <c r="B512" s="90"/>
      <c r="C512" s="90"/>
      <c r="AJ512" s="90"/>
    </row>
    <row r="513" spans="2:36" ht="20.399999999999999">
      <c r="B513" s="90"/>
      <c r="C513" s="90"/>
      <c r="AJ513" s="90"/>
    </row>
    <row r="514" spans="2:36" ht="20.399999999999999">
      <c r="B514" s="90"/>
      <c r="C514" s="90"/>
      <c r="AJ514" s="90"/>
    </row>
    <row r="515" spans="2:36" ht="20.399999999999999">
      <c r="B515" s="90"/>
      <c r="C515" s="90"/>
      <c r="AJ515" s="90"/>
    </row>
    <row r="516" spans="2:36" ht="20.399999999999999">
      <c r="B516" s="90"/>
      <c r="C516" s="90"/>
      <c r="AJ516" s="90"/>
    </row>
    <row r="517" spans="2:36" ht="20.399999999999999">
      <c r="B517" s="90"/>
      <c r="C517" s="90"/>
      <c r="AJ517" s="90"/>
    </row>
    <row r="518" spans="2:36" ht="20.399999999999999">
      <c r="B518" s="90"/>
      <c r="C518" s="90"/>
      <c r="AJ518" s="90"/>
    </row>
    <row r="519" spans="2:36" ht="20.399999999999999">
      <c r="B519" s="90"/>
      <c r="C519" s="90"/>
      <c r="AJ519" s="90"/>
    </row>
    <row r="520" spans="2:36" ht="20.399999999999999">
      <c r="B520" s="90"/>
      <c r="C520" s="90"/>
      <c r="AJ520" s="90"/>
    </row>
    <row r="521" spans="2:36" ht="20.399999999999999">
      <c r="B521" s="90"/>
      <c r="C521" s="90"/>
      <c r="AJ521" s="90"/>
    </row>
    <row r="522" spans="2:36" ht="20.399999999999999">
      <c r="B522" s="90"/>
      <c r="C522" s="90"/>
      <c r="AJ522" s="90"/>
    </row>
    <row r="523" spans="2:36" ht="20.399999999999999">
      <c r="B523" s="90"/>
      <c r="C523" s="90"/>
      <c r="AJ523" s="90"/>
    </row>
    <row r="524" spans="2:36" ht="20.399999999999999">
      <c r="B524" s="90"/>
      <c r="C524" s="90"/>
      <c r="AJ524" s="90"/>
    </row>
    <row r="525" spans="2:36" ht="20.399999999999999">
      <c r="B525" s="90"/>
      <c r="C525" s="90"/>
      <c r="AJ525" s="90"/>
    </row>
    <row r="526" spans="2:36" ht="20.399999999999999">
      <c r="B526" s="90"/>
      <c r="C526" s="90"/>
      <c r="AJ526" s="90"/>
    </row>
    <row r="527" spans="2:36" ht="20.399999999999999">
      <c r="B527" s="90"/>
      <c r="C527" s="90"/>
      <c r="AJ527" s="90"/>
    </row>
    <row r="528" spans="2:36" ht="20.399999999999999">
      <c r="B528" s="90"/>
      <c r="C528" s="90"/>
      <c r="AJ528" s="90"/>
    </row>
    <row r="529" spans="2:36" ht="20.399999999999999">
      <c r="B529" s="90"/>
      <c r="C529" s="90"/>
      <c r="AJ529" s="90"/>
    </row>
    <row r="530" spans="2:36" ht="20.399999999999999">
      <c r="B530" s="90"/>
      <c r="C530" s="90"/>
      <c r="AJ530" s="90"/>
    </row>
    <row r="531" spans="2:36" ht="20.399999999999999">
      <c r="B531" s="90"/>
      <c r="C531" s="90"/>
      <c r="AJ531" s="90"/>
    </row>
    <row r="532" spans="2:36" ht="20.399999999999999">
      <c r="B532" s="90"/>
      <c r="C532" s="90"/>
      <c r="AJ532" s="90"/>
    </row>
    <row r="533" spans="2:36" ht="20.399999999999999">
      <c r="B533" s="90"/>
      <c r="C533" s="90"/>
      <c r="AJ533" s="90"/>
    </row>
    <row r="534" spans="2:36" ht="20.399999999999999">
      <c r="B534" s="90"/>
      <c r="C534" s="90"/>
      <c r="AJ534" s="90"/>
    </row>
    <row r="535" spans="2:36" ht="20.399999999999999">
      <c r="B535" s="90"/>
      <c r="C535" s="90"/>
      <c r="AJ535" s="90"/>
    </row>
    <row r="536" spans="2:36" ht="20.399999999999999">
      <c r="B536" s="90"/>
      <c r="C536" s="90"/>
      <c r="AJ536" s="90"/>
    </row>
    <row r="537" spans="2:36" ht="20.399999999999999">
      <c r="B537" s="90"/>
      <c r="C537" s="90"/>
      <c r="AJ537" s="90"/>
    </row>
    <row r="538" spans="2:36" ht="20.399999999999999">
      <c r="B538" s="90"/>
      <c r="C538" s="90"/>
      <c r="AJ538" s="90"/>
    </row>
    <row r="539" spans="2:36" ht="20.399999999999999">
      <c r="B539" s="90"/>
      <c r="C539" s="90"/>
      <c r="AJ539" s="90"/>
    </row>
    <row r="540" spans="2:36" ht="20.399999999999999">
      <c r="B540" s="90"/>
      <c r="C540" s="90"/>
      <c r="AJ540" s="90"/>
    </row>
    <row r="541" spans="2:36" ht="20.399999999999999">
      <c r="B541" s="90"/>
      <c r="C541" s="90"/>
      <c r="AJ541" s="90"/>
    </row>
    <row r="542" spans="2:36" ht="20.399999999999999">
      <c r="B542" s="90"/>
      <c r="C542" s="90"/>
      <c r="AJ542" s="90"/>
    </row>
    <row r="543" spans="2:36" ht="20.399999999999999">
      <c r="B543" s="90"/>
      <c r="C543" s="90"/>
      <c r="AJ543" s="90"/>
    </row>
    <row r="544" spans="2:36" ht="20.399999999999999">
      <c r="B544" s="90"/>
      <c r="C544" s="90"/>
      <c r="AJ544" s="90"/>
    </row>
    <row r="545" spans="2:36" ht="20.399999999999999">
      <c r="B545" s="90"/>
      <c r="C545" s="90"/>
      <c r="AJ545" s="90"/>
    </row>
    <row r="546" spans="2:36" ht="20.399999999999999">
      <c r="B546" s="90"/>
      <c r="C546" s="90"/>
      <c r="AJ546" s="90"/>
    </row>
    <row r="547" spans="2:36" ht="20.399999999999999">
      <c r="B547" s="90"/>
      <c r="C547" s="90"/>
      <c r="AJ547" s="90"/>
    </row>
    <row r="548" spans="2:36" ht="20.399999999999999">
      <c r="B548" s="90"/>
      <c r="C548" s="90"/>
      <c r="AJ548" s="90"/>
    </row>
    <row r="549" spans="2:36" ht="20.399999999999999">
      <c r="B549" s="90"/>
      <c r="C549" s="90"/>
      <c r="AJ549" s="90"/>
    </row>
    <row r="550" spans="2:36" ht="20.399999999999999">
      <c r="B550" s="90"/>
      <c r="C550" s="90"/>
      <c r="AJ550" s="90"/>
    </row>
    <row r="551" spans="2:36" ht="20.399999999999999">
      <c r="B551" s="90"/>
      <c r="C551" s="90"/>
      <c r="AJ551" s="90"/>
    </row>
    <row r="552" spans="2:36" ht="20.399999999999999">
      <c r="B552" s="90"/>
      <c r="C552" s="90"/>
      <c r="AJ552" s="90"/>
    </row>
    <row r="553" spans="2:36" ht="20.399999999999999">
      <c r="B553" s="90"/>
      <c r="C553" s="90"/>
      <c r="AJ553" s="90"/>
    </row>
    <row r="554" spans="2:36" ht="20.399999999999999">
      <c r="B554" s="90"/>
      <c r="C554" s="90"/>
      <c r="AJ554" s="90"/>
    </row>
    <row r="555" spans="2:36" ht="20.399999999999999">
      <c r="B555" s="90"/>
      <c r="C555" s="90"/>
      <c r="AJ555" s="90"/>
    </row>
    <row r="556" spans="2:36" ht="20.399999999999999">
      <c r="B556" s="90"/>
      <c r="C556" s="90"/>
      <c r="AJ556" s="90"/>
    </row>
    <row r="557" spans="2:36" ht="20.399999999999999">
      <c r="B557" s="90"/>
      <c r="C557" s="90"/>
      <c r="AJ557" s="90"/>
    </row>
    <row r="558" spans="2:36" ht="20.399999999999999">
      <c r="B558" s="90"/>
      <c r="C558" s="90"/>
      <c r="AJ558" s="90"/>
    </row>
    <row r="559" spans="2:36" ht="20.399999999999999">
      <c r="B559" s="90"/>
      <c r="C559" s="90"/>
      <c r="AJ559" s="90"/>
    </row>
    <row r="560" spans="2:36" ht="20.399999999999999">
      <c r="B560" s="90"/>
      <c r="C560" s="90"/>
      <c r="AJ560" s="90"/>
    </row>
    <row r="561" spans="2:36" ht="20.399999999999999">
      <c r="B561" s="90"/>
      <c r="C561" s="90"/>
      <c r="AJ561" s="90"/>
    </row>
    <row r="562" spans="2:36" ht="20.399999999999999">
      <c r="B562" s="90"/>
      <c r="C562" s="90"/>
      <c r="AJ562" s="90"/>
    </row>
    <row r="563" spans="2:36" ht="20.399999999999999">
      <c r="B563" s="90"/>
      <c r="C563" s="90"/>
      <c r="AJ563" s="90"/>
    </row>
    <row r="564" spans="2:36" ht="20.399999999999999">
      <c r="B564" s="90"/>
      <c r="C564" s="90"/>
      <c r="AJ564" s="90"/>
    </row>
    <row r="565" spans="2:36" ht="20.399999999999999">
      <c r="B565" s="90"/>
      <c r="C565" s="90"/>
      <c r="AJ565" s="90"/>
    </row>
    <row r="566" spans="2:36" ht="20.399999999999999">
      <c r="B566" s="90"/>
      <c r="C566" s="90"/>
      <c r="AJ566" s="90"/>
    </row>
    <row r="567" spans="2:36" ht="20.399999999999999">
      <c r="B567" s="90"/>
      <c r="C567" s="90"/>
      <c r="AJ567" s="90"/>
    </row>
    <row r="568" spans="2:36" ht="20.399999999999999">
      <c r="B568" s="90"/>
      <c r="C568" s="90"/>
      <c r="AJ568" s="90"/>
    </row>
    <row r="569" spans="2:36" ht="20.399999999999999">
      <c r="B569" s="90"/>
      <c r="C569" s="90"/>
      <c r="AJ569" s="90"/>
    </row>
    <row r="570" spans="2:36" ht="20.399999999999999">
      <c r="B570" s="90"/>
      <c r="C570" s="90"/>
      <c r="AJ570" s="90"/>
    </row>
    <row r="571" spans="2:36" ht="20.399999999999999">
      <c r="B571" s="90"/>
      <c r="C571" s="90"/>
      <c r="AJ571" s="90"/>
    </row>
    <row r="572" spans="2:36" ht="20.399999999999999">
      <c r="B572" s="90"/>
      <c r="C572" s="90"/>
      <c r="AJ572" s="90"/>
    </row>
    <row r="573" spans="2:36" ht="20.399999999999999">
      <c r="B573" s="90"/>
      <c r="C573" s="90"/>
      <c r="AJ573" s="90"/>
    </row>
    <row r="574" spans="2:36" ht="20.399999999999999">
      <c r="B574" s="90"/>
      <c r="C574" s="90"/>
      <c r="AJ574" s="90"/>
    </row>
    <row r="575" spans="2:36" ht="20.399999999999999">
      <c r="B575" s="90"/>
      <c r="C575" s="90"/>
      <c r="AJ575" s="90"/>
    </row>
    <row r="576" spans="2:36" ht="20.399999999999999">
      <c r="B576" s="90"/>
      <c r="C576" s="90"/>
      <c r="AJ576" s="90"/>
    </row>
    <row r="577" spans="2:36" ht="20.399999999999999">
      <c r="B577" s="90"/>
      <c r="C577" s="90"/>
      <c r="AJ577" s="90"/>
    </row>
    <row r="578" spans="2:36" ht="20.399999999999999">
      <c r="B578" s="90"/>
      <c r="C578" s="90"/>
      <c r="AJ578" s="90"/>
    </row>
    <row r="579" spans="2:36" ht="20.399999999999999">
      <c r="B579" s="90"/>
      <c r="C579" s="90"/>
      <c r="AJ579" s="90"/>
    </row>
    <row r="580" spans="2:36" ht="20.399999999999999">
      <c r="B580" s="90"/>
      <c r="C580" s="90"/>
      <c r="AJ580" s="90"/>
    </row>
    <row r="581" spans="2:36" ht="20.399999999999999">
      <c r="B581" s="90"/>
      <c r="C581" s="90"/>
      <c r="AJ581" s="90"/>
    </row>
    <row r="582" spans="2:36" ht="20.399999999999999">
      <c r="B582" s="90"/>
      <c r="C582" s="90"/>
      <c r="AJ582" s="90"/>
    </row>
    <row r="583" spans="2:36" ht="20.399999999999999">
      <c r="B583" s="90"/>
      <c r="C583" s="90"/>
      <c r="AJ583" s="90"/>
    </row>
    <row r="584" spans="2:36" ht="21" thickBot="1">
      <c r="AJ584" s="131"/>
    </row>
    <row r="585" spans="2:36" ht="20.399999999999999">
      <c r="G585" s="132"/>
      <c r="H585" s="133"/>
      <c r="I585" s="134" t="s">
        <v>95</v>
      </c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  <c r="AG585" s="135"/>
      <c r="AH585" s="135"/>
      <c r="AI585" s="136" t="s">
        <v>96</v>
      </c>
    </row>
    <row r="586" spans="2:36" ht="20.399999999999999">
      <c r="G586" s="132"/>
      <c r="H586" s="133"/>
      <c r="I586" s="137" t="s">
        <v>97</v>
      </c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133"/>
      <c r="AF586" s="133"/>
      <c r="AG586" s="133"/>
      <c r="AH586" s="133"/>
      <c r="AI586" s="138" t="s">
        <v>96</v>
      </c>
    </row>
    <row r="587" spans="2:36" ht="20.399999999999999">
      <c r="G587" s="132"/>
      <c r="H587" s="133"/>
      <c r="I587" s="137" t="s">
        <v>90</v>
      </c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133"/>
      <c r="AF587" s="133"/>
      <c r="AG587" s="133"/>
      <c r="AH587" s="133"/>
      <c r="AI587" s="138" t="s">
        <v>96</v>
      </c>
    </row>
    <row r="588" spans="2:36" ht="21" thickBot="1">
      <c r="G588" s="132"/>
      <c r="H588" s="133"/>
      <c r="I588" s="139" t="s">
        <v>98</v>
      </c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  <c r="Y588" s="140"/>
      <c r="Z588" s="140"/>
      <c r="AA588" s="140"/>
      <c r="AB588" s="140"/>
      <c r="AC588" s="140"/>
      <c r="AD588" s="140"/>
      <c r="AE588" s="140"/>
      <c r="AF588" s="140"/>
      <c r="AG588" s="140"/>
      <c r="AH588" s="140"/>
      <c r="AI588" s="141" t="s">
        <v>91</v>
      </c>
    </row>
  </sheetData>
  <mergeCells count="128">
    <mergeCell ref="A162:A165"/>
    <mergeCell ref="B162:B165"/>
    <mergeCell ref="AJ162:AJ165"/>
    <mergeCell ref="B146:B149"/>
    <mergeCell ref="AJ146:AJ149"/>
    <mergeCell ref="A150:A153"/>
    <mergeCell ref="B150:B153"/>
    <mergeCell ref="AJ150:AJ153"/>
    <mergeCell ref="A154:A157"/>
    <mergeCell ref="B154:B157"/>
    <mergeCell ref="AJ154:AJ157"/>
    <mergeCell ref="A158:A161"/>
    <mergeCell ref="B158:B161"/>
    <mergeCell ref="AJ158:AJ161"/>
    <mergeCell ref="A6:A9"/>
    <mergeCell ref="B6:B9"/>
    <mergeCell ref="AJ6:AJ9"/>
    <mergeCell ref="A10:A13"/>
    <mergeCell ref="B10:B13"/>
    <mergeCell ref="AJ10:AJ13"/>
    <mergeCell ref="A22:A25"/>
    <mergeCell ref="B22:B25"/>
    <mergeCell ref="AJ22:AJ25"/>
    <mergeCell ref="A26:A29"/>
    <mergeCell ref="B26:B29"/>
    <mergeCell ref="AJ26:AJ29"/>
    <mergeCell ref="A14:A17"/>
    <mergeCell ref="B14:B17"/>
    <mergeCell ref="AJ14:AJ17"/>
    <mergeCell ref="A18:A21"/>
    <mergeCell ref="B18:B21"/>
    <mergeCell ref="AJ18:AJ21"/>
    <mergeCell ref="A38:A41"/>
    <mergeCell ref="B38:B41"/>
    <mergeCell ref="AJ38:AJ41"/>
    <mergeCell ref="A42:A45"/>
    <mergeCell ref="B42:B45"/>
    <mergeCell ref="AJ42:AJ45"/>
    <mergeCell ref="A30:A33"/>
    <mergeCell ref="B30:B33"/>
    <mergeCell ref="AJ30:AJ33"/>
    <mergeCell ref="A34:A37"/>
    <mergeCell ref="B34:B37"/>
    <mergeCell ref="AJ34:AJ37"/>
    <mergeCell ref="A54:A57"/>
    <mergeCell ref="B54:B57"/>
    <mergeCell ref="AJ54:AJ57"/>
    <mergeCell ref="A58:A61"/>
    <mergeCell ref="B58:B61"/>
    <mergeCell ref="AJ58:AJ61"/>
    <mergeCell ref="A46:A49"/>
    <mergeCell ref="B46:B49"/>
    <mergeCell ref="AJ46:AJ49"/>
    <mergeCell ref="A50:A53"/>
    <mergeCell ref="B50:B53"/>
    <mergeCell ref="AJ50:AJ53"/>
    <mergeCell ref="A70:A73"/>
    <mergeCell ref="B70:B73"/>
    <mergeCell ref="AJ70:AJ73"/>
    <mergeCell ref="A74:A77"/>
    <mergeCell ref="B74:B77"/>
    <mergeCell ref="AJ74:AJ77"/>
    <mergeCell ref="A62:A65"/>
    <mergeCell ref="B62:B65"/>
    <mergeCell ref="AJ62:AJ65"/>
    <mergeCell ref="A66:A69"/>
    <mergeCell ref="B66:B69"/>
    <mergeCell ref="AJ66:AJ69"/>
    <mergeCell ref="A86:A89"/>
    <mergeCell ref="B86:B89"/>
    <mergeCell ref="AJ86:AJ89"/>
    <mergeCell ref="A90:A93"/>
    <mergeCell ref="B90:B93"/>
    <mergeCell ref="AJ90:AJ93"/>
    <mergeCell ref="A78:A81"/>
    <mergeCell ref="B78:B81"/>
    <mergeCell ref="AJ78:AJ81"/>
    <mergeCell ref="A82:A85"/>
    <mergeCell ref="B82:B85"/>
    <mergeCell ref="AJ82:AJ85"/>
    <mergeCell ref="A102:A105"/>
    <mergeCell ref="B102:B105"/>
    <mergeCell ref="AJ102:AJ105"/>
    <mergeCell ref="A106:A109"/>
    <mergeCell ref="B106:B109"/>
    <mergeCell ref="AJ106:AJ109"/>
    <mergeCell ref="A94:A97"/>
    <mergeCell ref="B94:B97"/>
    <mergeCell ref="AJ94:AJ97"/>
    <mergeCell ref="A98:A101"/>
    <mergeCell ref="B98:B101"/>
    <mergeCell ref="AJ98:AJ101"/>
    <mergeCell ref="A118:A121"/>
    <mergeCell ref="B118:B121"/>
    <mergeCell ref="AJ118:AJ121"/>
    <mergeCell ref="A122:A125"/>
    <mergeCell ref="B122:B125"/>
    <mergeCell ref="AJ122:AJ125"/>
    <mergeCell ref="A110:A113"/>
    <mergeCell ref="B110:B113"/>
    <mergeCell ref="AJ110:AJ113"/>
    <mergeCell ref="A114:A117"/>
    <mergeCell ref="B114:B117"/>
    <mergeCell ref="AJ114:AJ117"/>
    <mergeCell ref="A166:B170"/>
    <mergeCell ref="AJ166:AJ169"/>
    <mergeCell ref="B171:F171"/>
    <mergeCell ref="A172:B172"/>
    <mergeCell ref="AJ172:AJ176"/>
    <mergeCell ref="A173:B173"/>
    <mergeCell ref="A174:B174"/>
    <mergeCell ref="A175:B175"/>
    <mergeCell ref="A126:A129"/>
    <mergeCell ref="B126:B129"/>
    <mergeCell ref="AJ126:AJ129"/>
    <mergeCell ref="A130:A133"/>
    <mergeCell ref="B130:B133"/>
    <mergeCell ref="AJ130:AJ133"/>
    <mergeCell ref="A134:A137"/>
    <mergeCell ref="B134:B137"/>
    <mergeCell ref="AJ134:AJ137"/>
    <mergeCell ref="A138:A141"/>
    <mergeCell ref="B138:B141"/>
    <mergeCell ref="AJ138:AJ141"/>
    <mergeCell ref="A142:A145"/>
    <mergeCell ref="B142:B145"/>
    <mergeCell ref="AJ142:AJ145"/>
    <mergeCell ref="A146:A14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88"/>
  <sheetViews>
    <sheetView workbookViewId="0">
      <pane xSplit="3" ySplit="5" topLeftCell="F131" activePane="bottomRight" state="frozen"/>
      <selection pane="topRight" activeCell="D1" sqref="D1"/>
      <selection pane="bottomLeft" activeCell="A6" sqref="A6"/>
      <selection pane="bottomRight" activeCell="F174" sqref="F174"/>
    </sheetView>
  </sheetViews>
  <sheetFormatPr defaultColWidth="9" defaultRowHeight="14.4"/>
  <cols>
    <col min="1" max="1" width="9" style="79"/>
    <col min="2" max="2" width="35.33203125" style="79" bestFit="1" customWidth="1"/>
    <col min="3" max="3" width="9" style="79"/>
    <col min="4" max="4" width="9.88671875" style="79" bestFit="1" customWidth="1"/>
    <col min="5" max="34" width="9" style="79"/>
    <col min="35" max="35" width="9.88671875" style="79" bestFit="1" customWidth="1"/>
    <col min="36" max="16384" width="9" style="79"/>
  </cols>
  <sheetData>
    <row r="1" spans="1:36" ht="23.4">
      <c r="A1" s="191" t="s">
        <v>45</v>
      </c>
      <c r="B1" s="189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</row>
    <row r="2" spans="1:36" ht="23.4">
      <c r="A2" s="191" t="s">
        <v>315</v>
      </c>
      <c r="B2" s="189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</row>
    <row r="3" spans="1:36" ht="23.4">
      <c r="A3" s="192" t="s">
        <v>320</v>
      </c>
      <c r="B3" s="190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</row>
    <row r="4" spans="1:36" ht="21" thickBot="1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</row>
    <row r="5" spans="1:36" ht="21.6" thickTop="1" thickBot="1">
      <c r="A5" s="84" t="s">
        <v>99</v>
      </c>
      <c r="B5" s="83" t="s">
        <v>0</v>
      </c>
      <c r="C5" s="83" t="s">
        <v>1</v>
      </c>
      <c r="D5" s="84">
        <v>1</v>
      </c>
      <c r="E5" s="84">
        <v>2</v>
      </c>
      <c r="F5" s="84">
        <v>3</v>
      </c>
      <c r="G5" s="84">
        <v>4</v>
      </c>
      <c r="H5" s="500">
        <v>5</v>
      </c>
      <c r="I5" s="84">
        <v>6</v>
      </c>
      <c r="J5" s="84">
        <v>7</v>
      </c>
      <c r="K5" s="84">
        <v>8</v>
      </c>
      <c r="L5" s="84">
        <v>9</v>
      </c>
      <c r="M5" s="84">
        <v>10</v>
      </c>
      <c r="N5" s="84">
        <v>11</v>
      </c>
      <c r="O5" s="500">
        <v>12</v>
      </c>
      <c r="P5" s="84">
        <v>13</v>
      </c>
      <c r="Q5" s="84">
        <v>14</v>
      </c>
      <c r="R5" s="84">
        <v>15</v>
      </c>
      <c r="S5" s="84">
        <v>16</v>
      </c>
      <c r="T5" s="84">
        <v>17</v>
      </c>
      <c r="U5" s="84">
        <v>18</v>
      </c>
      <c r="V5" s="500">
        <v>19</v>
      </c>
      <c r="W5" s="84">
        <v>20</v>
      </c>
      <c r="X5" s="84">
        <v>21</v>
      </c>
      <c r="Y5" s="84">
        <v>22</v>
      </c>
      <c r="Z5" s="84">
        <v>23</v>
      </c>
      <c r="AA5" s="84">
        <v>24</v>
      </c>
      <c r="AB5" s="84">
        <v>25</v>
      </c>
      <c r="AC5" s="500">
        <v>26</v>
      </c>
      <c r="AD5" s="84">
        <v>27</v>
      </c>
      <c r="AE5" s="84">
        <v>28</v>
      </c>
      <c r="AF5" s="84">
        <v>29</v>
      </c>
      <c r="AG5" s="84">
        <v>30</v>
      </c>
      <c r="AH5" s="84">
        <v>31</v>
      </c>
      <c r="AI5" s="85" t="s">
        <v>41</v>
      </c>
      <c r="AJ5" s="83" t="s">
        <v>88</v>
      </c>
    </row>
    <row r="6" spans="1:36" ht="21" thickTop="1">
      <c r="A6" s="544" t="s">
        <v>2</v>
      </c>
      <c r="B6" s="545" t="s">
        <v>53</v>
      </c>
      <c r="C6" s="86" t="s">
        <v>42</v>
      </c>
      <c r="D6" s="142">
        <v>40</v>
      </c>
      <c r="E6" s="142">
        <v>40</v>
      </c>
      <c r="F6" s="142">
        <v>60</v>
      </c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89">
        <f>SUM(D6:AH6)</f>
        <v>140</v>
      </c>
      <c r="AJ6" s="541">
        <f>AI9</f>
        <v>5.7142857142857141E-2</v>
      </c>
    </row>
    <row r="7" spans="1:36" ht="20.399999999999999">
      <c r="A7" s="529"/>
      <c r="B7" s="546"/>
      <c r="C7" s="91" t="s">
        <v>89</v>
      </c>
      <c r="D7" s="92">
        <v>8</v>
      </c>
      <c r="E7" s="92">
        <v>0</v>
      </c>
      <c r="F7" s="92">
        <v>0</v>
      </c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161">
        <f t="shared" ref="AI7:AI8" si="0">SUM(D7:AH7)</f>
        <v>8</v>
      </c>
      <c r="AJ7" s="541"/>
    </row>
    <row r="8" spans="1:36" ht="20.399999999999999">
      <c r="A8" s="529"/>
      <c r="B8" s="546"/>
      <c r="C8" s="94" t="s">
        <v>90</v>
      </c>
      <c r="D8" s="92">
        <v>0</v>
      </c>
      <c r="E8" s="92">
        <v>0</v>
      </c>
      <c r="F8" s="92">
        <v>0</v>
      </c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87">
        <f t="shared" si="0"/>
        <v>0</v>
      </c>
      <c r="AJ8" s="541"/>
    </row>
    <row r="9" spans="1:36" ht="21" thickBot="1">
      <c r="A9" s="530"/>
      <c r="B9" s="547"/>
      <c r="C9" s="96" t="s">
        <v>91</v>
      </c>
      <c r="D9" s="97">
        <f>(D7+D8)/D6</f>
        <v>0.2</v>
      </c>
      <c r="E9" s="97">
        <f>(E7+E8)/E6</f>
        <v>0</v>
      </c>
      <c r="F9" s="97">
        <f t="shared" ref="F9:AI9" si="1">(F7+F8)/F6</f>
        <v>0</v>
      </c>
      <c r="G9" s="97" t="e">
        <f t="shared" si="1"/>
        <v>#DIV/0!</v>
      </c>
      <c r="H9" s="97" t="e">
        <f t="shared" si="1"/>
        <v>#DIV/0!</v>
      </c>
      <c r="I9" s="97" t="e">
        <f t="shared" si="1"/>
        <v>#DIV/0!</v>
      </c>
      <c r="J9" s="97" t="e">
        <f t="shared" si="1"/>
        <v>#DIV/0!</v>
      </c>
      <c r="K9" s="97" t="e">
        <f t="shared" si="1"/>
        <v>#DIV/0!</v>
      </c>
      <c r="L9" s="97" t="e">
        <f t="shared" si="1"/>
        <v>#DIV/0!</v>
      </c>
      <c r="M9" s="97" t="e">
        <f t="shared" si="1"/>
        <v>#DIV/0!</v>
      </c>
      <c r="N9" s="97" t="e">
        <f t="shared" si="1"/>
        <v>#DIV/0!</v>
      </c>
      <c r="O9" s="97" t="e">
        <f t="shared" si="1"/>
        <v>#DIV/0!</v>
      </c>
      <c r="P9" s="97" t="e">
        <f t="shared" si="1"/>
        <v>#DIV/0!</v>
      </c>
      <c r="Q9" s="97" t="e">
        <f t="shared" si="1"/>
        <v>#DIV/0!</v>
      </c>
      <c r="R9" s="97" t="e">
        <f t="shared" si="1"/>
        <v>#DIV/0!</v>
      </c>
      <c r="S9" s="97" t="e">
        <f t="shared" si="1"/>
        <v>#DIV/0!</v>
      </c>
      <c r="T9" s="97" t="e">
        <f t="shared" si="1"/>
        <v>#DIV/0!</v>
      </c>
      <c r="U9" s="97" t="e">
        <f t="shared" si="1"/>
        <v>#DIV/0!</v>
      </c>
      <c r="V9" s="97" t="e">
        <f t="shared" si="1"/>
        <v>#DIV/0!</v>
      </c>
      <c r="W9" s="97" t="e">
        <f t="shared" si="1"/>
        <v>#DIV/0!</v>
      </c>
      <c r="X9" s="97" t="e">
        <f t="shared" si="1"/>
        <v>#DIV/0!</v>
      </c>
      <c r="Y9" s="97" t="e">
        <f t="shared" si="1"/>
        <v>#DIV/0!</v>
      </c>
      <c r="Z9" s="97" t="e">
        <f t="shared" si="1"/>
        <v>#DIV/0!</v>
      </c>
      <c r="AA9" s="97" t="e">
        <f t="shared" si="1"/>
        <v>#DIV/0!</v>
      </c>
      <c r="AB9" s="97" t="e">
        <f t="shared" si="1"/>
        <v>#DIV/0!</v>
      </c>
      <c r="AC9" s="97" t="e">
        <f t="shared" si="1"/>
        <v>#DIV/0!</v>
      </c>
      <c r="AD9" s="97" t="e">
        <f t="shared" si="1"/>
        <v>#DIV/0!</v>
      </c>
      <c r="AE9" s="97" t="e">
        <f t="shared" si="1"/>
        <v>#DIV/0!</v>
      </c>
      <c r="AF9" s="97" t="e">
        <f t="shared" si="1"/>
        <v>#DIV/0!</v>
      </c>
      <c r="AG9" s="97" t="e">
        <f t="shared" si="1"/>
        <v>#DIV/0!</v>
      </c>
      <c r="AH9" s="97" t="e">
        <f t="shared" si="1"/>
        <v>#DIV/0!</v>
      </c>
      <c r="AI9" s="97">
        <f t="shared" si="1"/>
        <v>5.7142857142857141E-2</v>
      </c>
      <c r="AJ9" s="542"/>
    </row>
    <row r="10" spans="1:36" ht="20.399999999999999">
      <c r="A10" s="528" t="s">
        <v>3</v>
      </c>
      <c r="B10" s="548" t="s">
        <v>54</v>
      </c>
      <c r="C10" s="86" t="s">
        <v>42</v>
      </c>
      <c r="D10" s="142">
        <v>40</v>
      </c>
      <c r="E10" s="142">
        <v>50</v>
      </c>
      <c r="F10" s="142">
        <v>60</v>
      </c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93">
        <f>SUM(D10:AH10)</f>
        <v>150</v>
      </c>
      <c r="AJ10" s="541">
        <f>AI13</f>
        <v>0.1</v>
      </c>
    </row>
    <row r="11" spans="1:36" ht="20.399999999999999">
      <c r="A11" s="529"/>
      <c r="B11" s="546"/>
      <c r="C11" s="91" t="s">
        <v>89</v>
      </c>
      <c r="D11" s="92">
        <v>5</v>
      </c>
      <c r="E11" s="92">
        <v>9</v>
      </c>
      <c r="F11" s="92">
        <v>1</v>
      </c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161">
        <f t="shared" ref="AI11:AI12" si="2">SUM(D11:AH11)</f>
        <v>15</v>
      </c>
      <c r="AJ11" s="541"/>
    </row>
    <row r="12" spans="1:36" ht="20.399999999999999">
      <c r="A12" s="529"/>
      <c r="B12" s="546"/>
      <c r="C12" s="94" t="s">
        <v>90</v>
      </c>
      <c r="D12" s="92">
        <v>0</v>
      </c>
      <c r="E12" s="92">
        <v>0</v>
      </c>
      <c r="F12" s="92">
        <v>0</v>
      </c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87">
        <f t="shared" si="2"/>
        <v>0</v>
      </c>
      <c r="AJ12" s="541"/>
    </row>
    <row r="13" spans="1:36" ht="21" thickBot="1">
      <c r="A13" s="530"/>
      <c r="B13" s="547"/>
      <c r="C13" s="96" t="s">
        <v>91</v>
      </c>
      <c r="D13" s="97">
        <f>(D11+D12)/D10</f>
        <v>0.125</v>
      </c>
      <c r="E13" s="97">
        <f>(E11+E12)/E10</f>
        <v>0.18</v>
      </c>
      <c r="F13" s="97">
        <f t="shared" ref="F13:AI13" si="3">(F11+F12)/F10</f>
        <v>1.6666666666666666E-2</v>
      </c>
      <c r="G13" s="97" t="e">
        <f t="shared" si="3"/>
        <v>#DIV/0!</v>
      </c>
      <c r="H13" s="97" t="e">
        <f t="shared" si="3"/>
        <v>#DIV/0!</v>
      </c>
      <c r="I13" s="97" t="e">
        <f t="shared" si="3"/>
        <v>#DIV/0!</v>
      </c>
      <c r="J13" s="97" t="e">
        <f t="shared" si="3"/>
        <v>#DIV/0!</v>
      </c>
      <c r="K13" s="97" t="e">
        <f t="shared" si="3"/>
        <v>#DIV/0!</v>
      </c>
      <c r="L13" s="97" t="e">
        <f t="shared" si="3"/>
        <v>#DIV/0!</v>
      </c>
      <c r="M13" s="97" t="e">
        <f t="shared" si="3"/>
        <v>#DIV/0!</v>
      </c>
      <c r="N13" s="97" t="e">
        <f t="shared" si="3"/>
        <v>#DIV/0!</v>
      </c>
      <c r="O13" s="97" t="e">
        <f t="shared" si="3"/>
        <v>#DIV/0!</v>
      </c>
      <c r="P13" s="97" t="e">
        <f t="shared" si="3"/>
        <v>#DIV/0!</v>
      </c>
      <c r="Q13" s="97" t="e">
        <f t="shared" si="3"/>
        <v>#DIV/0!</v>
      </c>
      <c r="R13" s="97" t="e">
        <f t="shared" si="3"/>
        <v>#DIV/0!</v>
      </c>
      <c r="S13" s="97" t="e">
        <f t="shared" si="3"/>
        <v>#DIV/0!</v>
      </c>
      <c r="T13" s="97" t="e">
        <f t="shared" si="3"/>
        <v>#DIV/0!</v>
      </c>
      <c r="U13" s="97" t="e">
        <f t="shared" si="3"/>
        <v>#DIV/0!</v>
      </c>
      <c r="V13" s="97" t="e">
        <f t="shared" si="3"/>
        <v>#DIV/0!</v>
      </c>
      <c r="W13" s="97" t="e">
        <f t="shared" si="3"/>
        <v>#DIV/0!</v>
      </c>
      <c r="X13" s="97" t="e">
        <f t="shared" si="3"/>
        <v>#DIV/0!</v>
      </c>
      <c r="Y13" s="97" t="e">
        <f t="shared" si="3"/>
        <v>#DIV/0!</v>
      </c>
      <c r="Z13" s="97" t="e">
        <f t="shared" si="3"/>
        <v>#DIV/0!</v>
      </c>
      <c r="AA13" s="97" t="e">
        <f t="shared" si="3"/>
        <v>#DIV/0!</v>
      </c>
      <c r="AB13" s="97" t="e">
        <f t="shared" si="3"/>
        <v>#DIV/0!</v>
      </c>
      <c r="AC13" s="97" t="e">
        <f t="shared" si="3"/>
        <v>#DIV/0!</v>
      </c>
      <c r="AD13" s="97" t="e">
        <f t="shared" si="3"/>
        <v>#DIV/0!</v>
      </c>
      <c r="AE13" s="97" t="e">
        <f t="shared" si="3"/>
        <v>#DIV/0!</v>
      </c>
      <c r="AF13" s="97" t="e">
        <f t="shared" si="3"/>
        <v>#DIV/0!</v>
      </c>
      <c r="AG13" s="97" t="e">
        <f t="shared" si="3"/>
        <v>#DIV/0!</v>
      </c>
      <c r="AH13" s="97" t="e">
        <f t="shared" si="3"/>
        <v>#DIV/0!</v>
      </c>
      <c r="AI13" s="97">
        <f t="shared" si="3"/>
        <v>0.1</v>
      </c>
      <c r="AJ13" s="542"/>
    </row>
    <row r="14" spans="1:36" ht="20.399999999999999">
      <c r="A14" s="528" t="s">
        <v>100</v>
      </c>
      <c r="B14" s="548" t="s">
        <v>55</v>
      </c>
      <c r="C14" s="86" t="s">
        <v>42</v>
      </c>
      <c r="D14" s="142">
        <v>40</v>
      </c>
      <c r="E14" s="142">
        <v>50</v>
      </c>
      <c r="F14" s="142">
        <v>60</v>
      </c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93">
        <f>SUM(D14:AH14)</f>
        <v>150</v>
      </c>
      <c r="AJ14" s="541">
        <f>AI17</f>
        <v>5.3333333333333337E-2</v>
      </c>
    </row>
    <row r="15" spans="1:36" ht="20.399999999999999">
      <c r="A15" s="529"/>
      <c r="B15" s="546"/>
      <c r="C15" s="91" t="s">
        <v>89</v>
      </c>
      <c r="D15" s="92">
        <v>4</v>
      </c>
      <c r="E15" s="92">
        <v>4</v>
      </c>
      <c r="F15" s="92">
        <v>0</v>
      </c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161">
        <f t="shared" ref="AI15:AI16" si="4">SUM(D15:AH15)</f>
        <v>8</v>
      </c>
      <c r="AJ15" s="541"/>
    </row>
    <row r="16" spans="1:36" ht="20.399999999999999">
      <c r="A16" s="529"/>
      <c r="B16" s="546"/>
      <c r="C16" s="94" t="s">
        <v>90</v>
      </c>
      <c r="D16" s="92">
        <v>0</v>
      </c>
      <c r="E16" s="92">
        <v>0</v>
      </c>
      <c r="F16" s="92">
        <v>0</v>
      </c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87">
        <f t="shared" si="4"/>
        <v>0</v>
      </c>
      <c r="AJ16" s="541"/>
    </row>
    <row r="17" spans="1:36" ht="21" thickBot="1">
      <c r="A17" s="530"/>
      <c r="B17" s="547"/>
      <c r="C17" s="96" t="s">
        <v>91</v>
      </c>
      <c r="D17" s="97">
        <f>(D15+D16)/D14</f>
        <v>0.1</v>
      </c>
      <c r="E17" s="97">
        <f>(E15+E16)/E14</f>
        <v>0.08</v>
      </c>
      <c r="F17" s="97">
        <f t="shared" ref="F17:AI17" si="5">(F15+F16)/F14</f>
        <v>0</v>
      </c>
      <c r="G17" s="97" t="e">
        <f t="shared" si="5"/>
        <v>#DIV/0!</v>
      </c>
      <c r="H17" s="97" t="e">
        <f t="shared" si="5"/>
        <v>#DIV/0!</v>
      </c>
      <c r="I17" s="97" t="e">
        <f t="shared" si="5"/>
        <v>#DIV/0!</v>
      </c>
      <c r="J17" s="97" t="e">
        <f t="shared" si="5"/>
        <v>#DIV/0!</v>
      </c>
      <c r="K17" s="97" t="e">
        <f t="shared" si="5"/>
        <v>#DIV/0!</v>
      </c>
      <c r="L17" s="97" t="e">
        <f t="shared" si="5"/>
        <v>#DIV/0!</v>
      </c>
      <c r="M17" s="97" t="e">
        <f t="shared" si="5"/>
        <v>#DIV/0!</v>
      </c>
      <c r="N17" s="97" t="e">
        <f t="shared" si="5"/>
        <v>#DIV/0!</v>
      </c>
      <c r="O17" s="97" t="e">
        <f t="shared" si="5"/>
        <v>#DIV/0!</v>
      </c>
      <c r="P17" s="97" t="e">
        <f t="shared" si="5"/>
        <v>#DIV/0!</v>
      </c>
      <c r="Q17" s="97" t="e">
        <f t="shared" si="5"/>
        <v>#DIV/0!</v>
      </c>
      <c r="R17" s="97" t="e">
        <f t="shared" si="5"/>
        <v>#DIV/0!</v>
      </c>
      <c r="S17" s="97" t="e">
        <f t="shared" si="5"/>
        <v>#DIV/0!</v>
      </c>
      <c r="T17" s="97" t="e">
        <f t="shared" si="5"/>
        <v>#DIV/0!</v>
      </c>
      <c r="U17" s="97" t="e">
        <f t="shared" si="5"/>
        <v>#DIV/0!</v>
      </c>
      <c r="V17" s="97" t="e">
        <f t="shared" si="5"/>
        <v>#DIV/0!</v>
      </c>
      <c r="W17" s="97" t="e">
        <f t="shared" si="5"/>
        <v>#DIV/0!</v>
      </c>
      <c r="X17" s="97" t="e">
        <f t="shared" si="5"/>
        <v>#DIV/0!</v>
      </c>
      <c r="Y17" s="97" t="e">
        <f t="shared" si="5"/>
        <v>#DIV/0!</v>
      </c>
      <c r="Z17" s="97" t="e">
        <f t="shared" si="5"/>
        <v>#DIV/0!</v>
      </c>
      <c r="AA17" s="97" t="e">
        <f t="shared" si="5"/>
        <v>#DIV/0!</v>
      </c>
      <c r="AB17" s="97" t="e">
        <f t="shared" si="5"/>
        <v>#DIV/0!</v>
      </c>
      <c r="AC17" s="97" t="e">
        <f t="shared" si="5"/>
        <v>#DIV/0!</v>
      </c>
      <c r="AD17" s="97" t="e">
        <f t="shared" si="5"/>
        <v>#DIV/0!</v>
      </c>
      <c r="AE17" s="97" t="e">
        <f t="shared" si="5"/>
        <v>#DIV/0!</v>
      </c>
      <c r="AF17" s="97" t="e">
        <f t="shared" si="5"/>
        <v>#DIV/0!</v>
      </c>
      <c r="AG17" s="97" t="e">
        <f t="shared" si="5"/>
        <v>#DIV/0!</v>
      </c>
      <c r="AH17" s="97" t="e">
        <f t="shared" si="5"/>
        <v>#DIV/0!</v>
      </c>
      <c r="AI17" s="97">
        <f t="shared" si="5"/>
        <v>5.3333333333333337E-2</v>
      </c>
      <c r="AJ17" s="542"/>
    </row>
    <row r="18" spans="1:36" ht="20.399999999999999">
      <c r="A18" s="528" t="s">
        <v>4</v>
      </c>
      <c r="B18" s="548" t="s">
        <v>56</v>
      </c>
      <c r="C18" s="86" t="s">
        <v>42</v>
      </c>
      <c r="D18" s="142">
        <v>25</v>
      </c>
      <c r="E18" s="142">
        <v>25</v>
      </c>
      <c r="F18" s="142">
        <v>60</v>
      </c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93">
        <f>SUM(D18:AH18)</f>
        <v>110</v>
      </c>
      <c r="AJ18" s="541">
        <f>AI21</f>
        <v>0.15454545454545454</v>
      </c>
    </row>
    <row r="19" spans="1:36" ht="20.399999999999999">
      <c r="A19" s="529"/>
      <c r="B19" s="546"/>
      <c r="C19" s="91" t="s">
        <v>89</v>
      </c>
      <c r="D19" s="92">
        <v>2</v>
      </c>
      <c r="E19" s="92">
        <v>10</v>
      </c>
      <c r="F19" s="92">
        <v>5</v>
      </c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161">
        <f t="shared" ref="AI19:AI20" si="6">SUM(D19:AH19)</f>
        <v>17</v>
      </c>
      <c r="AJ19" s="541"/>
    </row>
    <row r="20" spans="1:36" ht="20.399999999999999">
      <c r="A20" s="529"/>
      <c r="B20" s="546"/>
      <c r="C20" s="94" t="s">
        <v>90</v>
      </c>
      <c r="D20" s="92">
        <v>0</v>
      </c>
      <c r="E20" s="92">
        <v>0</v>
      </c>
      <c r="F20" s="92">
        <v>0</v>
      </c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87">
        <f t="shared" si="6"/>
        <v>0</v>
      </c>
      <c r="AJ20" s="541"/>
    </row>
    <row r="21" spans="1:36" ht="21" thickBot="1">
      <c r="A21" s="530"/>
      <c r="B21" s="547"/>
      <c r="C21" s="96" t="s">
        <v>91</v>
      </c>
      <c r="D21" s="97">
        <f>(D19+D20)/D18</f>
        <v>0.08</v>
      </c>
      <c r="E21" s="97">
        <f>(E19+E20)/E18</f>
        <v>0.4</v>
      </c>
      <c r="F21" s="97">
        <f t="shared" ref="F21:AI21" si="7">(F19+F20)/F18</f>
        <v>8.3333333333333329E-2</v>
      </c>
      <c r="G21" s="97" t="e">
        <f t="shared" si="7"/>
        <v>#DIV/0!</v>
      </c>
      <c r="H21" s="97" t="e">
        <f t="shared" si="7"/>
        <v>#DIV/0!</v>
      </c>
      <c r="I21" s="97" t="e">
        <f t="shared" si="7"/>
        <v>#DIV/0!</v>
      </c>
      <c r="J21" s="97" t="e">
        <f t="shared" si="7"/>
        <v>#DIV/0!</v>
      </c>
      <c r="K21" s="97" t="e">
        <f t="shared" si="7"/>
        <v>#DIV/0!</v>
      </c>
      <c r="L21" s="97" t="e">
        <f t="shared" si="7"/>
        <v>#DIV/0!</v>
      </c>
      <c r="M21" s="97" t="e">
        <f t="shared" si="7"/>
        <v>#DIV/0!</v>
      </c>
      <c r="N21" s="97" t="e">
        <f t="shared" si="7"/>
        <v>#DIV/0!</v>
      </c>
      <c r="O21" s="97" t="e">
        <f t="shared" si="7"/>
        <v>#DIV/0!</v>
      </c>
      <c r="P21" s="97" t="e">
        <f t="shared" si="7"/>
        <v>#DIV/0!</v>
      </c>
      <c r="Q21" s="97" t="e">
        <f t="shared" si="7"/>
        <v>#DIV/0!</v>
      </c>
      <c r="R21" s="97" t="e">
        <f t="shared" si="7"/>
        <v>#DIV/0!</v>
      </c>
      <c r="S21" s="97" t="e">
        <f t="shared" si="7"/>
        <v>#DIV/0!</v>
      </c>
      <c r="T21" s="97" t="e">
        <f t="shared" si="7"/>
        <v>#DIV/0!</v>
      </c>
      <c r="U21" s="97" t="e">
        <f t="shared" si="7"/>
        <v>#DIV/0!</v>
      </c>
      <c r="V21" s="97" t="e">
        <f t="shared" si="7"/>
        <v>#DIV/0!</v>
      </c>
      <c r="W21" s="97" t="e">
        <f t="shared" si="7"/>
        <v>#DIV/0!</v>
      </c>
      <c r="X21" s="97" t="e">
        <f t="shared" si="7"/>
        <v>#DIV/0!</v>
      </c>
      <c r="Y21" s="97" t="e">
        <f t="shared" si="7"/>
        <v>#DIV/0!</v>
      </c>
      <c r="Z21" s="97" t="e">
        <f t="shared" si="7"/>
        <v>#DIV/0!</v>
      </c>
      <c r="AA21" s="97" t="e">
        <f t="shared" si="7"/>
        <v>#DIV/0!</v>
      </c>
      <c r="AB21" s="97" t="e">
        <f t="shared" si="7"/>
        <v>#DIV/0!</v>
      </c>
      <c r="AC21" s="97" t="e">
        <f t="shared" si="7"/>
        <v>#DIV/0!</v>
      </c>
      <c r="AD21" s="97" t="e">
        <f t="shared" si="7"/>
        <v>#DIV/0!</v>
      </c>
      <c r="AE21" s="97" t="e">
        <f t="shared" si="7"/>
        <v>#DIV/0!</v>
      </c>
      <c r="AF21" s="97" t="e">
        <f t="shared" si="7"/>
        <v>#DIV/0!</v>
      </c>
      <c r="AG21" s="97" t="e">
        <f t="shared" si="7"/>
        <v>#DIV/0!</v>
      </c>
      <c r="AH21" s="97" t="e">
        <f t="shared" si="7"/>
        <v>#DIV/0!</v>
      </c>
      <c r="AI21" s="97">
        <f t="shared" si="7"/>
        <v>0.15454545454545454</v>
      </c>
      <c r="AJ21" s="542"/>
    </row>
    <row r="22" spans="1:36" ht="20.399999999999999">
      <c r="A22" s="528" t="s">
        <v>5</v>
      </c>
      <c r="B22" s="548" t="s">
        <v>57</v>
      </c>
      <c r="C22" s="86" t="s">
        <v>42</v>
      </c>
      <c r="D22" s="142">
        <v>25</v>
      </c>
      <c r="E22" s="142">
        <v>35</v>
      </c>
      <c r="F22" s="142">
        <v>50</v>
      </c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93">
        <f>SUM(D22:AH22)</f>
        <v>110</v>
      </c>
      <c r="AJ22" s="541">
        <f>AI25</f>
        <v>1.8181818181818181E-2</v>
      </c>
    </row>
    <row r="23" spans="1:36" ht="20.399999999999999">
      <c r="A23" s="529"/>
      <c r="B23" s="546"/>
      <c r="C23" s="91" t="s">
        <v>89</v>
      </c>
      <c r="D23" s="92">
        <v>2</v>
      </c>
      <c r="E23" s="92">
        <v>0</v>
      </c>
      <c r="F23" s="92">
        <v>0</v>
      </c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161">
        <f t="shared" ref="AI23:AI24" si="8">SUM(D23:AH23)</f>
        <v>2</v>
      </c>
      <c r="AJ23" s="541"/>
    </row>
    <row r="24" spans="1:36" ht="20.399999999999999">
      <c r="A24" s="529"/>
      <c r="B24" s="546"/>
      <c r="C24" s="94" t="s">
        <v>90</v>
      </c>
      <c r="D24" s="92">
        <v>0</v>
      </c>
      <c r="E24" s="92">
        <v>0</v>
      </c>
      <c r="F24" s="92">
        <v>0</v>
      </c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87">
        <f t="shared" si="8"/>
        <v>0</v>
      </c>
      <c r="AJ24" s="541"/>
    </row>
    <row r="25" spans="1:36" ht="21" thickBot="1">
      <c r="A25" s="530"/>
      <c r="B25" s="547"/>
      <c r="C25" s="96" t="s">
        <v>91</v>
      </c>
      <c r="D25" s="97">
        <f>(D23+D24)/D22</f>
        <v>0.08</v>
      </c>
      <c r="E25" s="97">
        <f>(E23+E24)/E22</f>
        <v>0</v>
      </c>
      <c r="F25" s="97">
        <f t="shared" ref="F25:AI25" si="9">(F23+F24)/F22</f>
        <v>0</v>
      </c>
      <c r="G25" s="97" t="e">
        <f t="shared" si="9"/>
        <v>#DIV/0!</v>
      </c>
      <c r="H25" s="97" t="e">
        <f t="shared" si="9"/>
        <v>#DIV/0!</v>
      </c>
      <c r="I25" s="97" t="e">
        <f t="shared" si="9"/>
        <v>#DIV/0!</v>
      </c>
      <c r="J25" s="97" t="e">
        <f t="shared" si="9"/>
        <v>#DIV/0!</v>
      </c>
      <c r="K25" s="97" t="e">
        <f t="shared" si="9"/>
        <v>#DIV/0!</v>
      </c>
      <c r="L25" s="97" t="e">
        <f t="shared" si="9"/>
        <v>#DIV/0!</v>
      </c>
      <c r="M25" s="97" t="e">
        <f t="shared" si="9"/>
        <v>#DIV/0!</v>
      </c>
      <c r="N25" s="97" t="e">
        <f t="shared" si="9"/>
        <v>#DIV/0!</v>
      </c>
      <c r="O25" s="97" t="e">
        <f t="shared" si="9"/>
        <v>#DIV/0!</v>
      </c>
      <c r="P25" s="97" t="e">
        <f t="shared" si="9"/>
        <v>#DIV/0!</v>
      </c>
      <c r="Q25" s="97" t="e">
        <f t="shared" si="9"/>
        <v>#DIV/0!</v>
      </c>
      <c r="R25" s="97" t="e">
        <f t="shared" si="9"/>
        <v>#DIV/0!</v>
      </c>
      <c r="S25" s="97" t="e">
        <f t="shared" si="9"/>
        <v>#DIV/0!</v>
      </c>
      <c r="T25" s="97" t="e">
        <f t="shared" si="9"/>
        <v>#DIV/0!</v>
      </c>
      <c r="U25" s="97" t="e">
        <f t="shared" si="9"/>
        <v>#DIV/0!</v>
      </c>
      <c r="V25" s="97" t="e">
        <f t="shared" si="9"/>
        <v>#DIV/0!</v>
      </c>
      <c r="W25" s="97" t="e">
        <f t="shared" si="9"/>
        <v>#DIV/0!</v>
      </c>
      <c r="X25" s="97" t="e">
        <f t="shared" si="9"/>
        <v>#DIV/0!</v>
      </c>
      <c r="Y25" s="97" t="e">
        <f t="shared" si="9"/>
        <v>#DIV/0!</v>
      </c>
      <c r="Z25" s="97" t="e">
        <f t="shared" si="9"/>
        <v>#DIV/0!</v>
      </c>
      <c r="AA25" s="97" t="e">
        <f t="shared" si="9"/>
        <v>#DIV/0!</v>
      </c>
      <c r="AB25" s="97" t="e">
        <f t="shared" si="9"/>
        <v>#DIV/0!</v>
      </c>
      <c r="AC25" s="97" t="e">
        <f t="shared" si="9"/>
        <v>#DIV/0!</v>
      </c>
      <c r="AD25" s="97" t="e">
        <f t="shared" si="9"/>
        <v>#DIV/0!</v>
      </c>
      <c r="AE25" s="97" t="e">
        <f t="shared" si="9"/>
        <v>#DIV/0!</v>
      </c>
      <c r="AF25" s="97" t="e">
        <f t="shared" si="9"/>
        <v>#DIV/0!</v>
      </c>
      <c r="AG25" s="97" t="e">
        <f t="shared" si="9"/>
        <v>#DIV/0!</v>
      </c>
      <c r="AH25" s="97" t="e">
        <f t="shared" si="9"/>
        <v>#DIV/0!</v>
      </c>
      <c r="AI25" s="97">
        <f t="shared" si="9"/>
        <v>1.8181818181818181E-2</v>
      </c>
      <c r="AJ25" s="542"/>
    </row>
    <row r="26" spans="1:36" ht="20.399999999999999">
      <c r="A26" s="528" t="s">
        <v>6</v>
      </c>
      <c r="B26" s="548" t="s">
        <v>58</v>
      </c>
      <c r="C26" s="86" t="s">
        <v>42</v>
      </c>
      <c r="D26" s="142">
        <v>50</v>
      </c>
      <c r="E26" s="142">
        <v>60</v>
      </c>
      <c r="F26" s="142">
        <v>90</v>
      </c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93">
        <f>SUM(D26:AH26)</f>
        <v>200</v>
      </c>
      <c r="AJ26" s="541">
        <f>AI29</f>
        <v>0.06</v>
      </c>
    </row>
    <row r="27" spans="1:36" ht="20.399999999999999">
      <c r="A27" s="529"/>
      <c r="B27" s="546"/>
      <c r="C27" s="91" t="s">
        <v>89</v>
      </c>
      <c r="D27" s="92">
        <v>4</v>
      </c>
      <c r="E27" s="92">
        <v>3</v>
      </c>
      <c r="F27" s="92">
        <v>5</v>
      </c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161">
        <f t="shared" ref="AI27:AI28" si="10">SUM(D27:AH27)</f>
        <v>12</v>
      </c>
      <c r="AJ27" s="541"/>
    </row>
    <row r="28" spans="1:36" ht="20.399999999999999">
      <c r="A28" s="529"/>
      <c r="B28" s="546"/>
      <c r="C28" s="94" t="s">
        <v>90</v>
      </c>
      <c r="D28" s="92">
        <v>0</v>
      </c>
      <c r="E28" s="92">
        <v>0</v>
      </c>
      <c r="F28" s="92">
        <v>0</v>
      </c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87">
        <f t="shared" si="10"/>
        <v>0</v>
      </c>
      <c r="AJ28" s="541"/>
    </row>
    <row r="29" spans="1:36" ht="21" thickBot="1">
      <c r="A29" s="530"/>
      <c r="B29" s="547"/>
      <c r="C29" s="96" t="s">
        <v>91</v>
      </c>
      <c r="D29" s="97">
        <f>(D27+D28)/D26</f>
        <v>0.08</v>
      </c>
      <c r="E29" s="97">
        <f>(E27+E28)/E26</f>
        <v>0.05</v>
      </c>
      <c r="F29" s="97">
        <f t="shared" ref="F29:AI29" si="11">(F27+F28)/F26</f>
        <v>5.5555555555555552E-2</v>
      </c>
      <c r="G29" s="97" t="e">
        <f t="shared" si="11"/>
        <v>#DIV/0!</v>
      </c>
      <c r="H29" s="97" t="e">
        <f t="shared" si="11"/>
        <v>#DIV/0!</v>
      </c>
      <c r="I29" s="97" t="e">
        <f t="shared" si="11"/>
        <v>#DIV/0!</v>
      </c>
      <c r="J29" s="97" t="e">
        <f t="shared" si="11"/>
        <v>#DIV/0!</v>
      </c>
      <c r="K29" s="97" t="e">
        <f t="shared" si="11"/>
        <v>#DIV/0!</v>
      </c>
      <c r="L29" s="97" t="e">
        <f t="shared" si="11"/>
        <v>#DIV/0!</v>
      </c>
      <c r="M29" s="97" t="e">
        <f t="shared" si="11"/>
        <v>#DIV/0!</v>
      </c>
      <c r="N29" s="97" t="e">
        <f t="shared" si="11"/>
        <v>#DIV/0!</v>
      </c>
      <c r="O29" s="97" t="e">
        <f t="shared" si="11"/>
        <v>#DIV/0!</v>
      </c>
      <c r="P29" s="97" t="e">
        <f t="shared" si="11"/>
        <v>#DIV/0!</v>
      </c>
      <c r="Q29" s="97" t="e">
        <f t="shared" si="11"/>
        <v>#DIV/0!</v>
      </c>
      <c r="R29" s="97" t="e">
        <f t="shared" si="11"/>
        <v>#DIV/0!</v>
      </c>
      <c r="S29" s="97" t="e">
        <f t="shared" si="11"/>
        <v>#DIV/0!</v>
      </c>
      <c r="T29" s="97" t="e">
        <f t="shared" si="11"/>
        <v>#DIV/0!</v>
      </c>
      <c r="U29" s="97" t="e">
        <f t="shared" si="11"/>
        <v>#DIV/0!</v>
      </c>
      <c r="V29" s="97" t="e">
        <f t="shared" si="11"/>
        <v>#DIV/0!</v>
      </c>
      <c r="W29" s="97" t="e">
        <f t="shared" si="11"/>
        <v>#DIV/0!</v>
      </c>
      <c r="X29" s="97" t="e">
        <f t="shared" si="11"/>
        <v>#DIV/0!</v>
      </c>
      <c r="Y29" s="97" t="e">
        <f t="shared" si="11"/>
        <v>#DIV/0!</v>
      </c>
      <c r="Z29" s="97" t="e">
        <f t="shared" si="11"/>
        <v>#DIV/0!</v>
      </c>
      <c r="AA29" s="97" t="e">
        <f t="shared" si="11"/>
        <v>#DIV/0!</v>
      </c>
      <c r="AB29" s="97" t="e">
        <f t="shared" si="11"/>
        <v>#DIV/0!</v>
      </c>
      <c r="AC29" s="97" t="e">
        <f t="shared" si="11"/>
        <v>#DIV/0!</v>
      </c>
      <c r="AD29" s="97" t="e">
        <f t="shared" si="11"/>
        <v>#DIV/0!</v>
      </c>
      <c r="AE29" s="97" t="e">
        <f t="shared" si="11"/>
        <v>#DIV/0!</v>
      </c>
      <c r="AF29" s="97" t="e">
        <f t="shared" si="11"/>
        <v>#DIV/0!</v>
      </c>
      <c r="AG29" s="97" t="e">
        <f t="shared" si="11"/>
        <v>#DIV/0!</v>
      </c>
      <c r="AH29" s="97" t="e">
        <f t="shared" si="11"/>
        <v>#DIV/0!</v>
      </c>
      <c r="AI29" s="97">
        <f t="shared" si="11"/>
        <v>0.06</v>
      </c>
      <c r="AJ29" s="542"/>
    </row>
    <row r="30" spans="1:36" ht="20.399999999999999">
      <c r="A30" s="528" t="s">
        <v>7</v>
      </c>
      <c r="B30" s="548" t="s">
        <v>59</v>
      </c>
      <c r="C30" s="86" t="s">
        <v>42</v>
      </c>
      <c r="D30" s="142">
        <v>50</v>
      </c>
      <c r="E30" s="142">
        <v>60</v>
      </c>
      <c r="F30" s="142">
        <v>90</v>
      </c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93">
        <f>SUM(D30:AH30)</f>
        <v>200</v>
      </c>
      <c r="AJ30" s="541">
        <f>AI33</f>
        <v>0.08</v>
      </c>
    </row>
    <row r="31" spans="1:36" ht="20.399999999999999">
      <c r="A31" s="529"/>
      <c r="B31" s="546"/>
      <c r="C31" s="91" t="s">
        <v>89</v>
      </c>
      <c r="D31" s="92">
        <v>5</v>
      </c>
      <c r="E31" s="92">
        <v>8</v>
      </c>
      <c r="F31" s="92">
        <v>3</v>
      </c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161">
        <f t="shared" ref="AI31:AI32" si="12">SUM(D31:AH31)</f>
        <v>16</v>
      </c>
      <c r="AJ31" s="541"/>
    </row>
    <row r="32" spans="1:36" ht="20.399999999999999">
      <c r="A32" s="529"/>
      <c r="B32" s="546"/>
      <c r="C32" s="94" t="s">
        <v>90</v>
      </c>
      <c r="D32" s="92">
        <v>0</v>
      </c>
      <c r="E32" s="92">
        <v>0</v>
      </c>
      <c r="F32" s="92">
        <v>0</v>
      </c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87">
        <f t="shared" si="12"/>
        <v>0</v>
      </c>
      <c r="AJ32" s="541"/>
    </row>
    <row r="33" spans="1:36" ht="21" thickBot="1">
      <c r="A33" s="530"/>
      <c r="B33" s="547"/>
      <c r="C33" s="96" t="s">
        <v>91</v>
      </c>
      <c r="D33" s="97">
        <f>(D31+D32)/D30</f>
        <v>0.1</v>
      </c>
      <c r="E33" s="97">
        <f>(E31+E32)/E30</f>
        <v>0.13333333333333333</v>
      </c>
      <c r="F33" s="97">
        <f t="shared" ref="F33:AI33" si="13">(F31+F32)/F30</f>
        <v>3.3333333333333333E-2</v>
      </c>
      <c r="G33" s="97" t="e">
        <f t="shared" si="13"/>
        <v>#DIV/0!</v>
      </c>
      <c r="H33" s="97" t="e">
        <f t="shared" si="13"/>
        <v>#DIV/0!</v>
      </c>
      <c r="I33" s="97" t="e">
        <f t="shared" si="13"/>
        <v>#DIV/0!</v>
      </c>
      <c r="J33" s="97" t="e">
        <f t="shared" si="13"/>
        <v>#DIV/0!</v>
      </c>
      <c r="K33" s="97" t="e">
        <f t="shared" si="13"/>
        <v>#DIV/0!</v>
      </c>
      <c r="L33" s="97" t="e">
        <f t="shared" si="13"/>
        <v>#DIV/0!</v>
      </c>
      <c r="M33" s="97" t="e">
        <f t="shared" si="13"/>
        <v>#DIV/0!</v>
      </c>
      <c r="N33" s="97" t="e">
        <f t="shared" si="13"/>
        <v>#DIV/0!</v>
      </c>
      <c r="O33" s="97" t="e">
        <f t="shared" si="13"/>
        <v>#DIV/0!</v>
      </c>
      <c r="P33" s="97" t="e">
        <f t="shared" si="13"/>
        <v>#DIV/0!</v>
      </c>
      <c r="Q33" s="97" t="e">
        <f t="shared" si="13"/>
        <v>#DIV/0!</v>
      </c>
      <c r="R33" s="97" t="e">
        <f t="shared" si="13"/>
        <v>#DIV/0!</v>
      </c>
      <c r="S33" s="97" t="e">
        <f t="shared" si="13"/>
        <v>#DIV/0!</v>
      </c>
      <c r="T33" s="97" t="e">
        <f t="shared" si="13"/>
        <v>#DIV/0!</v>
      </c>
      <c r="U33" s="97" t="e">
        <f t="shared" si="13"/>
        <v>#DIV/0!</v>
      </c>
      <c r="V33" s="97" t="e">
        <f t="shared" si="13"/>
        <v>#DIV/0!</v>
      </c>
      <c r="W33" s="97" t="e">
        <f t="shared" si="13"/>
        <v>#DIV/0!</v>
      </c>
      <c r="X33" s="97" t="e">
        <f t="shared" si="13"/>
        <v>#DIV/0!</v>
      </c>
      <c r="Y33" s="97" t="e">
        <f t="shared" si="13"/>
        <v>#DIV/0!</v>
      </c>
      <c r="Z33" s="97" t="e">
        <f t="shared" si="13"/>
        <v>#DIV/0!</v>
      </c>
      <c r="AA33" s="97" t="e">
        <f t="shared" si="13"/>
        <v>#DIV/0!</v>
      </c>
      <c r="AB33" s="97" t="e">
        <f t="shared" si="13"/>
        <v>#DIV/0!</v>
      </c>
      <c r="AC33" s="97" t="e">
        <f t="shared" si="13"/>
        <v>#DIV/0!</v>
      </c>
      <c r="AD33" s="97" t="e">
        <f t="shared" si="13"/>
        <v>#DIV/0!</v>
      </c>
      <c r="AE33" s="97" t="e">
        <f t="shared" si="13"/>
        <v>#DIV/0!</v>
      </c>
      <c r="AF33" s="97" t="e">
        <f t="shared" si="13"/>
        <v>#DIV/0!</v>
      </c>
      <c r="AG33" s="97" t="e">
        <f t="shared" si="13"/>
        <v>#DIV/0!</v>
      </c>
      <c r="AH33" s="97" t="e">
        <f t="shared" si="13"/>
        <v>#DIV/0!</v>
      </c>
      <c r="AI33" s="97">
        <f t="shared" si="13"/>
        <v>0.08</v>
      </c>
      <c r="AJ33" s="542"/>
    </row>
    <row r="34" spans="1:36" ht="20.399999999999999">
      <c r="A34" s="528" t="s">
        <v>8</v>
      </c>
      <c r="B34" s="548" t="s">
        <v>32</v>
      </c>
      <c r="C34" s="86" t="s">
        <v>42</v>
      </c>
      <c r="D34" s="142">
        <v>100</v>
      </c>
      <c r="E34" s="142">
        <v>100</v>
      </c>
      <c r="F34" s="142">
        <v>170</v>
      </c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93">
        <f>SUM(D34:AH34)</f>
        <v>370</v>
      </c>
      <c r="AJ34" s="541">
        <f>AI37</f>
        <v>6.7567567567567571E-2</v>
      </c>
    </row>
    <row r="35" spans="1:36" ht="20.399999999999999">
      <c r="A35" s="529"/>
      <c r="B35" s="546"/>
      <c r="C35" s="91" t="s">
        <v>89</v>
      </c>
      <c r="D35" s="92">
        <v>13</v>
      </c>
      <c r="E35" s="92">
        <v>9</v>
      </c>
      <c r="F35" s="92">
        <v>3</v>
      </c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161">
        <f t="shared" ref="AI35:AI36" si="14">SUM(D35:AH35)</f>
        <v>25</v>
      </c>
      <c r="AJ35" s="541"/>
    </row>
    <row r="36" spans="1:36" ht="20.399999999999999">
      <c r="A36" s="529"/>
      <c r="B36" s="546"/>
      <c r="C36" s="94" t="s">
        <v>90</v>
      </c>
      <c r="D36" s="92">
        <v>0</v>
      </c>
      <c r="E36" s="92">
        <v>0</v>
      </c>
      <c r="F36" s="92">
        <v>0</v>
      </c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87">
        <f t="shared" si="14"/>
        <v>0</v>
      </c>
      <c r="AJ36" s="541"/>
    </row>
    <row r="37" spans="1:36" ht="21" thickBot="1">
      <c r="A37" s="530"/>
      <c r="B37" s="547"/>
      <c r="C37" s="96" t="s">
        <v>91</v>
      </c>
      <c r="D37" s="97">
        <f>(D35+D36)/D34</f>
        <v>0.13</v>
      </c>
      <c r="E37" s="97">
        <f>(E35+E36)/E34</f>
        <v>0.09</v>
      </c>
      <c r="F37" s="97">
        <f t="shared" ref="F37:AI37" si="15">(F35+F36)/F34</f>
        <v>1.7647058823529412E-2</v>
      </c>
      <c r="G37" s="97" t="e">
        <f t="shared" si="15"/>
        <v>#DIV/0!</v>
      </c>
      <c r="H37" s="97" t="e">
        <f t="shared" si="15"/>
        <v>#DIV/0!</v>
      </c>
      <c r="I37" s="97" t="e">
        <f t="shared" si="15"/>
        <v>#DIV/0!</v>
      </c>
      <c r="J37" s="97" t="e">
        <f t="shared" si="15"/>
        <v>#DIV/0!</v>
      </c>
      <c r="K37" s="97" t="e">
        <f t="shared" si="15"/>
        <v>#DIV/0!</v>
      </c>
      <c r="L37" s="97" t="e">
        <f t="shared" si="15"/>
        <v>#DIV/0!</v>
      </c>
      <c r="M37" s="97" t="e">
        <f t="shared" si="15"/>
        <v>#DIV/0!</v>
      </c>
      <c r="N37" s="97" t="e">
        <f t="shared" si="15"/>
        <v>#DIV/0!</v>
      </c>
      <c r="O37" s="97" t="e">
        <f t="shared" si="15"/>
        <v>#DIV/0!</v>
      </c>
      <c r="P37" s="97" t="e">
        <f t="shared" si="15"/>
        <v>#DIV/0!</v>
      </c>
      <c r="Q37" s="97" t="e">
        <f t="shared" si="15"/>
        <v>#DIV/0!</v>
      </c>
      <c r="R37" s="97" t="e">
        <f t="shared" si="15"/>
        <v>#DIV/0!</v>
      </c>
      <c r="S37" s="97" t="e">
        <f t="shared" si="15"/>
        <v>#DIV/0!</v>
      </c>
      <c r="T37" s="97" t="e">
        <f t="shared" si="15"/>
        <v>#DIV/0!</v>
      </c>
      <c r="U37" s="97" t="e">
        <f t="shared" si="15"/>
        <v>#DIV/0!</v>
      </c>
      <c r="V37" s="97" t="e">
        <f t="shared" si="15"/>
        <v>#DIV/0!</v>
      </c>
      <c r="W37" s="97" t="e">
        <f t="shared" si="15"/>
        <v>#DIV/0!</v>
      </c>
      <c r="X37" s="97" t="e">
        <f t="shared" si="15"/>
        <v>#DIV/0!</v>
      </c>
      <c r="Y37" s="97" t="e">
        <f t="shared" si="15"/>
        <v>#DIV/0!</v>
      </c>
      <c r="Z37" s="97" t="e">
        <f t="shared" si="15"/>
        <v>#DIV/0!</v>
      </c>
      <c r="AA37" s="97">
        <v>0</v>
      </c>
      <c r="AB37" s="97" t="e">
        <f t="shared" si="15"/>
        <v>#DIV/0!</v>
      </c>
      <c r="AC37" s="97" t="e">
        <f t="shared" si="15"/>
        <v>#DIV/0!</v>
      </c>
      <c r="AD37" s="97" t="e">
        <f t="shared" si="15"/>
        <v>#DIV/0!</v>
      </c>
      <c r="AE37" s="97" t="e">
        <f t="shared" si="15"/>
        <v>#DIV/0!</v>
      </c>
      <c r="AF37" s="97" t="e">
        <f t="shared" si="15"/>
        <v>#DIV/0!</v>
      </c>
      <c r="AG37" s="97" t="e">
        <f t="shared" si="15"/>
        <v>#DIV/0!</v>
      </c>
      <c r="AH37" s="97" t="e">
        <f t="shared" si="15"/>
        <v>#DIV/0!</v>
      </c>
      <c r="AI37" s="97">
        <f t="shared" si="15"/>
        <v>6.7567567567567571E-2</v>
      </c>
      <c r="AJ37" s="542"/>
    </row>
    <row r="38" spans="1:36" ht="20.399999999999999">
      <c r="A38" s="528" t="s">
        <v>9</v>
      </c>
      <c r="B38" s="548" t="s">
        <v>33</v>
      </c>
      <c r="C38" s="86" t="s">
        <v>42</v>
      </c>
      <c r="D38" s="142">
        <v>50</v>
      </c>
      <c r="E38" s="142">
        <v>50</v>
      </c>
      <c r="F38" s="142">
        <v>50</v>
      </c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93">
        <f>SUM(D38:AH38)</f>
        <v>150</v>
      </c>
      <c r="AJ38" s="541">
        <f>AI41</f>
        <v>0.1</v>
      </c>
    </row>
    <row r="39" spans="1:36" ht="20.399999999999999">
      <c r="A39" s="529"/>
      <c r="B39" s="546"/>
      <c r="C39" s="91" t="s">
        <v>89</v>
      </c>
      <c r="D39" s="92">
        <v>4</v>
      </c>
      <c r="E39" s="92">
        <v>6</v>
      </c>
      <c r="F39" s="92">
        <v>5</v>
      </c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161">
        <f t="shared" ref="AI39:AI40" si="16">SUM(D39:AH39)</f>
        <v>15</v>
      </c>
      <c r="AJ39" s="541"/>
    </row>
    <row r="40" spans="1:36" ht="20.399999999999999">
      <c r="A40" s="529"/>
      <c r="B40" s="546"/>
      <c r="C40" s="94" t="s">
        <v>90</v>
      </c>
      <c r="D40" s="92">
        <v>0</v>
      </c>
      <c r="E40" s="92">
        <v>0</v>
      </c>
      <c r="F40" s="92">
        <v>0</v>
      </c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87">
        <f t="shared" si="16"/>
        <v>0</v>
      </c>
      <c r="AJ40" s="541"/>
    </row>
    <row r="41" spans="1:36" ht="21" thickBot="1">
      <c r="A41" s="530"/>
      <c r="B41" s="547"/>
      <c r="C41" s="96" t="s">
        <v>91</v>
      </c>
      <c r="D41" s="97">
        <f>(D39+D40)/D38</f>
        <v>0.08</v>
      </c>
      <c r="E41" s="97">
        <f>(E39+E40)/E38</f>
        <v>0.12</v>
      </c>
      <c r="F41" s="97">
        <f t="shared" ref="F41:AI41" si="17">(F39+F40)/F38</f>
        <v>0.1</v>
      </c>
      <c r="G41" s="97" t="e">
        <f t="shared" si="17"/>
        <v>#DIV/0!</v>
      </c>
      <c r="H41" s="97" t="e">
        <f t="shared" si="17"/>
        <v>#DIV/0!</v>
      </c>
      <c r="I41" s="97" t="e">
        <f t="shared" si="17"/>
        <v>#DIV/0!</v>
      </c>
      <c r="J41" s="97" t="e">
        <f t="shared" si="17"/>
        <v>#DIV/0!</v>
      </c>
      <c r="K41" s="97" t="e">
        <f t="shared" si="17"/>
        <v>#DIV/0!</v>
      </c>
      <c r="L41" s="97" t="e">
        <f t="shared" si="17"/>
        <v>#DIV/0!</v>
      </c>
      <c r="M41" s="97" t="e">
        <f t="shared" si="17"/>
        <v>#DIV/0!</v>
      </c>
      <c r="N41" s="97" t="e">
        <f t="shared" si="17"/>
        <v>#DIV/0!</v>
      </c>
      <c r="O41" s="97" t="e">
        <f t="shared" si="17"/>
        <v>#DIV/0!</v>
      </c>
      <c r="P41" s="97" t="e">
        <f t="shared" si="17"/>
        <v>#DIV/0!</v>
      </c>
      <c r="Q41" s="97" t="e">
        <f t="shared" si="17"/>
        <v>#DIV/0!</v>
      </c>
      <c r="R41" s="97" t="e">
        <f t="shared" si="17"/>
        <v>#DIV/0!</v>
      </c>
      <c r="S41" s="97" t="e">
        <f t="shared" si="17"/>
        <v>#DIV/0!</v>
      </c>
      <c r="T41" s="97" t="e">
        <f t="shared" si="17"/>
        <v>#DIV/0!</v>
      </c>
      <c r="U41" s="97" t="e">
        <f t="shared" si="17"/>
        <v>#DIV/0!</v>
      </c>
      <c r="V41" s="97" t="e">
        <f t="shared" si="17"/>
        <v>#DIV/0!</v>
      </c>
      <c r="W41" s="97" t="e">
        <f t="shared" si="17"/>
        <v>#DIV/0!</v>
      </c>
      <c r="X41" s="97" t="e">
        <f t="shared" si="17"/>
        <v>#DIV/0!</v>
      </c>
      <c r="Y41" s="97" t="e">
        <f t="shared" si="17"/>
        <v>#DIV/0!</v>
      </c>
      <c r="Z41" s="97" t="e">
        <f t="shared" si="17"/>
        <v>#DIV/0!</v>
      </c>
      <c r="AA41" s="97" t="e">
        <f t="shared" si="17"/>
        <v>#DIV/0!</v>
      </c>
      <c r="AB41" s="97" t="e">
        <f t="shared" si="17"/>
        <v>#DIV/0!</v>
      </c>
      <c r="AC41" s="97" t="e">
        <f t="shared" si="17"/>
        <v>#DIV/0!</v>
      </c>
      <c r="AD41" s="97" t="e">
        <f t="shared" si="17"/>
        <v>#DIV/0!</v>
      </c>
      <c r="AE41" s="97" t="e">
        <f t="shared" si="17"/>
        <v>#DIV/0!</v>
      </c>
      <c r="AF41" s="97" t="e">
        <f t="shared" si="17"/>
        <v>#DIV/0!</v>
      </c>
      <c r="AG41" s="97" t="e">
        <f t="shared" si="17"/>
        <v>#DIV/0!</v>
      </c>
      <c r="AH41" s="97" t="e">
        <f t="shared" si="17"/>
        <v>#DIV/0!</v>
      </c>
      <c r="AI41" s="97">
        <f t="shared" si="17"/>
        <v>0.1</v>
      </c>
      <c r="AJ41" s="542"/>
    </row>
    <row r="42" spans="1:36" ht="20.399999999999999">
      <c r="A42" s="528" t="s">
        <v>10</v>
      </c>
      <c r="B42" s="548" t="s">
        <v>34</v>
      </c>
      <c r="C42" s="86" t="s">
        <v>42</v>
      </c>
      <c r="D42" s="142">
        <v>45</v>
      </c>
      <c r="E42" s="142">
        <v>50</v>
      </c>
      <c r="F42" s="142">
        <v>70</v>
      </c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93">
        <f>SUM(D42:AH42)</f>
        <v>165</v>
      </c>
      <c r="AJ42" s="541">
        <f>AI45</f>
        <v>3.6363636363636362E-2</v>
      </c>
    </row>
    <row r="43" spans="1:36" ht="20.399999999999999">
      <c r="A43" s="529"/>
      <c r="B43" s="546"/>
      <c r="C43" s="91" t="s">
        <v>89</v>
      </c>
      <c r="D43" s="92">
        <v>1</v>
      </c>
      <c r="E43" s="92">
        <v>4</v>
      </c>
      <c r="F43" s="92">
        <v>1</v>
      </c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161">
        <f t="shared" ref="AI43:AI44" si="18">SUM(D43:AH43)</f>
        <v>6</v>
      </c>
      <c r="AJ43" s="541"/>
    </row>
    <row r="44" spans="1:36" ht="20.399999999999999">
      <c r="A44" s="529"/>
      <c r="B44" s="546"/>
      <c r="C44" s="94" t="s">
        <v>90</v>
      </c>
      <c r="D44" s="92">
        <v>0</v>
      </c>
      <c r="E44" s="92">
        <v>0</v>
      </c>
      <c r="F44" s="92">
        <v>0</v>
      </c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87">
        <f t="shared" si="18"/>
        <v>0</v>
      </c>
      <c r="AJ44" s="541"/>
    </row>
    <row r="45" spans="1:36" ht="21" thickBot="1">
      <c r="A45" s="530"/>
      <c r="B45" s="547"/>
      <c r="C45" s="96" t="s">
        <v>91</v>
      </c>
      <c r="D45" s="97">
        <f>(D43+D44)/D42</f>
        <v>2.2222222222222223E-2</v>
      </c>
      <c r="E45" s="97">
        <f>(E43+E44)/E42</f>
        <v>0.08</v>
      </c>
      <c r="F45" s="97">
        <f t="shared" ref="F45:AI45" si="19">(F43+F44)/F42</f>
        <v>1.4285714285714285E-2</v>
      </c>
      <c r="G45" s="97" t="e">
        <f t="shared" si="19"/>
        <v>#DIV/0!</v>
      </c>
      <c r="H45" s="97" t="e">
        <f t="shared" si="19"/>
        <v>#DIV/0!</v>
      </c>
      <c r="I45" s="97" t="e">
        <f t="shared" si="19"/>
        <v>#DIV/0!</v>
      </c>
      <c r="J45" s="97" t="e">
        <f t="shared" si="19"/>
        <v>#DIV/0!</v>
      </c>
      <c r="K45" s="97" t="e">
        <f t="shared" si="19"/>
        <v>#DIV/0!</v>
      </c>
      <c r="L45" s="97" t="e">
        <f t="shared" si="19"/>
        <v>#DIV/0!</v>
      </c>
      <c r="M45" s="97" t="e">
        <f t="shared" si="19"/>
        <v>#DIV/0!</v>
      </c>
      <c r="N45" s="97" t="e">
        <f t="shared" si="19"/>
        <v>#DIV/0!</v>
      </c>
      <c r="O45" s="97" t="e">
        <f t="shared" si="19"/>
        <v>#DIV/0!</v>
      </c>
      <c r="P45" s="97" t="e">
        <f t="shared" si="19"/>
        <v>#DIV/0!</v>
      </c>
      <c r="Q45" s="97" t="e">
        <f t="shared" si="19"/>
        <v>#DIV/0!</v>
      </c>
      <c r="R45" s="97" t="e">
        <f t="shared" si="19"/>
        <v>#DIV/0!</v>
      </c>
      <c r="S45" s="97" t="e">
        <f t="shared" si="19"/>
        <v>#DIV/0!</v>
      </c>
      <c r="T45" s="97" t="e">
        <f t="shared" si="19"/>
        <v>#DIV/0!</v>
      </c>
      <c r="U45" s="97" t="e">
        <f t="shared" si="19"/>
        <v>#DIV/0!</v>
      </c>
      <c r="V45" s="97" t="e">
        <f t="shared" si="19"/>
        <v>#DIV/0!</v>
      </c>
      <c r="W45" s="97" t="e">
        <f t="shared" si="19"/>
        <v>#DIV/0!</v>
      </c>
      <c r="X45" s="97" t="e">
        <f t="shared" si="19"/>
        <v>#DIV/0!</v>
      </c>
      <c r="Y45" s="97" t="e">
        <f t="shared" si="19"/>
        <v>#DIV/0!</v>
      </c>
      <c r="Z45" s="97" t="e">
        <f t="shared" si="19"/>
        <v>#DIV/0!</v>
      </c>
      <c r="AA45" s="97" t="e">
        <f t="shared" si="19"/>
        <v>#DIV/0!</v>
      </c>
      <c r="AB45" s="97" t="e">
        <f t="shared" si="19"/>
        <v>#DIV/0!</v>
      </c>
      <c r="AC45" s="97" t="e">
        <f t="shared" si="19"/>
        <v>#DIV/0!</v>
      </c>
      <c r="AD45" s="97" t="e">
        <f t="shared" si="19"/>
        <v>#DIV/0!</v>
      </c>
      <c r="AE45" s="97" t="e">
        <f t="shared" si="19"/>
        <v>#DIV/0!</v>
      </c>
      <c r="AF45" s="97" t="e">
        <f t="shared" si="19"/>
        <v>#DIV/0!</v>
      </c>
      <c r="AG45" s="97" t="e">
        <f t="shared" si="19"/>
        <v>#DIV/0!</v>
      </c>
      <c r="AH45" s="97" t="e">
        <f t="shared" si="19"/>
        <v>#DIV/0!</v>
      </c>
      <c r="AI45" s="97">
        <f t="shared" si="19"/>
        <v>3.6363636363636362E-2</v>
      </c>
      <c r="AJ45" s="542"/>
    </row>
    <row r="46" spans="1:36" ht="20.399999999999999">
      <c r="A46" s="528" t="s">
        <v>11</v>
      </c>
      <c r="B46" s="548" t="s">
        <v>35</v>
      </c>
      <c r="C46" s="86" t="s">
        <v>42</v>
      </c>
      <c r="D46" s="142">
        <v>80</v>
      </c>
      <c r="E46" s="142">
        <v>85</v>
      </c>
      <c r="F46" s="142">
        <v>100</v>
      </c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2"/>
      <c r="AF46" s="142"/>
      <c r="AG46" s="142"/>
      <c r="AH46" s="142"/>
      <c r="AI46" s="93">
        <f>SUM(D46:AH46)</f>
        <v>265</v>
      </c>
      <c r="AJ46" s="541">
        <f>AI49</f>
        <v>6.0377358490566038E-2</v>
      </c>
    </row>
    <row r="47" spans="1:36" ht="20.399999999999999">
      <c r="A47" s="529"/>
      <c r="B47" s="546"/>
      <c r="C47" s="91" t="s">
        <v>89</v>
      </c>
      <c r="D47" s="92">
        <v>5</v>
      </c>
      <c r="E47" s="92">
        <v>6</v>
      </c>
      <c r="F47" s="92">
        <v>5</v>
      </c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161">
        <f t="shared" ref="AI47:AI48" si="20">SUM(D47:AH47)</f>
        <v>16</v>
      </c>
      <c r="AJ47" s="541"/>
    </row>
    <row r="48" spans="1:36" ht="20.399999999999999">
      <c r="A48" s="529"/>
      <c r="B48" s="546"/>
      <c r="C48" s="94" t="s">
        <v>90</v>
      </c>
      <c r="D48" s="92">
        <v>0</v>
      </c>
      <c r="E48" s="92">
        <v>0</v>
      </c>
      <c r="F48" s="92">
        <v>0</v>
      </c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87">
        <f t="shared" si="20"/>
        <v>0</v>
      </c>
      <c r="AJ48" s="541"/>
    </row>
    <row r="49" spans="1:36" ht="21" thickBot="1">
      <c r="A49" s="530"/>
      <c r="B49" s="547"/>
      <c r="C49" s="96" t="s">
        <v>91</v>
      </c>
      <c r="D49" s="97">
        <f>(D47+D48)/D46</f>
        <v>6.25E-2</v>
      </c>
      <c r="E49" s="97">
        <f>(E47+E48)/E46</f>
        <v>7.0588235294117646E-2</v>
      </c>
      <c r="F49" s="97">
        <f t="shared" ref="F49:AI49" si="21">(F47+F48)/F46</f>
        <v>0.05</v>
      </c>
      <c r="G49" s="97" t="e">
        <f t="shared" si="21"/>
        <v>#DIV/0!</v>
      </c>
      <c r="H49" s="97" t="e">
        <f t="shared" si="21"/>
        <v>#DIV/0!</v>
      </c>
      <c r="I49" s="97" t="e">
        <f t="shared" si="21"/>
        <v>#DIV/0!</v>
      </c>
      <c r="J49" s="97" t="e">
        <f t="shared" si="21"/>
        <v>#DIV/0!</v>
      </c>
      <c r="K49" s="97" t="e">
        <f t="shared" si="21"/>
        <v>#DIV/0!</v>
      </c>
      <c r="L49" s="97" t="e">
        <f t="shared" si="21"/>
        <v>#DIV/0!</v>
      </c>
      <c r="M49" s="97" t="e">
        <f t="shared" si="21"/>
        <v>#DIV/0!</v>
      </c>
      <c r="N49" s="97" t="e">
        <f t="shared" si="21"/>
        <v>#DIV/0!</v>
      </c>
      <c r="O49" s="97" t="e">
        <f t="shared" si="21"/>
        <v>#DIV/0!</v>
      </c>
      <c r="P49" s="97" t="e">
        <f t="shared" si="21"/>
        <v>#DIV/0!</v>
      </c>
      <c r="Q49" s="97" t="e">
        <f t="shared" si="21"/>
        <v>#DIV/0!</v>
      </c>
      <c r="R49" s="97" t="e">
        <f t="shared" si="21"/>
        <v>#DIV/0!</v>
      </c>
      <c r="S49" s="97" t="e">
        <f t="shared" si="21"/>
        <v>#DIV/0!</v>
      </c>
      <c r="T49" s="97" t="e">
        <f t="shared" si="21"/>
        <v>#DIV/0!</v>
      </c>
      <c r="U49" s="97" t="e">
        <f t="shared" si="21"/>
        <v>#DIV/0!</v>
      </c>
      <c r="V49" s="97" t="e">
        <f t="shared" si="21"/>
        <v>#DIV/0!</v>
      </c>
      <c r="W49" s="97" t="e">
        <f t="shared" si="21"/>
        <v>#DIV/0!</v>
      </c>
      <c r="X49" s="97" t="e">
        <f t="shared" si="21"/>
        <v>#DIV/0!</v>
      </c>
      <c r="Y49" s="97" t="e">
        <f t="shared" si="21"/>
        <v>#DIV/0!</v>
      </c>
      <c r="Z49" s="97" t="e">
        <f t="shared" si="21"/>
        <v>#DIV/0!</v>
      </c>
      <c r="AA49" s="97" t="e">
        <f t="shared" si="21"/>
        <v>#DIV/0!</v>
      </c>
      <c r="AB49" s="97" t="e">
        <f t="shared" si="21"/>
        <v>#DIV/0!</v>
      </c>
      <c r="AC49" s="97" t="e">
        <f t="shared" si="21"/>
        <v>#DIV/0!</v>
      </c>
      <c r="AD49" s="97" t="e">
        <f t="shared" si="21"/>
        <v>#DIV/0!</v>
      </c>
      <c r="AE49" s="97" t="e">
        <f t="shared" si="21"/>
        <v>#DIV/0!</v>
      </c>
      <c r="AF49" s="97" t="e">
        <f t="shared" si="21"/>
        <v>#DIV/0!</v>
      </c>
      <c r="AG49" s="97" t="e">
        <f t="shared" si="21"/>
        <v>#DIV/0!</v>
      </c>
      <c r="AH49" s="97" t="e">
        <f t="shared" si="21"/>
        <v>#DIV/0!</v>
      </c>
      <c r="AI49" s="97">
        <f t="shared" si="21"/>
        <v>6.0377358490566038E-2</v>
      </c>
      <c r="AJ49" s="542"/>
    </row>
    <row r="50" spans="1:36" ht="20.399999999999999">
      <c r="A50" s="528" t="s">
        <v>12</v>
      </c>
      <c r="B50" s="548" t="s">
        <v>60</v>
      </c>
      <c r="C50" s="86" t="s">
        <v>42</v>
      </c>
      <c r="D50" s="142">
        <v>50</v>
      </c>
      <c r="E50" s="142">
        <v>35</v>
      </c>
      <c r="F50" s="142">
        <v>60</v>
      </c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93">
        <f>SUM(D50:AH50)</f>
        <v>145</v>
      </c>
      <c r="AJ50" s="541">
        <f>AI53</f>
        <v>6.8965517241379309E-2</v>
      </c>
    </row>
    <row r="51" spans="1:36" ht="20.399999999999999">
      <c r="A51" s="529"/>
      <c r="B51" s="546"/>
      <c r="C51" s="91" t="s">
        <v>89</v>
      </c>
      <c r="D51" s="92">
        <v>3</v>
      </c>
      <c r="E51" s="92">
        <v>7</v>
      </c>
      <c r="F51" s="92">
        <v>0</v>
      </c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161">
        <f t="shared" ref="AI51:AI52" si="22">SUM(D51:AH51)</f>
        <v>10</v>
      </c>
      <c r="AJ51" s="541"/>
    </row>
    <row r="52" spans="1:36" ht="20.399999999999999">
      <c r="A52" s="529"/>
      <c r="B52" s="546"/>
      <c r="C52" s="94" t="s">
        <v>90</v>
      </c>
      <c r="D52" s="92">
        <v>0</v>
      </c>
      <c r="E52" s="92">
        <v>0</v>
      </c>
      <c r="F52" s="92">
        <v>0</v>
      </c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87">
        <f t="shared" si="22"/>
        <v>0</v>
      </c>
      <c r="AJ52" s="541"/>
    </row>
    <row r="53" spans="1:36" ht="21" thickBot="1">
      <c r="A53" s="530"/>
      <c r="B53" s="547"/>
      <c r="C53" s="96" t="s">
        <v>91</v>
      </c>
      <c r="D53" s="97">
        <f>(D51+D52)/D50</f>
        <v>0.06</v>
      </c>
      <c r="E53" s="97">
        <f>(E51+E52)/E50</f>
        <v>0.2</v>
      </c>
      <c r="F53" s="97">
        <f t="shared" ref="F53:AI53" si="23">(F51+F52)/F50</f>
        <v>0</v>
      </c>
      <c r="G53" s="97" t="e">
        <f t="shared" si="23"/>
        <v>#DIV/0!</v>
      </c>
      <c r="H53" s="97" t="e">
        <f t="shared" si="23"/>
        <v>#DIV/0!</v>
      </c>
      <c r="I53" s="97" t="e">
        <f t="shared" si="23"/>
        <v>#DIV/0!</v>
      </c>
      <c r="J53" s="97" t="e">
        <f t="shared" si="23"/>
        <v>#DIV/0!</v>
      </c>
      <c r="K53" s="97" t="e">
        <f t="shared" si="23"/>
        <v>#DIV/0!</v>
      </c>
      <c r="L53" s="97" t="e">
        <f t="shared" si="23"/>
        <v>#DIV/0!</v>
      </c>
      <c r="M53" s="97" t="e">
        <f t="shared" si="23"/>
        <v>#DIV/0!</v>
      </c>
      <c r="N53" s="97" t="e">
        <f t="shared" si="23"/>
        <v>#DIV/0!</v>
      </c>
      <c r="O53" s="97" t="e">
        <f t="shared" si="23"/>
        <v>#DIV/0!</v>
      </c>
      <c r="P53" s="97" t="e">
        <f t="shared" si="23"/>
        <v>#DIV/0!</v>
      </c>
      <c r="Q53" s="97" t="e">
        <f t="shared" si="23"/>
        <v>#DIV/0!</v>
      </c>
      <c r="R53" s="97" t="e">
        <f t="shared" si="23"/>
        <v>#DIV/0!</v>
      </c>
      <c r="S53" s="97" t="e">
        <f t="shared" si="23"/>
        <v>#DIV/0!</v>
      </c>
      <c r="T53" s="97" t="e">
        <f t="shared" si="23"/>
        <v>#DIV/0!</v>
      </c>
      <c r="U53" s="97" t="e">
        <f t="shared" si="23"/>
        <v>#DIV/0!</v>
      </c>
      <c r="V53" s="97" t="e">
        <f t="shared" si="23"/>
        <v>#DIV/0!</v>
      </c>
      <c r="W53" s="97" t="e">
        <f t="shared" si="23"/>
        <v>#DIV/0!</v>
      </c>
      <c r="X53" s="97" t="e">
        <f t="shared" si="23"/>
        <v>#DIV/0!</v>
      </c>
      <c r="Y53" s="97" t="e">
        <f t="shared" si="23"/>
        <v>#DIV/0!</v>
      </c>
      <c r="Z53" s="97" t="e">
        <f t="shared" si="23"/>
        <v>#DIV/0!</v>
      </c>
      <c r="AA53" s="97" t="e">
        <f t="shared" si="23"/>
        <v>#DIV/0!</v>
      </c>
      <c r="AB53" s="97" t="e">
        <f t="shared" si="23"/>
        <v>#DIV/0!</v>
      </c>
      <c r="AC53" s="97" t="e">
        <f t="shared" si="23"/>
        <v>#DIV/0!</v>
      </c>
      <c r="AD53" s="97" t="e">
        <f t="shared" si="23"/>
        <v>#DIV/0!</v>
      </c>
      <c r="AE53" s="97" t="e">
        <f t="shared" si="23"/>
        <v>#DIV/0!</v>
      </c>
      <c r="AF53" s="97" t="e">
        <f t="shared" si="23"/>
        <v>#DIV/0!</v>
      </c>
      <c r="AG53" s="97" t="e">
        <f t="shared" si="23"/>
        <v>#DIV/0!</v>
      </c>
      <c r="AH53" s="97" t="e">
        <f t="shared" si="23"/>
        <v>#DIV/0!</v>
      </c>
      <c r="AI53" s="97">
        <f t="shared" si="23"/>
        <v>6.8965517241379309E-2</v>
      </c>
      <c r="AJ53" s="542"/>
    </row>
    <row r="54" spans="1:36" ht="20.399999999999999">
      <c r="A54" s="528" t="s">
        <v>13</v>
      </c>
      <c r="B54" s="548" t="s">
        <v>61</v>
      </c>
      <c r="C54" s="86" t="s">
        <v>42</v>
      </c>
      <c r="D54" s="142">
        <v>50</v>
      </c>
      <c r="E54" s="142">
        <v>50</v>
      </c>
      <c r="F54" s="142">
        <v>70</v>
      </c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93">
        <f>SUM(D54:AH54)</f>
        <v>170</v>
      </c>
      <c r="AJ54" s="541">
        <f>AI57</f>
        <v>0.18823529411764706</v>
      </c>
    </row>
    <row r="55" spans="1:36" ht="20.399999999999999">
      <c r="A55" s="529"/>
      <c r="B55" s="546"/>
      <c r="C55" s="91" t="s">
        <v>89</v>
      </c>
      <c r="D55" s="92">
        <v>10</v>
      </c>
      <c r="E55" s="92">
        <v>19</v>
      </c>
      <c r="F55" s="92">
        <v>3</v>
      </c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161">
        <f t="shared" ref="AI55:AI56" si="24">SUM(D55:AH55)</f>
        <v>32</v>
      </c>
      <c r="AJ55" s="541"/>
    </row>
    <row r="56" spans="1:36" ht="20.399999999999999">
      <c r="A56" s="529"/>
      <c r="B56" s="546"/>
      <c r="C56" s="94" t="s">
        <v>90</v>
      </c>
      <c r="D56" s="92">
        <v>0</v>
      </c>
      <c r="E56" s="92">
        <v>0</v>
      </c>
      <c r="F56" s="92">
        <v>0</v>
      </c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87">
        <f t="shared" si="24"/>
        <v>0</v>
      </c>
      <c r="AJ56" s="541"/>
    </row>
    <row r="57" spans="1:36" ht="21" thickBot="1">
      <c r="A57" s="530"/>
      <c r="B57" s="547"/>
      <c r="C57" s="96" t="s">
        <v>91</v>
      </c>
      <c r="D57" s="97">
        <f>(D55+D56)/D54</f>
        <v>0.2</v>
      </c>
      <c r="E57" s="97">
        <f>(E55+E56)/E54</f>
        <v>0.38</v>
      </c>
      <c r="F57" s="97">
        <f t="shared" ref="F57:AI57" si="25">(F55+F56)/F54</f>
        <v>4.2857142857142858E-2</v>
      </c>
      <c r="G57" s="97" t="e">
        <f t="shared" si="25"/>
        <v>#DIV/0!</v>
      </c>
      <c r="H57" s="97" t="e">
        <f t="shared" si="25"/>
        <v>#DIV/0!</v>
      </c>
      <c r="I57" s="97" t="e">
        <f t="shared" si="25"/>
        <v>#DIV/0!</v>
      </c>
      <c r="J57" s="97" t="e">
        <f t="shared" si="25"/>
        <v>#DIV/0!</v>
      </c>
      <c r="K57" s="97" t="e">
        <f t="shared" si="25"/>
        <v>#DIV/0!</v>
      </c>
      <c r="L57" s="97" t="e">
        <f t="shared" si="25"/>
        <v>#DIV/0!</v>
      </c>
      <c r="M57" s="97" t="e">
        <f t="shared" si="25"/>
        <v>#DIV/0!</v>
      </c>
      <c r="N57" s="97" t="e">
        <f t="shared" si="25"/>
        <v>#DIV/0!</v>
      </c>
      <c r="O57" s="97" t="e">
        <f t="shared" si="25"/>
        <v>#DIV/0!</v>
      </c>
      <c r="P57" s="97" t="e">
        <f t="shared" si="25"/>
        <v>#DIV/0!</v>
      </c>
      <c r="Q57" s="97" t="e">
        <f t="shared" si="25"/>
        <v>#DIV/0!</v>
      </c>
      <c r="R57" s="97" t="e">
        <f t="shared" si="25"/>
        <v>#DIV/0!</v>
      </c>
      <c r="S57" s="97" t="e">
        <f t="shared" si="25"/>
        <v>#DIV/0!</v>
      </c>
      <c r="T57" s="97" t="e">
        <f t="shared" si="25"/>
        <v>#DIV/0!</v>
      </c>
      <c r="U57" s="97" t="e">
        <f t="shared" si="25"/>
        <v>#DIV/0!</v>
      </c>
      <c r="V57" s="97" t="e">
        <f t="shared" si="25"/>
        <v>#DIV/0!</v>
      </c>
      <c r="W57" s="97" t="e">
        <f t="shared" si="25"/>
        <v>#DIV/0!</v>
      </c>
      <c r="X57" s="97" t="e">
        <f t="shared" si="25"/>
        <v>#DIV/0!</v>
      </c>
      <c r="Y57" s="97" t="e">
        <f t="shared" si="25"/>
        <v>#DIV/0!</v>
      </c>
      <c r="Z57" s="97" t="e">
        <f t="shared" si="25"/>
        <v>#DIV/0!</v>
      </c>
      <c r="AA57" s="97" t="e">
        <f t="shared" si="25"/>
        <v>#DIV/0!</v>
      </c>
      <c r="AB57" s="97" t="e">
        <f t="shared" si="25"/>
        <v>#DIV/0!</v>
      </c>
      <c r="AC57" s="97" t="e">
        <f t="shared" si="25"/>
        <v>#DIV/0!</v>
      </c>
      <c r="AD57" s="97" t="e">
        <f t="shared" si="25"/>
        <v>#DIV/0!</v>
      </c>
      <c r="AE57" s="97" t="e">
        <f t="shared" si="25"/>
        <v>#DIV/0!</v>
      </c>
      <c r="AF57" s="97" t="e">
        <f t="shared" si="25"/>
        <v>#DIV/0!</v>
      </c>
      <c r="AG57" s="97" t="e">
        <f t="shared" si="25"/>
        <v>#DIV/0!</v>
      </c>
      <c r="AH57" s="97" t="e">
        <f t="shared" si="25"/>
        <v>#DIV/0!</v>
      </c>
      <c r="AI57" s="97">
        <f t="shared" si="25"/>
        <v>0.18823529411764706</v>
      </c>
      <c r="AJ57" s="542"/>
    </row>
    <row r="58" spans="1:36" ht="20.399999999999999">
      <c r="A58" s="528" t="s">
        <v>14</v>
      </c>
      <c r="B58" s="548" t="s">
        <v>62</v>
      </c>
      <c r="C58" s="86" t="s">
        <v>42</v>
      </c>
      <c r="D58" s="142">
        <v>460</v>
      </c>
      <c r="E58" s="142">
        <v>160</v>
      </c>
      <c r="F58" s="142">
        <v>340</v>
      </c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93">
        <f>SUM(D58:AH58)</f>
        <v>960</v>
      </c>
      <c r="AJ58" s="541">
        <f>AI61</f>
        <v>3.7499999999999999E-2</v>
      </c>
    </row>
    <row r="59" spans="1:36" ht="20.399999999999999">
      <c r="A59" s="529"/>
      <c r="B59" s="546"/>
      <c r="C59" s="91" t="s">
        <v>89</v>
      </c>
      <c r="D59" s="92">
        <v>7</v>
      </c>
      <c r="E59" s="92">
        <v>24</v>
      </c>
      <c r="F59" s="92">
        <v>5</v>
      </c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161">
        <f t="shared" ref="AI59:AI60" si="26">SUM(D59:AH59)</f>
        <v>36</v>
      </c>
      <c r="AJ59" s="541"/>
    </row>
    <row r="60" spans="1:36" ht="20.399999999999999">
      <c r="A60" s="529"/>
      <c r="B60" s="546"/>
      <c r="C60" s="94" t="s">
        <v>90</v>
      </c>
      <c r="D60" s="92">
        <v>0</v>
      </c>
      <c r="E60" s="92">
        <v>0</v>
      </c>
      <c r="F60" s="92">
        <v>0</v>
      </c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87">
        <f t="shared" si="26"/>
        <v>0</v>
      </c>
      <c r="AJ60" s="541"/>
    </row>
    <row r="61" spans="1:36" ht="21" thickBot="1">
      <c r="A61" s="530"/>
      <c r="B61" s="547"/>
      <c r="C61" s="96" t="s">
        <v>91</v>
      </c>
      <c r="D61" s="97">
        <f>(D59+D60)/D58</f>
        <v>1.5217391304347827E-2</v>
      </c>
      <c r="E61" s="97">
        <f>(E59+E60)/E58</f>
        <v>0.15</v>
      </c>
      <c r="F61" s="97">
        <f t="shared" ref="F61:AI61" si="27">(F59+F60)/F58</f>
        <v>1.4705882352941176E-2</v>
      </c>
      <c r="G61" s="97" t="e">
        <f t="shared" si="27"/>
        <v>#DIV/0!</v>
      </c>
      <c r="H61" s="97" t="e">
        <f t="shared" si="27"/>
        <v>#DIV/0!</v>
      </c>
      <c r="I61" s="97" t="e">
        <f t="shared" si="27"/>
        <v>#DIV/0!</v>
      </c>
      <c r="J61" s="97" t="e">
        <f t="shared" si="27"/>
        <v>#DIV/0!</v>
      </c>
      <c r="K61" s="97" t="e">
        <f t="shared" si="27"/>
        <v>#DIV/0!</v>
      </c>
      <c r="L61" s="97" t="e">
        <f t="shared" si="27"/>
        <v>#DIV/0!</v>
      </c>
      <c r="M61" s="97" t="e">
        <f t="shared" si="27"/>
        <v>#DIV/0!</v>
      </c>
      <c r="N61" s="97" t="e">
        <f t="shared" si="27"/>
        <v>#DIV/0!</v>
      </c>
      <c r="O61" s="97" t="e">
        <f t="shared" si="27"/>
        <v>#DIV/0!</v>
      </c>
      <c r="P61" s="97" t="e">
        <f t="shared" si="27"/>
        <v>#DIV/0!</v>
      </c>
      <c r="Q61" s="97" t="e">
        <f t="shared" si="27"/>
        <v>#DIV/0!</v>
      </c>
      <c r="R61" s="97" t="e">
        <f t="shared" si="27"/>
        <v>#DIV/0!</v>
      </c>
      <c r="S61" s="97" t="e">
        <f t="shared" si="27"/>
        <v>#DIV/0!</v>
      </c>
      <c r="T61" s="97" t="e">
        <f t="shared" si="27"/>
        <v>#DIV/0!</v>
      </c>
      <c r="U61" s="97" t="e">
        <f t="shared" si="27"/>
        <v>#DIV/0!</v>
      </c>
      <c r="V61" s="97" t="e">
        <f t="shared" si="27"/>
        <v>#DIV/0!</v>
      </c>
      <c r="W61" s="97" t="e">
        <f t="shared" si="27"/>
        <v>#DIV/0!</v>
      </c>
      <c r="X61" s="97" t="e">
        <f t="shared" si="27"/>
        <v>#DIV/0!</v>
      </c>
      <c r="Y61" s="97" t="e">
        <f t="shared" si="27"/>
        <v>#DIV/0!</v>
      </c>
      <c r="Z61" s="97" t="e">
        <f t="shared" si="27"/>
        <v>#DIV/0!</v>
      </c>
      <c r="AA61" s="97" t="e">
        <f t="shared" si="27"/>
        <v>#DIV/0!</v>
      </c>
      <c r="AB61" s="97" t="e">
        <f t="shared" si="27"/>
        <v>#DIV/0!</v>
      </c>
      <c r="AC61" s="97" t="e">
        <f t="shared" si="27"/>
        <v>#DIV/0!</v>
      </c>
      <c r="AD61" s="97" t="e">
        <f t="shared" si="27"/>
        <v>#DIV/0!</v>
      </c>
      <c r="AE61" s="97" t="e">
        <f t="shared" si="27"/>
        <v>#DIV/0!</v>
      </c>
      <c r="AF61" s="97" t="e">
        <f t="shared" si="27"/>
        <v>#DIV/0!</v>
      </c>
      <c r="AG61" s="97" t="e">
        <f t="shared" si="27"/>
        <v>#DIV/0!</v>
      </c>
      <c r="AH61" s="97" t="e">
        <f t="shared" si="27"/>
        <v>#DIV/0!</v>
      </c>
      <c r="AI61" s="97">
        <f t="shared" si="27"/>
        <v>3.7499999999999999E-2</v>
      </c>
      <c r="AJ61" s="542"/>
    </row>
    <row r="62" spans="1:36" ht="20.399999999999999">
      <c r="A62" s="528" t="s">
        <v>15</v>
      </c>
      <c r="B62" s="548" t="s">
        <v>63</v>
      </c>
      <c r="C62" s="99" t="s">
        <v>42</v>
      </c>
      <c r="D62" s="142">
        <v>120</v>
      </c>
      <c r="E62" s="142">
        <v>150</v>
      </c>
      <c r="F62" s="142">
        <v>250</v>
      </c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93">
        <f>SUM(D62:AH62)</f>
        <v>520</v>
      </c>
      <c r="AJ62" s="541">
        <f>AI65</f>
        <v>0.16153846153846155</v>
      </c>
    </row>
    <row r="63" spans="1:36" ht="20.399999999999999">
      <c r="A63" s="529"/>
      <c r="B63" s="546"/>
      <c r="C63" s="100" t="s">
        <v>89</v>
      </c>
      <c r="D63" s="92">
        <v>28</v>
      </c>
      <c r="E63" s="92">
        <v>45</v>
      </c>
      <c r="F63" s="92">
        <v>11</v>
      </c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161">
        <f t="shared" ref="AI63:AI64" si="28">SUM(D63:AH63)</f>
        <v>84</v>
      </c>
      <c r="AJ63" s="541"/>
    </row>
    <row r="64" spans="1:36" ht="20.399999999999999">
      <c r="A64" s="529"/>
      <c r="B64" s="546"/>
      <c r="C64" s="94" t="s">
        <v>90</v>
      </c>
      <c r="D64" s="92">
        <v>0</v>
      </c>
      <c r="E64" s="92">
        <v>0</v>
      </c>
      <c r="F64" s="92">
        <v>0</v>
      </c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87">
        <f t="shared" si="28"/>
        <v>0</v>
      </c>
      <c r="AJ64" s="541"/>
    </row>
    <row r="65" spans="1:36" ht="21" thickBot="1">
      <c r="A65" s="530"/>
      <c r="B65" s="547"/>
      <c r="C65" s="154" t="s">
        <v>91</v>
      </c>
      <c r="D65" s="97">
        <f>(D63+D64)/D62</f>
        <v>0.23333333333333334</v>
      </c>
      <c r="E65" s="97">
        <f>(E63+E64)/E62</f>
        <v>0.3</v>
      </c>
      <c r="F65" s="97">
        <f t="shared" ref="F65:AI65" si="29">(F63+F64)/F62</f>
        <v>4.3999999999999997E-2</v>
      </c>
      <c r="G65" s="97" t="e">
        <f t="shared" si="29"/>
        <v>#DIV/0!</v>
      </c>
      <c r="H65" s="97" t="e">
        <f t="shared" si="29"/>
        <v>#DIV/0!</v>
      </c>
      <c r="I65" s="97" t="e">
        <f t="shared" si="29"/>
        <v>#DIV/0!</v>
      </c>
      <c r="J65" s="97" t="e">
        <f t="shared" si="29"/>
        <v>#DIV/0!</v>
      </c>
      <c r="K65" s="97" t="e">
        <f t="shared" si="29"/>
        <v>#DIV/0!</v>
      </c>
      <c r="L65" s="97" t="e">
        <f t="shared" si="29"/>
        <v>#DIV/0!</v>
      </c>
      <c r="M65" s="97" t="e">
        <f t="shared" si="29"/>
        <v>#DIV/0!</v>
      </c>
      <c r="N65" s="97" t="e">
        <f t="shared" si="29"/>
        <v>#DIV/0!</v>
      </c>
      <c r="O65" s="97" t="e">
        <f t="shared" si="29"/>
        <v>#DIV/0!</v>
      </c>
      <c r="P65" s="97" t="e">
        <f t="shared" si="29"/>
        <v>#DIV/0!</v>
      </c>
      <c r="Q65" s="97" t="e">
        <f t="shared" si="29"/>
        <v>#DIV/0!</v>
      </c>
      <c r="R65" s="97" t="e">
        <f t="shared" si="29"/>
        <v>#DIV/0!</v>
      </c>
      <c r="S65" s="97" t="e">
        <f t="shared" si="29"/>
        <v>#DIV/0!</v>
      </c>
      <c r="T65" s="97" t="e">
        <f t="shared" si="29"/>
        <v>#DIV/0!</v>
      </c>
      <c r="U65" s="97" t="e">
        <f t="shared" si="29"/>
        <v>#DIV/0!</v>
      </c>
      <c r="V65" s="97" t="e">
        <f t="shared" si="29"/>
        <v>#DIV/0!</v>
      </c>
      <c r="W65" s="97" t="e">
        <f t="shared" si="29"/>
        <v>#DIV/0!</v>
      </c>
      <c r="X65" s="97" t="e">
        <f t="shared" si="29"/>
        <v>#DIV/0!</v>
      </c>
      <c r="Y65" s="97" t="e">
        <f t="shared" si="29"/>
        <v>#DIV/0!</v>
      </c>
      <c r="Z65" s="97" t="e">
        <f t="shared" si="29"/>
        <v>#DIV/0!</v>
      </c>
      <c r="AA65" s="97" t="e">
        <f t="shared" si="29"/>
        <v>#DIV/0!</v>
      </c>
      <c r="AB65" s="97" t="e">
        <f t="shared" si="29"/>
        <v>#DIV/0!</v>
      </c>
      <c r="AC65" s="97" t="e">
        <f t="shared" si="29"/>
        <v>#DIV/0!</v>
      </c>
      <c r="AD65" s="97" t="e">
        <f t="shared" si="29"/>
        <v>#DIV/0!</v>
      </c>
      <c r="AE65" s="97" t="e">
        <f t="shared" si="29"/>
        <v>#DIV/0!</v>
      </c>
      <c r="AF65" s="97" t="e">
        <f t="shared" si="29"/>
        <v>#DIV/0!</v>
      </c>
      <c r="AG65" s="97" t="e">
        <f t="shared" si="29"/>
        <v>#DIV/0!</v>
      </c>
      <c r="AH65" s="97" t="e">
        <f t="shared" si="29"/>
        <v>#DIV/0!</v>
      </c>
      <c r="AI65" s="97">
        <f t="shared" si="29"/>
        <v>0.16153846153846155</v>
      </c>
      <c r="AJ65" s="542"/>
    </row>
    <row r="66" spans="1:36" ht="20.399999999999999">
      <c r="A66" s="517" t="s">
        <v>16</v>
      </c>
      <c r="B66" s="552" t="s">
        <v>36</v>
      </c>
      <c r="C66" s="143" t="s">
        <v>42</v>
      </c>
      <c r="D66" s="144">
        <v>0</v>
      </c>
      <c r="E66" s="144">
        <v>0</v>
      </c>
      <c r="F66" s="144">
        <v>0</v>
      </c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5">
        <f>SUM(D66:AH66)</f>
        <v>0</v>
      </c>
      <c r="AJ66" s="539" t="e">
        <f>AI69</f>
        <v>#DIV/0!</v>
      </c>
    </row>
    <row r="67" spans="1:36" ht="20.399999999999999">
      <c r="A67" s="518"/>
      <c r="B67" s="553"/>
      <c r="C67" s="146" t="s">
        <v>89</v>
      </c>
      <c r="D67" s="147">
        <v>0</v>
      </c>
      <c r="E67" s="147">
        <v>0</v>
      </c>
      <c r="F67" s="147">
        <v>0</v>
      </c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62">
        <f t="shared" ref="AI67:AI68" si="30">SUM(D67:AH67)</f>
        <v>0</v>
      </c>
      <c r="AJ67" s="539"/>
    </row>
    <row r="68" spans="1:36" ht="20.399999999999999">
      <c r="A68" s="518"/>
      <c r="B68" s="553"/>
      <c r="C68" s="148" t="s">
        <v>90</v>
      </c>
      <c r="D68" s="147">
        <v>0</v>
      </c>
      <c r="E68" s="147">
        <v>0</v>
      </c>
      <c r="F68" s="147">
        <v>0</v>
      </c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4">
        <f t="shared" si="30"/>
        <v>0</v>
      </c>
      <c r="AJ68" s="539"/>
    </row>
    <row r="69" spans="1:36" ht="21" thickBot="1">
      <c r="A69" s="519"/>
      <c r="B69" s="554"/>
      <c r="C69" s="149" t="s">
        <v>91</v>
      </c>
      <c r="D69" s="150" t="e">
        <f>(D67+D68)/D66</f>
        <v>#DIV/0!</v>
      </c>
      <c r="E69" s="150" t="e">
        <f>(E67+E68)/E66</f>
        <v>#DIV/0!</v>
      </c>
      <c r="F69" s="150" t="e">
        <f t="shared" ref="F69:AI69" si="31">(F67+F68)/F66</f>
        <v>#DIV/0!</v>
      </c>
      <c r="G69" s="150" t="e">
        <f t="shared" si="31"/>
        <v>#DIV/0!</v>
      </c>
      <c r="H69" s="150" t="e">
        <f t="shared" si="31"/>
        <v>#DIV/0!</v>
      </c>
      <c r="I69" s="150" t="e">
        <f t="shared" si="31"/>
        <v>#DIV/0!</v>
      </c>
      <c r="J69" s="150" t="e">
        <f t="shared" si="31"/>
        <v>#DIV/0!</v>
      </c>
      <c r="K69" s="150" t="e">
        <f t="shared" si="31"/>
        <v>#DIV/0!</v>
      </c>
      <c r="L69" s="150" t="e">
        <f t="shared" si="31"/>
        <v>#DIV/0!</v>
      </c>
      <c r="M69" s="150" t="e">
        <f t="shared" si="31"/>
        <v>#DIV/0!</v>
      </c>
      <c r="N69" s="150" t="e">
        <f t="shared" si="31"/>
        <v>#DIV/0!</v>
      </c>
      <c r="O69" s="150" t="e">
        <f t="shared" si="31"/>
        <v>#DIV/0!</v>
      </c>
      <c r="P69" s="150" t="e">
        <f t="shared" si="31"/>
        <v>#DIV/0!</v>
      </c>
      <c r="Q69" s="150" t="e">
        <f t="shared" si="31"/>
        <v>#DIV/0!</v>
      </c>
      <c r="R69" s="150" t="e">
        <f t="shared" si="31"/>
        <v>#DIV/0!</v>
      </c>
      <c r="S69" s="150" t="e">
        <f t="shared" si="31"/>
        <v>#DIV/0!</v>
      </c>
      <c r="T69" s="150" t="e">
        <f t="shared" si="31"/>
        <v>#DIV/0!</v>
      </c>
      <c r="U69" s="150" t="e">
        <f t="shared" si="31"/>
        <v>#DIV/0!</v>
      </c>
      <c r="V69" s="150" t="e">
        <f t="shared" si="31"/>
        <v>#DIV/0!</v>
      </c>
      <c r="W69" s="150" t="e">
        <f t="shared" si="31"/>
        <v>#DIV/0!</v>
      </c>
      <c r="X69" s="150" t="e">
        <f t="shared" si="31"/>
        <v>#DIV/0!</v>
      </c>
      <c r="Y69" s="150" t="e">
        <f t="shared" si="31"/>
        <v>#DIV/0!</v>
      </c>
      <c r="Z69" s="150" t="e">
        <f t="shared" si="31"/>
        <v>#DIV/0!</v>
      </c>
      <c r="AA69" s="150" t="e">
        <f t="shared" si="31"/>
        <v>#DIV/0!</v>
      </c>
      <c r="AB69" s="150" t="e">
        <f t="shared" si="31"/>
        <v>#DIV/0!</v>
      </c>
      <c r="AC69" s="150" t="e">
        <f t="shared" si="31"/>
        <v>#DIV/0!</v>
      </c>
      <c r="AD69" s="150" t="e">
        <f t="shared" si="31"/>
        <v>#DIV/0!</v>
      </c>
      <c r="AE69" s="150" t="e">
        <f t="shared" si="31"/>
        <v>#DIV/0!</v>
      </c>
      <c r="AF69" s="150" t="e">
        <f t="shared" si="31"/>
        <v>#DIV/0!</v>
      </c>
      <c r="AG69" s="150" t="e">
        <f t="shared" si="31"/>
        <v>#DIV/0!</v>
      </c>
      <c r="AH69" s="150" t="e">
        <f t="shared" si="31"/>
        <v>#DIV/0!</v>
      </c>
      <c r="AI69" s="150" t="e">
        <f t="shared" si="31"/>
        <v>#DIV/0!</v>
      </c>
      <c r="AJ69" s="540"/>
    </row>
    <row r="70" spans="1:36" ht="20.399999999999999">
      <c r="A70" s="528" t="s">
        <v>17</v>
      </c>
      <c r="B70" s="549" t="s">
        <v>37</v>
      </c>
      <c r="C70" s="157" t="s">
        <v>42</v>
      </c>
      <c r="D70" s="142">
        <v>15</v>
      </c>
      <c r="E70" s="142">
        <v>10</v>
      </c>
      <c r="F70" s="142">
        <v>15</v>
      </c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93">
        <f>SUM(D70:AH70)</f>
        <v>40</v>
      </c>
      <c r="AJ70" s="541">
        <f>AI73</f>
        <v>0.25</v>
      </c>
    </row>
    <row r="71" spans="1:36" ht="20.399999999999999">
      <c r="A71" s="529"/>
      <c r="B71" s="550"/>
      <c r="C71" s="159" t="s">
        <v>89</v>
      </c>
      <c r="D71" s="92">
        <v>6</v>
      </c>
      <c r="E71" s="92">
        <v>1</v>
      </c>
      <c r="F71" s="92">
        <v>3</v>
      </c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161">
        <f t="shared" ref="AI71:AI72" si="32">SUM(D71:AH71)</f>
        <v>10</v>
      </c>
      <c r="AJ71" s="541"/>
    </row>
    <row r="72" spans="1:36" ht="20.399999999999999">
      <c r="A72" s="529"/>
      <c r="B72" s="550"/>
      <c r="C72" s="160" t="s">
        <v>90</v>
      </c>
      <c r="D72" s="92">
        <v>0</v>
      </c>
      <c r="E72" s="92">
        <v>0</v>
      </c>
      <c r="F72" s="92">
        <v>0</v>
      </c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87">
        <f t="shared" si="32"/>
        <v>0</v>
      </c>
      <c r="AJ72" s="541"/>
    </row>
    <row r="73" spans="1:36" ht="21" thickBot="1">
      <c r="A73" s="530"/>
      <c r="B73" s="551"/>
      <c r="C73" s="154" t="s">
        <v>91</v>
      </c>
      <c r="D73" s="97">
        <f>(D71+D72)/D70</f>
        <v>0.4</v>
      </c>
      <c r="E73" s="97">
        <f>(E71+E72)/E70</f>
        <v>0.1</v>
      </c>
      <c r="F73" s="97">
        <f t="shared" ref="F73:AI73" si="33">(F71+F72)/F70</f>
        <v>0.2</v>
      </c>
      <c r="G73" s="97" t="e">
        <f t="shared" si="33"/>
        <v>#DIV/0!</v>
      </c>
      <c r="H73" s="97" t="e">
        <f t="shared" si="33"/>
        <v>#DIV/0!</v>
      </c>
      <c r="I73" s="97" t="e">
        <f t="shared" si="33"/>
        <v>#DIV/0!</v>
      </c>
      <c r="J73" s="97" t="e">
        <f t="shared" si="33"/>
        <v>#DIV/0!</v>
      </c>
      <c r="K73" s="97" t="e">
        <f t="shared" si="33"/>
        <v>#DIV/0!</v>
      </c>
      <c r="L73" s="97" t="e">
        <f t="shared" si="33"/>
        <v>#DIV/0!</v>
      </c>
      <c r="M73" s="97" t="e">
        <f t="shared" si="33"/>
        <v>#DIV/0!</v>
      </c>
      <c r="N73" s="97" t="e">
        <f t="shared" si="33"/>
        <v>#DIV/0!</v>
      </c>
      <c r="O73" s="97" t="e">
        <f t="shared" si="33"/>
        <v>#DIV/0!</v>
      </c>
      <c r="P73" s="97" t="e">
        <f t="shared" si="33"/>
        <v>#DIV/0!</v>
      </c>
      <c r="Q73" s="97" t="e">
        <f t="shared" si="33"/>
        <v>#DIV/0!</v>
      </c>
      <c r="R73" s="97" t="e">
        <f t="shared" si="33"/>
        <v>#DIV/0!</v>
      </c>
      <c r="S73" s="97" t="e">
        <f t="shared" si="33"/>
        <v>#DIV/0!</v>
      </c>
      <c r="T73" s="97" t="e">
        <f t="shared" si="33"/>
        <v>#DIV/0!</v>
      </c>
      <c r="U73" s="97" t="e">
        <f t="shared" si="33"/>
        <v>#DIV/0!</v>
      </c>
      <c r="V73" s="97" t="e">
        <f t="shared" si="33"/>
        <v>#DIV/0!</v>
      </c>
      <c r="W73" s="97" t="e">
        <f t="shared" si="33"/>
        <v>#DIV/0!</v>
      </c>
      <c r="X73" s="97" t="e">
        <f t="shared" si="33"/>
        <v>#DIV/0!</v>
      </c>
      <c r="Y73" s="97" t="e">
        <f t="shared" si="33"/>
        <v>#DIV/0!</v>
      </c>
      <c r="Z73" s="97" t="e">
        <f t="shared" si="33"/>
        <v>#DIV/0!</v>
      </c>
      <c r="AA73" s="97" t="e">
        <f t="shared" si="33"/>
        <v>#DIV/0!</v>
      </c>
      <c r="AB73" s="97" t="e">
        <f t="shared" si="33"/>
        <v>#DIV/0!</v>
      </c>
      <c r="AC73" s="97" t="e">
        <f t="shared" si="33"/>
        <v>#DIV/0!</v>
      </c>
      <c r="AD73" s="97" t="e">
        <f t="shared" si="33"/>
        <v>#DIV/0!</v>
      </c>
      <c r="AE73" s="97" t="e">
        <f t="shared" si="33"/>
        <v>#DIV/0!</v>
      </c>
      <c r="AF73" s="97" t="e">
        <f t="shared" si="33"/>
        <v>#DIV/0!</v>
      </c>
      <c r="AG73" s="97" t="e">
        <f t="shared" si="33"/>
        <v>#DIV/0!</v>
      </c>
      <c r="AH73" s="97" t="e">
        <f t="shared" si="33"/>
        <v>#DIV/0!</v>
      </c>
      <c r="AI73" s="97">
        <f t="shared" si="33"/>
        <v>0.25</v>
      </c>
      <c r="AJ73" s="542"/>
    </row>
    <row r="74" spans="1:36" ht="20.399999999999999">
      <c r="A74" s="528" t="s">
        <v>18</v>
      </c>
      <c r="B74" s="548" t="s">
        <v>48</v>
      </c>
      <c r="C74" s="101" t="s">
        <v>42</v>
      </c>
      <c r="D74" s="142">
        <v>15</v>
      </c>
      <c r="E74" s="142">
        <v>20</v>
      </c>
      <c r="F74" s="142">
        <v>15</v>
      </c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93">
        <f>SUM(D74:AH74)</f>
        <v>50</v>
      </c>
      <c r="AJ74" s="541">
        <f>AI77</f>
        <v>0.04</v>
      </c>
    </row>
    <row r="75" spans="1:36" ht="20.399999999999999">
      <c r="A75" s="529"/>
      <c r="B75" s="546"/>
      <c r="C75" s="91" t="s">
        <v>89</v>
      </c>
      <c r="D75" s="92">
        <v>0</v>
      </c>
      <c r="E75" s="92">
        <v>1</v>
      </c>
      <c r="F75" s="92">
        <v>1</v>
      </c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161">
        <f t="shared" ref="AI75:AI76" si="34">SUM(D75:AH75)</f>
        <v>2</v>
      </c>
      <c r="AJ75" s="541"/>
    </row>
    <row r="76" spans="1:36" ht="20.399999999999999">
      <c r="A76" s="529"/>
      <c r="B76" s="546"/>
      <c r="C76" s="94" t="s">
        <v>90</v>
      </c>
      <c r="D76" s="92">
        <v>0</v>
      </c>
      <c r="E76" s="92">
        <v>0</v>
      </c>
      <c r="F76" s="92">
        <v>0</v>
      </c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87">
        <f t="shared" si="34"/>
        <v>0</v>
      </c>
      <c r="AJ76" s="541"/>
    </row>
    <row r="77" spans="1:36" ht="21" thickBot="1">
      <c r="A77" s="530"/>
      <c r="B77" s="547"/>
      <c r="C77" s="96" t="s">
        <v>91</v>
      </c>
      <c r="D77" s="97">
        <f>(D75+D76)/D74</f>
        <v>0</v>
      </c>
      <c r="E77" s="97">
        <f>(E75+E76)/E74</f>
        <v>0.05</v>
      </c>
      <c r="F77" s="97">
        <f t="shared" ref="F77:AI77" si="35">(F75+F76)/F74</f>
        <v>6.6666666666666666E-2</v>
      </c>
      <c r="G77" s="97" t="e">
        <f t="shared" si="35"/>
        <v>#DIV/0!</v>
      </c>
      <c r="H77" s="97" t="e">
        <f t="shared" si="35"/>
        <v>#DIV/0!</v>
      </c>
      <c r="I77" s="97" t="e">
        <f t="shared" si="35"/>
        <v>#DIV/0!</v>
      </c>
      <c r="J77" s="97" t="e">
        <f t="shared" si="35"/>
        <v>#DIV/0!</v>
      </c>
      <c r="K77" s="97" t="e">
        <f t="shared" si="35"/>
        <v>#DIV/0!</v>
      </c>
      <c r="L77" s="97" t="e">
        <f t="shared" si="35"/>
        <v>#DIV/0!</v>
      </c>
      <c r="M77" s="97" t="e">
        <f t="shared" si="35"/>
        <v>#DIV/0!</v>
      </c>
      <c r="N77" s="97" t="e">
        <f t="shared" si="35"/>
        <v>#DIV/0!</v>
      </c>
      <c r="O77" s="97" t="e">
        <f t="shared" si="35"/>
        <v>#DIV/0!</v>
      </c>
      <c r="P77" s="97" t="e">
        <f t="shared" si="35"/>
        <v>#DIV/0!</v>
      </c>
      <c r="Q77" s="97" t="e">
        <f t="shared" si="35"/>
        <v>#DIV/0!</v>
      </c>
      <c r="R77" s="97" t="e">
        <f t="shared" si="35"/>
        <v>#DIV/0!</v>
      </c>
      <c r="S77" s="97" t="e">
        <f t="shared" si="35"/>
        <v>#DIV/0!</v>
      </c>
      <c r="T77" s="97" t="e">
        <f t="shared" si="35"/>
        <v>#DIV/0!</v>
      </c>
      <c r="U77" s="97" t="e">
        <f t="shared" si="35"/>
        <v>#DIV/0!</v>
      </c>
      <c r="V77" s="97" t="e">
        <f t="shared" si="35"/>
        <v>#DIV/0!</v>
      </c>
      <c r="W77" s="97" t="e">
        <f t="shared" si="35"/>
        <v>#DIV/0!</v>
      </c>
      <c r="X77" s="97" t="e">
        <f t="shared" si="35"/>
        <v>#DIV/0!</v>
      </c>
      <c r="Y77" s="97" t="e">
        <f t="shared" si="35"/>
        <v>#DIV/0!</v>
      </c>
      <c r="Z77" s="97" t="e">
        <f t="shared" si="35"/>
        <v>#DIV/0!</v>
      </c>
      <c r="AA77" s="97" t="e">
        <f t="shared" si="35"/>
        <v>#DIV/0!</v>
      </c>
      <c r="AB77" s="97" t="e">
        <f t="shared" si="35"/>
        <v>#DIV/0!</v>
      </c>
      <c r="AC77" s="97" t="e">
        <f t="shared" si="35"/>
        <v>#DIV/0!</v>
      </c>
      <c r="AD77" s="97" t="e">
        <f t="shared" si="35"/>
        <v>#DIV/0!</v>
      </c>
      <c r="AE77" s="97" t="e">
        <f t="shared" si="35"/>
        <v>#DIV/0!</v>
      </c>
      <c r="AF77" s="97" t="e">
        <f t="shared" si="35"/>
        <v>#DIV/0!</v>
      </c>
      <c r="AG77" s="97" t="e">
        <f t="shared" si="35"/>
        <v>#DIV/0!</v>
      </c>
      <c r="AH77" s="97" t="e">
        <f t="shared" si="35"/>
        <v>#DIV/0!</v>
      </c>
      <c r="AI77" s="97">
        <f t="shared" si="35"/>
        <v>0.04</v>
      </c>
      <c r="AJ77" s="542"/>
    </row>
    <row r="78" spans="1:36" ht="20.399999999999999">
      <c r="A78" s="528" t="s">
        <v>19</v>
      </c>
      <c r="B78" s="548" t="s">
        <v>64</v>
      </c>
      <c r="C78" s="101" t="s">
        <v>42</v>
      </c>
      <c r="D78" s="142">
        <v>30</v>
      </c>
      <c r="E78" s="142">
        <v>40</v>
      </c>
      <c r="F78" s="142">
        <v>20</v>
      </c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93">
        <f>SUM(D78:AH78)</f>
        <v>90</v>
      </c>
      <c r="AJ78" s="541">
        <f>AI81</f>
        <v>0.13333333333333333</v>
      </c>
    </row>
    <row r="79" spans="1:36" ht="20.399999999999999">
      <c r="A79" s="529"/>
      <c r="B79" s="546"/>
      <c r="C79" s="91" t="s">
        <v>89</v>
      </c>
      <c r="D79" s="92">
        <v>5</v>
      </c>
      <c r="E79" s="92">
        <v>6</v>
      </c>
      <c r="F79" s="92">
        <v>1</v>
      </c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161">
        <f t="shared" ref="AI79:AI80" si="36">SUM(D79:AH79)</f>
        <v>12</v>
      </c>
      <c r="AJ79" s="541"/>
    </row>
    <row r="80" spans="1:36" ht="20.399999999999999">
      <c r="A80" s="529"/>
      <c r="B80" s="546"/>
      <c r="C80" s="94" t="s">
        <v>90</v>
      </c>
      <c r="D80" s="92">
        <v>0</v>
      </c>
      <c r="E80" s="92">
        <v>0</v>
      </c>
      <c r="F80" s="92">
        <v>0</v>
      </c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87">
        <f t="shared" si="36"/>
        <v>0</v>
      </c>
      <c r="AJ80" s="541"/>
    </row>
    <row r="81" spans="1:36" ht="21" thickBot="1">
      <c r="A81" s="530"/>
      <c r="B81" s="547"/>
      <c r="C81" s="96" t="s">
        <v>91</v>
      </c>
      <c r="D81" s="97">
        <f>(D79+D80)/D78</f>
        <v>0.16666666666666666</v>
      </c>
      <c r="E81" s="97">
        <f>(E79+E80)/E78</f>
        <v>0.15</v>
      </c>
      <c r="F81" s="97">
        <f t="shared" ref="F81:AI81" si="37">(F79+F80)/F78</f>
        <v>0.05</v>
      </c>
      <c r="G81" s="97" t="e">
        <f t="shared" si="37"/>
        <v>#DIV/0!</v>
      </c>
      <c r="H81" s="97" t="e">
        <f t="shared" si="37"/>
        <v>#DIV/0!</v>
      </c>
      <c r="I81" s="97" t="e">
        <f t="shared" si="37"/>
        <v>#DIV/0!</v>
      </c>
      <c r="J81" s="97" t="e">
        <f t="shared" si="37"/>
        <v>#DIV/0!</v>
      </c>
      <c r="K81" s="97" t="e">
        <f t="shared" si="37"/>
        <v>#DIV/0!</v>
      </c>
      <c r="L81" s="97" t="e">
        <f t="shared" si="37"/>
        <v>#DIV/0!</v>
      </c>
      <c r="M81" s="97" t="e">
        <f t="shared" si="37"/>
        <v>#DIV/0!</v>
      </c>
      <c r="N81" s="97" t="e">
        <f t="shared" si="37"/>
        <v>#DIV/0!</v>
      </c>
      <c r="O81" s="97" t="e">
        <f t="shared" si="37"/>
        <v>#DIV/0!</v>
      </c>
      <c r="P81" s="97" t="e">
        <f t="shared" si="37"/>
        <v>#DIV/0!</v>
      </c>
      <c r="Q81" s="97" t="e">
        <f t="shared" si="37"/>
        <v>#DIV/0!</v>
      </c>
      <c r="R81" s="97" t="e">
        <f t="shared" si="37"/>
        <v>#DIV/0!</v>
      </c>
      <c r="S81" s="97" t="e">
        <f t="shared" si="37"/>
        <v>#DIV/0!</v>
      </c>
      <c r="T81" s="97" t="e">
        <f t="shared" si="37"/>
        <v>#DIV/0!</v>
      </c>
      <c r="U81" s="97" t="e">
        <f t="shared" si="37"/>
        <v>#DIV/0!</v>
      </c>
      <c r="V81" s="97" t="e">
        <f t="shared" si="37"/>
        <v>#DIV/0!</v>
      </c>
      <c r="W81" s="97" t="e">
        <f t="shared" si="37"/>
        <v>#DIV/0!</v>
      </c>
      <c r="X81" s="97" t="e">
        <f t="shared" si="37"/>
        <v>#DIV/0!</v>
      </c>
      <c r="Y81" s="97" t="e">
        <f t="shared" si="37"/>
        <v>#DIV/0!</v>
      </c>
      <c r="Z81" s="97" t="e">
        <f t="shared" si="37"/>
        <v>#DIV/0!</v>
      </c>
      <c r="AA81" s="97" t="e">
        <f t="shared" si="37"/>
        <v>#DIV/0!</v>
      </c>
      <c r="AB81" s="97" t="e">
        <f t="shared" si="37"/>
        <v>#DIV/0!</v>
      </c>
      <c r="AC81" s="97" t="e">
        <f t="shared" si="37"/>
        <v>#DIV/0!</v>
      </c>
      <c r="AD81" s="97" t="e">
        <f t="shared" si="37"/>
        <v>#DIV/0!</v>
      </c>
      <c r="AE81" s="97" t="e">
        <f t="shared" si="37"/>
        <v>#DIV/0!</v>
      </c>
      <c r="AF81" s="97" t="e">
        <f t="shared" si="37"/>
        <v>#DIV/0!</v>
      </c>
      <c r="AG81" s="97" t="e">
        <f t="shared" si="37"/>
        <v>#DIV/0!</v>
      </c>
      <c r="AH81" s="97" t="e">
        <f t="shared" si="37"/>
        <v>#DIV/0!</v>
      </c>
      <c r="AI81" s="97">
        <f t="shared" si="37"/>
        <v>0.13333333333333333</v>
      </c>
      <c r="AJ81" s="542"/>
    </row>
    <row r="82" spans="1:36" ht="20.399999999999999">
      <c r="A82" s="528" t="s">
        <v>20</v>
      </c>
      <c r="B82" s="548" t="s">
        <v>65</v>
      </c>
      <c r="C82" s="101" t="s">
        <v>42</v>
      </c>
      <c r="D82" s="142">
        <v>75</v>
      </c>
      <c r="E82" s="142">
        <v>80</v>
      </c>
      <c r="F82" s="142">
        <v>100</v>
      </c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93">
        <f>SUM(D82:AH82)</f>
        <v>255</v>
      </c>
      <c r="AJ82" s="541">
        <f>AI85</f>
        <v>7.8431372549019607E-2</v>
      </c>
    </row>
    <row r="83" spans="1:36" ht="20.399999999999999">
      <c r="A83" s="529"/>
      <c r="B83" s="546"/>
      <c r="C83" s="91" t="s">
        <v>89</v>
      </c>
      <c r="D83" s="92">
        <v>4</v>
      </c>
      <c r="E83" s="92">
        <v>13</v>
      </c>
      <c r="F83" s="92">
        <v>3</v>
      </c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161">
        <f t="shared" ref="AI83:AI84" si="38">SUM(D83:AH83)</f>
        <v>20</v>
      </c>
      <c r="AJ83" s="541"/>
    </row>
    <row r="84" spans="1:36" ht="20.399999999999999">
      <c r="A84" s="529"/>
      <c r="B84" s="546"/>
      <c r="C84" s="94" t="s">
        <v>90</v>
      </c>
      <c r="D84" s="92">
        <v>0</v>
      </c>
      <c r="E84" s="92">
        <v>0</v>
      </c>
      <c r="F84" s="92">
        <v>0</v>
      </c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87">
        <f t="shared" si="38"/>
        <v>0</v>
      </c>
      <c r="AJ84" s="541"/>
    </row>
    <row r="85" spans="1:36" ht="21" thickBot="1">
      <c r="A85" s="530"/>
      <c r="B85" s="547"/>
      <c r="C85" s="96" t="s">
        <v>91</v>
      </c>
      <c r="D85" s="97">
        <f>(D83+D84)/D82</f>
        <v>5.3333333333333337E-2</v>
      </c>
      <c r="E85" s="97">
        <f>(E83+E84)/E82</f>
        <v>0.16250000000000001</v>
      </c>
      <c r="F85" s="97">
        <f t="shared" ref="F85:AI85" si="39">(F83+F84)/F82</f>
        <v>0.03</v>
      </c>
      <c r="G85" s="97" t="e">
        <f t="shared" si="39"/>
        <v>#DIV/0!</v>
      </c>
      <c r="H85" s="97" t="e">
        <f t="shared" si="39"/>
        <v>#DIV/0!</v>
      </c>
      <c r="I85" s="97" t="e">
        <f t="shared" si="39"/>
        <v>#DIV/0!</v>
      </c>
      <c r="J85" s="97" t="e">
        <f t="shared" si="39"/>
        <v>#DIV/0!</v>
      </c>
      <c r="K85" s="97" t="e">
        <f t="shared" si="39"/>
        <v>#DIV/0!</v>
      </c>
      <c r="L85" s="97" t="e">
        <f t="shared" si="39"/>
        <v>#DIV/0!</v>
      </c>
      <c r="M85" s="97" t="e">
        <f t="shared" si="39"/>
        <v>#DIV/0!</v>
      </c>
      <c r="N85" s="97" t="e">
        <f t="shared" si="39"/>
        <v>#DIV/0!</v>
      </c>
      <c r="O85" s="97" t="e">
        <f t="shared" si="39"/>
        <v>#DIV/0!</v>
      </c>
      <c r="P85" s="97" t="e">
        <f t="shared" si="39"/>
        <v>#DIV/0!</v>
      </c>
      <c r="Q85" s="97" t="e">
        <f t="shared" si="39"/>
        <v>#DIV/0!</v>
      </c>
      <c r="R85" s="97" t="e">
        <f t="shared" si="39"/>
        <v>#DIV/0!</v>
      </c>
      <c r="S85" s="97" t="e">
        <f t="shared" si="39"/>
        <v>#DIV/0!</v>
      </c>
      <c r="T85" s="97" t="e">
        <f t="shared" si="39"/>
        <v>#DIV/0!</v>
      </c>
      <c r="U85" s="97" t="e">
        <f t="shared" si="39"/>
        <v>#DIV/0!</v>
      </c>
      <c r="V85" s="97" t="e">
        <f t="shared" si="39"/>
        <v>#DIV/0!</v>
      </c>
      <c r="W85" s="97" t="e">
        <f t="shared" si="39"/>
        <v>#DIV/0!</v>
      </c>
      <c r="X85" s="97" t="e">
        <f t="shared" si="39"/>
        <v>#DIV/0!</v>
      </c>
      <c r="Y85" s="97" t="e">
        <f t="shared" si="39"/>
        <v>#DIV/0!</v>
      </c>
      <c r="Z85" s="97" t="e">
        <f t="shared" si="39"/>
        <v>#DIV/0!</v>
      </c>
      <c r="AA85" s="97" t="e">
        <f t="shared" si="39"/>
        <v>#DIV/0!</v>
      </c>
      <c r="AB85" s="97" t="e">
        <f t="shared" si="39"/>
        <v>#DIV/0!</v>
      </c>
      <c r="AC85" s="97" t="e">
        <f t="shared" si="39"/>
        <v>#DIV/0!</v>
      </c>
      <c r="AD85" s="97" t="e">
        <f t="shared" si="39"/>
        <v>#DIV/0!</v>
      </c>
      <c r="AE85" s="97" t="e">
        <f t="shared" si="39"/>
        <v>#DIV/0!</v>
      </c>
      <c r="AF85" s="97" t="e">
        <f t="shared" si="39"/>
        <v>#DIV/0!</v>
      </c>
      <c r="AG85" s="97" t="e">
        <f t="shared" si="39"/>
        <v>#DIV/0!</v>
      </c>
      <c r="AH85" s="97" t="e">
        <f t="shared" si="39"/>
        <v>#DIV/0!</v>
      </c>
      <c r="AI85" s="97">
        <f t="shared" si="39"/>
        <v>7.8431372549019607E-2</v>
      </c>
      <c r="AJ85" s="542"/>
    </row>
    <row r="86" spans="1:36" ht="20.399999999999999" hidden="1">
      <c r="A86" s="528" t="s">
        <v>21</v>
      </c>
      <c r="B86" s="548" t="s">
        <v>66</v>
      </c>
      <c r="C86" s="101" t="s">
        <v>42</v>
      </c>
      <c r="D86" s="142">
        <v>0</v>
      </c>
      <c r="E86" s="142">
        <v>0</v>
      </c>
      <c r="F86" s="142">
        <v>0</v>
      </c>
      <c r="G86" s="142">
        <v>0</v>
      </c>
      <c r="H86" s="142">
        <v>0</v>
      </c>
      <c r="I86" s="142">
        <v>0</v>
      </c>
      <c r="J86" s="142"/>
      <c r="K86" s="142">
        <v>0</v>
      </c>
      <c r="L86" s="142">
        <v>0</v>
      </c>
      <c r="M86" s="142">
        <v>0</v>
      </c>
      <c r="N86" s="142">
        <v>0</v>
      </c>
      <c r="O86" s="142">
        <v>0</v>
      </c>
      <c r="P86" s="142">
        <v>0</v>
      </c>
      <c r="Q86" s="142"/>
      <c r="R86" s="142">
        <v>0</v>
      </c>
      <c r="S86" s="142">
        <v>0</v>
      </c>
      <c r="T86" s="142">
        <v>0</v>
      </c>
      <c r="U86" s="142">
        <v>0</v>
      </c>
      <c r="V86" s="142">
        <v>0</v>
      </c>
      <c r="W86" s="142">
        <v>0</v>
      </c>
      <c r="X86" s="142"/>
      <c r="Y86" s="142">
        <v>0</v>
      </c>
      <c r="Z86" s="142">
        <v>0</v>
      </c>
      <c r="AA86" s="142">
        <v>0</v>
      </c>
      <c r="AB86" s="142">
        <v>0</v>
      </c>
      <c r="AC86" s="142">
        <v>0</v>
      </c>
      <c r="AD86" s="142">
        <v>0</v>
      </c>
      <c r="AE86" s="142"/>
      <c r="AF86" s="142">
        <v>0</v>
      </c>
      <c r="AG86" s="142">
        <v>0</v>
      </c>
      <c r="AH86" s="142"/>
      <c r="AI86" s="93">
        <f>SUM(D86:AH86)</f>
        <v>0</v>
      </c>
      <c r="AJ86" s="541" t="e">
        <f>AI89</f>
        <v>#DIV/0!</v>
      </c>
    </row>
    <row r="87" spans="1:36" ht="20.399999999999999" hidden="1">
      <c r="A87" s="529"/>
      <c r="B87" s="546"/>
      <c r="C87" s="91" t="s">
        <v>89</v>
      </c>
      <c r="D87" s="92">
        <v>0</v>
      </c>
      <c r="E87" s="92">
        <v>0</v>
      </c>
      <c r="F87" s="92">
        <v>0</v>
      </c>
      <c r="G87" s="92">
        <v>0</v>
      </c>
      <c r="H87" s="92">
        <v>0</v>
      </c>
      <c r="I87" s="92">
        <v>0</v>
      </c>
      <c r="J87" s="92"/>
      <c r="K87" s="92">
        <v>0</v>
      </c>
      <c r="L87" s="92">
        <v>0</v>
      </c>
      <c r="M87" s="92">
        <v>0</v>
      </c>
      <c r="N87" s="92">
        <v>0</v>
      </c>
      <c r="O87" s="92">
        <v>0</v>
      </c>
      <c r="P87" s="92">
        <v>0</v>
      </c>
      <c r="Q87" s="92"/>
      <c r="R87" s="92">
        <v>0</v>
      </c>
      <c r="S87" s="92">
        <v>0</v>
      </c>
      <c r="T87" s="92">
        <v>0</v>
      </c>
      <c r="U87" s="92">
        <v>0</v>
      </c>
      <c r="V87" s="92">
        <v>0</v>
      </c>
      <c r="W87" s="92">
        <v>0</v>
      </c>
      <c r="X87" s="92"/>
      <c r="Y87" s="92">
        <v>0</v>
      </c>
      <c r="Z87" s="92">
        <v>0</v>
      </c>
      <c r="AA87" s="92">
        <v>0</v>
      </c>
      <c r="AB87" s="92">
        <v>0</v>
      </c>
      <c r="AC87" s="92">
        <v>0</v>
      </c>
      <c r="AD87" s="92">
        <v>0</v>
      </c>
      <c r="AE87" s="92"/>
      <c r="AF87" s="92">
        <v>0</v>
      </c>
      <c r="AG87" s="92">
        <v>0</v>
      </c>
      <c r="AH87" s="92"/>
      <c r="AI87" s="161">
        <f t="shared" ref="AI87:AI88" si="40">SUM(D87:AH87)</f>
        <v>0</v>
      </c>
      <c r="AJ87" s="541"/>
    </row>
    <row r="88" spans="1:36" ht="20.399999999999999" hidden="1">
      <c r="A88" s="529"/>
      <c r="B88" s="546"/>
      <c r="C88" s="94" t="s">
        <v>90</v>
      </c>
      <c r="D88" s="92">
        <v>0</v>
      </c>
      <c r="E88" s="92">
        <v>0</v>
      </c>
      <c r="F88" s="92">
        <v>0</v>
      </c>
      <c r="G88" s="92">
        <v>0</v>
      </c>
      <c r="H88" s="92">
        <v>0</v>
      </c>
      <c r="I88" s="92">
        <v>0</v>
      </c>
      <c r="J88" s="92"/>
      <c r="K88" s="92">
        <v>0</v>
      </c>
      <c r="L88" s="92">
        <v>0</v>
      </c>
      <c r="M88" s="92">
        <v>0</v>
      </c>
      <c r="N88" s="92">
        <v>0</v>
      </c>
      <c r="O88" s="92">
        <v>0</v>
      </c>
      <c r="P88" s="92">
        <v>0</v>
      </c>
      <c r="Q88" s="92"/>
      <c r="R88" s="92">
        <v>0</v>
      </c>
      <c r="S88" s="92">
        <v>0</v>
      </c>
      <c r="T88" s="92">
        <v>0</v>
      </c>
      <c r="U88" s="92">
        <v>0</v>
      </c>
      <c r="V88" s="92">
        <v>0</v>
      </c>
      <c r="W88" s="92">
        <v>0</v>
      </c>
      <c r="X88" s="92"/>
      <c r="Y88" s="92">
        <v>0</v>
      </c>
      <c r="Z88" s="92">
        <v>0</v>
      </c>
      <c r="AA88" s="92">
        <v>0</v>
      </c>
      <c r="AB88" s="92">
        <v>0</v>
      </c>
      <c r="AC88" s="92">
        <v>0</v>
      </c>
      <c r="AD88" s="92">
        <v>0</v>
      </c>
      <c r="AE88" s="92"/>
      <c r="AF88" s="92">
        <v>0</v>
      </c>
      <c r="AG88" s="92">
        <v>0</v>
      </c>
      <c r="AH88" s="92"/>
      <c r="AI88" s="87">
        <f t="shared" si="40"/>
        <v>0</v>
      </c>
      <c r="AJ88" s="541"/>
    </row>
    <row r="89" spans="1:36" ht="21" hidden="1" thickBot="1">
      <c r="A89" s="530"/>
      <c r="B89" s="547"/>
      <c r="C89" s="96" t="s">
        <v>91</v>
      </c>
      <c r="D89" s="97" t="e">
        <f>(D87+D88)/D86</f>
        <v>#DIV/0!</v>
      </c>
      <c r="E89" s="97" t="e">
        <f>(E87+E88)/E86</f>
        <v>#DIV/0!</v>
      </c>
      <c r="F89" s="97" t="e">
        <f t="shared" ref="F89:AI89" si="41">(F87+F88)/F86</f>
        <v>#DIV/0!</v>
      </c>
      <c r="G89" s="97" t="e">
        <f t="shared" si="41"/>
        <v>#DIV/0!</v>
      </c>
      <c r="H89" s="97" t="e">
        <f t="shared" si="41"/>
        <v>#DIV/0!</v>
      </c>
      <c r="I89" s="97" t="e">
        <f t="shared" si="41"/>
        <v>#DIV/0!</v>
      </c>
      <c r="J89" s="97" t="e">
        <f t="shared" si="41"/>
        <v>#DIV/0!</v>
      </c>
      <c r="K89" s="97" t="e">
        <f t="shared" si="41"/>
        <v>#DIV/0!</v>
      </c>
      <c r="L89" s="97" t="e">
        <f t="shared" si="41"/>
        <v>#DIV/0!</v>
      </c>
      <c r="M89" s="97" t="e">
        <f t="shared" si="41"/>
        <v>#DIV/0!</v>
      </c>
      <c r="N89" s="97" t="e">
        <f t="shared" si="41"/>
        <v>#DIV/0!</v>
      </c>
      <c r="O89" s="97" t="e">
        <f t="shared" si="41"/>
        <v>#DIV/0!</v>
      </c>
      <c r="P89" s="97" t="e">
        <f t="shared" si="41"/>
        <v>#DIV/0!</v>
      </c>
      <c r="Q89" s="97" t="e">
        <f t="shared" si="41"/>
        <v>#DIV/0!</v>
      </c>
      <c r="R89" s="97" t="e">
        <f t="shared" si="41"/>
        <v>#DIV/0!</v>
      </c>
      <c r="S89" s="97" t="e">
        <f t="shared" si="41"/>
        <v>#DIV/0!</v>
      </c>
      <c r="T89" s="97" t="e">
        <f t="shared" si="41"/>
        <v>#DIV/0!</v>
      </c>
      <c r="U89" s="97" t="e">
        <f t="shared" si="41"/>
        <v>#DIV/0!</v>
      </c>
      <c r="V89" s="97" t="e">
        <f t="shared" si="41"/>
        <v>#DIV/0!</v>
      </c>
      <c r="W89" s="97" t="e">
        <f t="shared" si="41"/>
        <v>#DIV/0!</v>
      </c>
      <c r="X89" s="97" t="e">
        <f t="shared" si="41"/>
        <v>#DIV/0!</v>
      </c>
      <c r="Y89" s="97" t="e">
        <f t="shared" si="41"/>
        <v>#DIV/0!</v>
      </c>
      <c r="Z89" s="97" t="e">
        <f t="shared" si="41"/>
        <v>#DIV/0!</v>
      </c>
      <c r="AA89" s="97" t="e">
        <f t="shared" si="41"/>
        <v>#DIV/0!</v>
      </c>
      <c r="AB89" s="97" t="e">
        <f t="shared" si="41"/>
        <v>#DIV/0!</v>
      </c>
      <c r="AC89" s="97" t="e">
        <f t="shared" si="41"/>
        <v>#DIV/0!</v>
      </c>
      <c r="AD89" s="97" t="e">
        <f t="shared" si="41"/>
        <v>#DIV/0!</v>
      </c>
      <c r="AE89" s="97" t="e">
        <f t="shared" si="41"/>
        <v>#DIV/0!</v>
      </c>
      <c r="AF89" s="97" t="e">
        <f t="shared" si="41"/>
        <v>#DIV/0!</v>
      </c>
      <c r="AG89" s="97" t="e">
        <f t="shared" si="41"/>
        <v>#DIV/0!</v>
      </c>
      <c r="AH89" s="97" t="e">
        <f t="shared" si="41"/>
        <v>#DIV/0!</v>
      </c>
      <c r="AI89" s="97" t="e">
        <f t="shared" si="41"/>
        <v>#DIV/0!</v>
      </c>
      <c r="AJ89" s="542"/>
    </row>
    <row r="90" spans="1:36" ht="21" hidden="1" thickTop="1">
      <c r="A90" s="528" t="s">
        <v>101</v>
      </c>
      <c r="B90" s="548" t="s">
        <v>67</v>
      </c>
      <c r="C90" s="101" t="s">
        <v>42</v>
      </c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/>
      <c r="K90" s="142">
        <v>0</v>
      </c>
      <c r="L90" s="142">
        <v>0</v>
      </c>
      <c r="M90" s="142">
        <v>0</v>
      </c>
      <c r="N90" s="142">
        <v>0</v>
      </c>
      <c r="O90" s="142">
        <v>0</v>
      </c>
      <c r="P90" s="142">
        <v>0</v>
      </c>
      <c r="Q90" s="142"/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/>
      <c r="Y90" s="142">
        <v>0</v>
      </c>
      <c r="Z90" s="142">
        <v>0</v>
      </c>
      <c r="AA90" s="142">
        <v>0</v>
      </c>
      <c r="AB90" s="142">
        <v>0</v>
      </c>
      <c r="AC90" s="142">
        <v>0</v>
      </c>
      <c r="AD90" s="142">
        <v>0</v>
      </c>
      <c r="AE90" s="142"/>
      <c r="AF90" s="142">
        <v>0</v>
      </c>
      <c r="AG90" s="142">
        <v>0</v>
      </c>
      <c r="AH90" s="142"/>
      <c r="AI90" s="89">
        <f>SUM(D90:AH90)</f>
        <v>0</v>
      </c>
      <c r="AJ90" s="541" t="e">
        <f>AI93</f>
        <v>#DIV/0!</v>
      </c>
    </row>
    <row r="91" spans="1:36" ht="20.399999999999999" hidden="1">
      <c r="A91" s="529"/>
      <c r="B91" s="546"/>
      <c r="C91" s="91" t="s">
        <v>89</v>
      </c>
      <c r="D91" s="92">
        <v>0</v>
      </c>
      <c r="E91" s="92">
        <v>0</v>
      </c>
      <c r="F91" s="92">
        <v>0</v>
      </c>
      <c r="G91" s="92">
        <v>0</v>
      </c>
      <c r="H91" s="92">
        <v>0</v>
      </c>
      <c r="I91" s="92">
        <v>0</v>
      </c>
      <c r="J91" s="92"/>
      <c r="K91" s="92">
        <v>0</v>
      </c>
      <c r="L91" s="92">
        <v>0</v>
      </c>
      <c r="M91" s="92">
        <v>0</v>
      </c>
      <c r="N91" s="92">
        <v>0</v>
      </c>
      <c r="O91" s="92">
        <v>0</v>
      </c>
      <c r="P91" s="92">
        <v>0</v>
      </c>
      <c r="Q91" s="92"/>
      <c r="R91" s="92">
        <v>0</v>
      </c>
      <c r="S91" s="92">
        <v>0</v>
      </c>
      <c r="T91" s="92">
        <v>0</v>
      </c>
      <c r="U91" s="92">
        <v>0</v>
      </c>
      <c r="V91" s="92">
        <v>0</v>
      </c>
      <c r="W91" s="92">
        <v>0</v>
      </c>
      <c r="X91" s="92"/>
      <c r="Y91" s="92">
        <v>0</v>
      </c>
      <c r="Z91" s="92">
        <v>0</v>
      </c>
      <c r="AA91" s="92">
        <v>0</v>
      </c>
      <c r="AB91" s="92">
        <v>0</v>
      </c>
      <c r="AC91" s="92">
        <v>0</v>
      </c>
      <c r="AD91" s="92">
        <v>0</v>
      </c>
      <c r="AE91" s="92"/>
      <c r="AF91" s="92">
        <v>0</v>
      </c>
      <c r="AG91" s="92">
        <v>0</v>
      </c>
      <c r="AH91" s="92"/>
      <c r="AI91" s="161">
        <f t="shared" ref="AI91:AI92" si="42">SUM(D91:AH91)</f>
        <v>0</v>
      </c>
      <c r="AJ91" s="541"/>
    </row>
    <row r="92" spans="1:36" ht="20.399999999999999" hidden="1">
      <c r="A92" s="529"/>
      <c r="B92" s="546"/>
      <c r="C92" s="94" t="s">
        <v>90</v>
      </c>
      <c r="D92" s="92">
        <v>0</v>
      </c>
      <c r="E92" s="92">
        <v>0</v>
      </c>
      <c r="F92" s="92">
        <v>0</v>
      </c>
      <c r="G92" s="92">
        <v>0</v>
      </c>
      <c r="H92" s="92">
        <v>0</v>
      </c>
      <c r="I92" s="92">
        <v>0</v>
      </c>
      <c r="J92" s="92"/>
      <c r="K92" s="92">
        <v>0</v>
      </c>
      <c r="L92" s="92">
        <v>0</v>
      </c>
      <c r="M92" s="92">
        <v>0</v>
      </c>
      <c r="N92" s="92">
        <v>0</v>
      </c>
      <c r="O92" s="92">
        <v>0</v>
      </c>
      <c r="P92" s="92">
        <v>0</v>
      </c>
      <c r="Q92" s="92"/>
      <c r="R92" s="92">
        <v>0</v>
      </c>
      <c r="S92" s="92">
        <v>0</v>
      </c>
      <c r="T92" s="92">
        <v>0</v>
      </c>
      <c r="U92" s="92">
        <v>0</v>
      </c>
      <c r="V92" s="92">
        <v>0</v>
      </c>
      <c r="W92" s="92">
        <v>0</v>
      </c>
      <c r="X92" s="92"/>
      <c r="Y92" s="92">
        <v>0</v>
      </c>
      <c r="Z92" s="92">
        <v>0</v>
      </c>
      <c r="AA92" s="92">
        <v>0</v>
      </c>
      <c r="AB92" s="92">
        <v>0</v>
      </c>
      <c r="AC92" s="92">
        <v>0</v>
      </c>
      <c r="AD92" s="92">
        <v>0</v>
      </c>
      <c r="AE92" s="92"/>
      <c r="AF92" s="92">
        <v>0</v>
      </c>
      <c r="AG92" s="92">
        <v>0</v>
      </c>
      <c r="AH92" s="92"/>
      <c r="AI92" s="87">
        <f t="shared" si="42"/>
        <v>0</v>
      </c>
      <c r="AJ92" s="541"/>
    </row>
    <row r="93" spans="1:36" ht="21" hidden="1" thickBot="1">
      <c r="A93" s="530"/>
      <c r="B93" s="547"/>
      <c r="C93" s="96" t="s">
        <v>91</v>
      </c>
      <c r="D93" s="97" t="e">
        <f>(D91+D92)/D90</f>
        <v>#DIV/0!</v>
      </c>
      <c r="E93" s="97" t="e">
        <f>(E91+E92)/E90</f>
        <v>#DIV/0!</v>
      </c>
      <c r="F93" s="97" t="e">
        <f t="shared" ref="F93:AI93" si="43">(F91+F92)/F90</f>
        <v>#DIV/0!</v>
      </c>
      <c r="G93" s="97" t="e">
        <f t="shared" si="43"/>
        <v>#DIV/0!</v>
      </c>
      <c r="H93" s="97" t="e">
        <f t="shared" si="43"/>
        <v>#DIV/0!</v>
      </c>
      <c r="I93" s="97" t="e">
        <f t="shared" si="43"/>
        <v>#DIV/0!</v>
      </c>
      <c r="J93" s="97" t="e">
        <f t="shared" si="43"/>
        <v>#DIV/0!</v>
      </c>
      <c r="K93" s="97" t="e">
        <f t="shared" si="43"/>
        <v>#DIV/0!</v>
      </c>
      <c r="L93" s="97" t="e">
        <f t="shared" si="43"/>
        <v>#DIV/0!</v>
      </c>
      <c r="M93" s="97" t="e">
        <f t="shared" si="43"/>
        <v>#DIV/0!</v>
      </c>
      <c r="N93" s="97" t="e">
        <f t="shared" si="43"/>
        <v>#DIV/0!</v>
      </c>
      <c r="O93" s="97" t="e">
        <f t="shared" si="43"/>
        <v>#DIV/0!</v>
      </c>
      <c r="P93" s="97" t="e">
        <f t="shared" si="43"/>
        <v>#DIV/0!</v>
      </c>
      <c r="Q93" s="97" t="e">
        <f t="shared" si="43"/>
        <v>#DIV/0!</v>
      </c>
      <c r="R93" s="97" t="e">
        <f t="shared" si="43"/>
        <v>#DIV/0!</v>
      </c>
      <c r="S93" s="97" t="e">
        <f t="shared" si="43"/>
        <v>#DIV/0!</v>
      </c>
      <c r="T93" s="97" t="e">
        <f t="shared" si="43"/>
        <v>#DIV/0!</v>
      </c>
      <c r="U93" s="97" t="e">
        <f t="shared" si="43"/>
        <v>#DIV/0!</v>
      </c>
      <c r="V93" s="97" t="e">
        <f t="shared" si="43"/>
        <v>#DIV/0!</v>
      </c>
      <c r="W93" s="97" t="e">
        <f t="shared" si="43"/>
        <v>#DIV/0!</v>
      </c>
      <c r="X93" s="97" t="e">
        <f t="shared" si="43"/>
        <v>#DIV/0!</v>
      </c>
      <c r="Y93" s="97" t="e">
        <f t="shared" si="43"/>
        <v>#DIV/0!</v>
      </c>
      <c r="Z93" s="97" t="e">
        <f t="shared" si="43"/>
        <v>#DIV/0!</v>
      </c>
      <c r="AA93" s="97" t="e">
        <f t="shared" si="43"/>
        <v>#DIV/0!</v>
      </c>
      <c r="AB93" s="97" t="e">
        <f t="shared" si="43"/>
        <v>#DIV/0!</v>
      </c>
      <c r="AC93" s="97" t="e">
        <f t="shared" si="43"/>
        <v>#DIV/0!</v>
      </c>
      <c r="AD93" s="97" t="e">
        <f t="shared" si="43"/>
        <v>#DIV/0!</v>
      </c>
      <c r="AE93" s="97" t="e">
        <f t="shared" si="43"/>
        <v>#DIV/0!</v>
      </c>
      <c r="AF93" s="97" t="e">
        <f t="shared" si="43"/>
        <v>#DIV/0!</v>
      </c>
      <c r="AG93" s="97" t="e">
        <f t="shared" si="43"/>
        <v>#DIV/0!</v>
      </c>
      <c r="AH93" s="97" t="e">
        <f t="shared" si="43"/>
        <v>#DIV/0!</v>
      </c>
      <c r="AI93" s="97" t="e">
        <f t="shared" si="43"/>
        <v>#DIV/0!</v>
      </c>
      <c r="AJ93" s="542"/>
    </row>
    <row r="94" spans="1:36" ht="20.399999999999999" hidden="1">
      <c r="A94" s="528" t="s">
        <v>22</v>
      </c>
      <c r="B94" s="548" t="s">
        <v>49</v>
      </c>
      <c r="C94" s="101" t="s">
        <v>42</v>
      </c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/>
      <c r="K94" s="142">
        <v>0</v>
      </c>
      <c r="L94" s="142">
        <v>0</v>
      </c>
      <c r="M94" s="142">
        <v>0</v>
      </c>
      <c r="N94" s="142">
        <v>0</v>
      </c>
      <c r="O94" s="142">
        <v>0</v>
      </c>
      <c r="P94" s="142">
        <v>0</v>
      </c>
      <c r="Q94" s="142"/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2"/>
      <c r="Y94" s="142">
        <v>0</v>
      </c>
      <c r="Z94" s="142">
        <v>0</v>
      </c>
      <c r="AA94" s="142">
        <v>0</v>
      </c>
      <c r="AB94" s="142">
        <v>0</v>
      </c>
      <c r="AC94" s="142">
        <v>0</v>
      </c>
      <c r="AD94" s="142">
        <v>0</v>
      </c>
      <c r="AE94" s="142"/>
      <c r="AF94" s="142">
        <v>0</v>
      </c>
      <c r="AG94" s="142">
        <v>0</v>
      </c>
      <c r="AH94" s="142"/>
      <c r="AI94" s="93">
        <f>SUM(D94:AH94)</f>
        <v>0</v>
      </c>
      <c r="AJ94" s="541" t="e">
        <f>AI97</f>
        <v>#DIV/0!</v>
      </c>
    </row>
    <row r="95" spans="1:36" ht="20.399999999999999" hidden="1">
      <c r="A95" s="529"/>
      <c r="B95" s="546"/>
      <c r="C95" s="91" t="s">
        <v>89</v>
      </c>
      <c r="D95" s="92">
        <v>0</v>
      </c>
      <c r="E95" s="92">
        <v>0</v>
      </c>
      <c r="F95" s="92">
        <v>0</v>
      </c>
      <c r="G95" s="92">
        <v>0</v>
      </c>
      <c r="H95" s="92">
        <v>0</v>
      </c>
      <c r="I95" s="92">
        <v>0</v>
      </c>
      <c r="J95" s="92"/>
      <c r="K95" s="92">
        <v>0</v>
      </c>
      <c r="L95" s="92">
        <v>0</v>
      </c>
      <c r="M95" s="92">
        <v>0</v>
      </c>
      <c r="N95" s="92">
        <v>0</v>
      </c>
      <c r="O95" s="92">
        <v>0</v>
      </c>
      <c r="P95" s="92">
        <v>0</v>
      </c>
      <c r="Q95" s="92"/>
      <c r="R95" s="92">
        <v>0</v>
      </c>
      <c r="S95" s="92">
        <v>0</v>
      </c>
      <c r="T95" s="92">
        <v>0</v>
      </c>
      <c r="U95" s="92">
        <v>0</v>
      </c>
      <c r="V95" s="92">
        <v>0</v>
      </c>
      <c r="W95" s="92">
        <v>0</v>
      </c>
      <c r="X95" s="92"/>
      <c r="Y95" s="92">
        <v>0</v>
      </c>
      <c r="Z95" s="92">
        <v>0</v>
      </c>
      <c r="AA95" s="92">
        <v>0</v>
      </c>
      <c r="AB95" s="92">
        <v>0</v>
      </c>
      <c r="AC95" s="92">
        <v>0</v>
      </c>
      <c r="AD95" s="92">
        <v>0</v>
      </c>
      <c r="AE95" s="92"/>
      <c r="AF95" s="92">
        <v>0</v>
      </c>
      <c r="AG95" s="92">
        <v>0</v>
      </c>
      <c r="AH95" s="92"/>
      <c r="AI95" s="161">
        <f t="shared" ref="AI95:AI96" si="44">SUM(D95:AH95)</f>
        <v>0</v>
      </c>
      <c r="AJ95" s="541"/>
    </row>
    <row r="96" spans="1:36" ht="20.399999999999999" hidden="1">
      <c r="A96" s="529"/>
      <c r="B96" s="546"/>
      <c r="C96" s="94" t="s">
        <v>90</v>
      </c>
      <c r="D96" s="92">
        <v>0</v>
      </c>
      <c r="E96" s="92">
        <v>0</v>
      </c>
      <c r="F96" s="92">
        <v>0</v>
      </c>
      <c r="G96" s="92">
        <v>0</v>
      </c>
      <c r="H96" s="92">
        <v>0</v>
      </c>
      <c r="I96" s="92">
        <v>0</v>
      </c>
      <c r="J96" s="92"/>
      <c r="K96" s="92">
        <v>0</v>
      </c>
      <c r="L96" s="92">
        <v>0</v>
      </c>
      <c r="M96" s="92">
        <v>0</v>
      </c>
      <c r="N96" s="92">
        <v>0</v>
      </c>
      <c r="O96" s="92">
        <v>0</v>
      </c>
      <c r="P96" s="92">
        <v>0</v>
      </c>
      <c r="Q96" s="92"/>
      <c r="R96" s="92">
        <v>0</v>
      </c>
      <c r="S96" s="92">
        <v>0</v>
      </c>
      <c r="T96" s="92">
        <v>0</v>
      </c>
      <c r="U96" s="92">
        <v>0</v>
      </c>
      <c r="V96" s="92">
        <v>0</v>
      </c>
      <c r="W96" s="92">
        <v>0</v>
      </c>
      <c r="X96" s="92"/>
      <c r="Y96" s="92">
        <v>0</v>
      </c>
      <c r="Z96" s="92">
        <v>0</v>
      </c>
      <c r="AA96" s="92">
        <v>0</v>
      </c>
      <c r="AB96" s="92">
        <v>0</v>
      </c>
      <c r="AC96" s="92">
        <v>0</v>
      </c>
      <c r="AD96" s="92">
        <v>0</v>
      </c>
      <c r="AE96" s="92"/>
      <c r="AF96" s="92">
        <v>0</v>
      </c>
      <c r="AG96" s="92">
        <v>0</v>
      </c>
      <c r="AH96" s="92"/>
      <c r="AI96" s="87">
        <f t="shared" si="44"/>
        <v>0</v>
      </c>
      <c r="AJ96" s="541"/>
    </row>
    <row r="97" spans="1:36" ht="21" hidden="1" thickBot="1">
      <c r="A97" s="530"/>
      <c r="B97" s="547"/>
      <c r="C97" s="96" t="s">
        <v>91</v>
      </c>
      <c r="D97" s="97" t="e">
        <f>(D95+D96)/D94</f>
        <v>#DIV/0!</v>
      </c>
      <c r="E97" s="97" t="e">
        <f>(E95+E96)/E94</f>
        <v>#DIV/0!</v>
      </c>
      <c r="F97" s="97" t="e">
        <f t="shared" ref="F97:AI97" si="45">(F95+F96)/F94</f>
        <v>#DIV/0!</v>
      </c>
      <c r="G97" s="97" t="e">
        <f t="shared" si="45"/>
        <v>#DIV/0!</v>
      </c>
      <c r="H97" s="97" t="e">
        <f t="shared" si="45"/>
        <v>#DIV/0!</v>
      </c>
      <c r="I97" s="97" t="e">
        <f t="shared" si="45"/>
        <v>#DIV/0!</v>
      </c>
      <c r="J97" s="97" t="e">
        <f t="shared" si="45"/>
        <v>#DIV/0!</v>
      </c>
      <c r="K97" s="97" t="e">
        <f t="shared" si="45"/>
        <v>#DIV/0!</v>
      </c>
      <c r="L97" s="97" t="e">
        <f t="shared" si="45"/>
        <v>#DIV/0!</v>
      </c>
      <c r="M97" s="97" t="e">
        <f t="shared" si="45"/>
        <v>#DIV/0!</v>
      </c>
      <c r="N97" s="97" t="e">
        <f t="shared" si="45"/>
        <v>#DIV/0!</v>
      </c>
      <c r="O97" s="97" t="e">
        <f t="shared" si="45"/>
        <v>#DIV/0!</v>
      </c>
      <c r="P97" s="97" t="e">
        <f t="shared" si="45"/>
        <v>#DIV/0!</v>
      </c>
      <c r="Q97" s="97" t="e">
        <f t="shared" si="45"/>
        <v>#DIV/0!</v>
      </c>
      <c r="R97" s="97" t="e">
        <f t="shared" si="45"/>
        <v>#DIV/0!</v>
      </c>
      <c r="S97" s="97" t="e">
        <f t="shared" si="45"/>
        <v>#DIV/0!</v>
      </c>
      <c r="T97" s="97" t="e">
        <f t="shared" si="45"/>
        <v>#DIV/0!</v>
      </c>
      <c r="U97" s="97" t="e">
        <f t="shared" si="45"/>
        <v>#DIV/0!</v>
      </c>
      <c r="V97" s="97" t="e">
        <f t="shared" si="45"/>
        <v>#DIV/0!</v>
      </c>
      <c r="W97" s="97" t="e">
        <f t="shared" si="45"/>
        <v>#DIV/0!</v>
      </c>
      <c r="X97" s="97" t="e">
        <f t="shared" si="45"/>
        <v>#DIV/0!</v>
      </c>
      <c r="Y97" s="97" t="e">
        <f t="shared" si="45"/>
        <v>#DIV/0!</v>
      </c>
      <c r="Z97" s="97" t="e">
        <f t="shared" si="45"/>
        <v>#DIV/0!</v>
      </c>
      <c r="AA97" s="97" t="e">
        <f t="shared" si="45"/>
        <v>#DIV/0!</v>
      </c>
      <c r="AB97" s="97" t="e">
        <f t="shared" si="45"/>
        <v>#DIV/0!</v>
      </c>
      <c r="AC97" s="97" t="e">
        <f t="shared" si="45"/>
        <v>#DIV/0!</v>
      </c>
      <c r="AD97" s="97" t="e">
        <f t="shared" si="45"/>
        <v>#DIV/0!</v>
      </c>
      <c r="AE97" s="97" t="e">
        <f t="shared" si="45"/>
        <v>#DIV/0!</v>
      </c>
      <c r="AF97" s="97" t="e">
        <f t="shared" si="45"/>
        <v>#DIV/0!</v>
      </c>
      <c r="AG97" s="97" t="e">
        <f t="shared" si="45"/>
        <v>#DIV/0!</v>
      </c>
      <c r="AH97" s="97" t="e">
        <f t="shared" si="45"/>
        <v>#DIV/0!</v>
      </c>
      <c r="AI97" s="97" t="e">
        <f t="shared" si="45"/>
        <v>#DIV/0!</v>
      </c>
      <c r="AJ97" s="542"/>
    </row>
    <row r="98" spans="1:36" ht="20.399999999999999">
      <c r="A98" s="528" t="s">
        <v>23</v>
      </c>
      <c r="B98" s="561" t="s">
        <v>68</v>
      </c>
      <c r="C98" s="101" t="s">
        <v>42</v>
      </c>
      <c r="D98" s="142">
        <v>70</v>
      </c>
      <c r="E98" s="142">
        <v>60</v>
      </c>
      <c r="F98" s="142">
        <v>60</v>
      </c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93">
        <f>SUM(D98:AH98)</f>
        <v>190</v>
      </c>
      <c r="AJ98" s="541">
        <f>AI101</f>
        <v>9.4736842105263161E-2</v>
      </c>
    </row>
    <row r="99" spans="1:36" ht="20.399999999999999">
      <c r="A99" s="529"/>
      <c r="B99" s="562"/>
      <c r="C99" s="91" t="s">
        <v>89</v>
      </c>
      <c r="D99" s="92">
        <v>9</v>
      </c>
      <c r="E99" s="92">
        <v>6</v>
      </c>
      <c r="F99" s="92">
        <v>3</v>
      </c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161">
        <f t="shared" ref="AI99:AI100" si="46">SUM(D99:AH99)</f>
        <v>18</v>
      </c>
      <c r="AJ99" s="541"/>
    </row>
    <row r="100" spans="1:36" ht="20.399999999999999">
      <c r="A100" s="529"/>
      <c r="B100" s="562"/>
      <c r="C100" s="94" t="s">
        <v>90</v>
      </c>
      <c r="D100" s="92">
        <v>0</v>
      </c>
      <c r="E100" s="92">
        <v>0</v>
      </c>
      <c r="F100" s="92">
        <v>0</v>
      </c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87">
        <f t="shared" si="46"/>
        <v>0</v>
      </c>
      <c r="AJ100" s="541"/>
    </row>
    <row r="101" spans="1:36" ht="21" thickBot="1">
      <c r="A101" s="530"/>
      <c r="B101" s="563"/>
      <c r="C101" s="96" t="s">
        <v>91</v>
      </c>
      <c r="D101" s="97">
        <f>(D99+D100)/D98</f>
        <v>0.12857142857142856</v>
      </c>
      <c r="E101" s="97">
        <f>(E99+E100)/E98</f>
        <v>0.1</v>
      </c>
      <c r="F101" s="97">
        <f t="shared" ref="F101:AI101" si="47">(F99+F100)/F98</f>
        <v>0.05</v>
      </c>
      <c r="G101" s="97" t="e">
        <f t="shared" si="47"/>
        <v>#DIV/0!</v>
      </c>
      <c r="H101" s="97" t="e">
        <f t="shared" si="47"/>
        <v>#DIV/0!</v>
      </c>
      <c r="I101" s="97" t="e">
        <f t="shared" si="47"/>
        <v>#DIV/0!</v>
      </c>
      <c r="J101" s="97" t="e">
        <f t="shared" si="47"/>
        <v>#DIV/0!</v>
      </c>
      <c r="K101" s="97" t="e">
        <f t="shared" si="47"/>
        <v>#DIV/0!</v>
      </c>
      <c r="L101" s="97" t="e">
        <f t="shared" si="47"/>
        <v>#DIV/0!</v>
      </c>
      <c r="M101" s="97" t="e">
        <f t="shared" si="47"/>
        <v>#DIV/0!</v>
      </c>
      <c r="N101" s="97" t="e">
        <f t="shared" si="47"/>
        <v>#DIV/0!</v>
      </c>
      <c r="O101" s="97" t="e">
        <f t="shared" si="47"/>
        <v>#DIV/0!</v>
      </c>
      <c r="P101" s="97" t="e">
        <f t="shared" si="47"/>
        <v>#DIV/0!</v>
      </c>
      <c r="Q101" s="97" t="e">
        <f t="shared" si="47"/>
        <v>#DIV/0!</v>
      </c>
      <c r="R101" s="97" t="e">
        <f t="shared" si="47"/>
        <v>#DIV/0!</v>
      </c>
      <c r="S101" s="97" t="e">
        <f t="shared" si="47"/>
        <v>#DIV/0!</v>
      </c>
      <c r="T101" s="97" t="e">
        <f t="shared" si="47"/>
        <v>#DIV/0!</v>
      </c>
      <c r="U101" s="97" t="e">
        <f t="shared" si="47"/>
        <v>#DIV/0!</v>
      </c>
      <c r="V101" s="97" t="e">
        <f t="shared" si="47"/>
        <v>#DIV/0!</v>
      </c>
      <c r="W101" s="97" t="e">
        <f t="shared" si="47"/>
        <v>#DIV/0!</v>
      </c>
      <c r="X101" s="97" t="e">
        <f t="shared" si="47"/>
        <v>#DIV/0!</v>
      </c>
      <c r="Y101" s="97" t="e">
        <f t="shared" si="47"/>
        <v>#DIV/0!</v>
      </c>
      <c r="Z101" s="97" t="e">
        <f t="shared" si="47"/>
        <v>#DIV/0!</v>
      </c>
      <c r="AA101" s="97" t="e">
        <f t="shared" si="47"/>
        <v>#DIV/0!</v>
      </c>
      <c r="AB101" s="97" t="e">
        <f t="shared" si="47"/>
        <v>#DIV/0!</v>
      </c>
      <c r="AC101" s="97" t="e">
        <f t="shared" si="47"/>
        <v>#DIV/0!</v>
      </c>
      <c r="AD101" s="97" t="e">
        <f t="shared" si="47"/>
        <v>#DIV/0!</v>
      </c>
      <c r="AE101" s="97" t="e">
        <f t="shared" si="47"/>
        <v>#DIV/0!</v>
      </c>
      <c r="AF101" s="97" t="e">
        <f t="shared" si="47"/>
        <v>#DIV/0!</v>
      </c>
      <c r="AG101" s="97" t="e">
        <f t="shared" si="47"/>
        <v>#DIV/0!</v>
      </c>
      <c r="AH101" s="97" t="e">
        <f t="shared" si="47"/>
        <v>#DIV/0!</v>
      </c>
      <c r="AI101" s="97">
        <f t="shared" si="47"/>
        <v>9.4736842105263161E-2</v>
      </c>
      <c r="AJ101" s="542"/>
    </row>
    <row r="102" spans="1:36" ht="20.399999999999999">
      <c r="A102" s="517" t="s">
        <v>24</v>
      </c>
      <c r="B102" s="552" t="s">
        <v>69</v>
      </c>
      <c r="C102" s="143" t="s">
        <v>42</v>
      </c>
      <c r="D102" s="144">
        <v>40</v>
      </c>
      <c r="E102" s="144">
        <v>40</v>
      </c>
      <c r="F102" s="144">
        <v>40</v>
      </c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5">
        <f>SUM(D102:AH102)</f>
        <v>120</v>
      </c>
      <c r="AJ102" s="539">
        <f>AI105</f>
        <v>0</v>
      </c>
    </row>
    <row r="103" spans="1:36" ht="20.399999999999999">
      <c r="A103" s="518"/>
      <c r="B103" s="553"/>
      <c r="C103" s="146" t="s">
        <v>89</v>
      </c>
      <c r="D103" s="147">
        <v>0</v>
      </c>
      <c r="E103" s="147">
        <v>0</v>
      </c>
      <c r="F103" s="147">
        <v>0</v>
      </c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62">
        <f t="shared" ref="AI103:AI104" si="48">SUM(D103:AH103)</f>
        <v>0</v>
      </c>
      <c r="AJ103" s="539"/>
    </row>
    <row r="104" spans="1:36" ht="20.399999999999999">
      <c r="A104" s="518"/>
      <c r="B104" s="553"/>
      <c r="C104" s="148" t="s">
        <v>90</v>
      </c>
      <c r="D104" s="147">
        <v>0</v>
      </c>
      <c r="E104" s="147">
        <v>0</v>
      </c>
      <c r="F104" s="147">
        <v>0</v>
      </c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4">
        <f t="shared" si="48"/>
        <v>0</v>
      </c>
      <c r="AJ104" s="539"/>
    </row>
    <row r="105" spans="1:36" ht="21" thickBot="1">
      <c r="A105" s="519"/>
      <c r="B105" s="554"/>
      <c r="C105" s="149" t="s">
        <v>91</v>
      </c>
      <c r="D105" s="150">
        <f>(D103+D104)/D102</f>
        <v>0</v>
      </c>
      <c r="E105" s="150">
        <f>(E103+E104)/E102</f>
        <v>0</v>
      </c>
      <c r="F105" s="150">
        <f t="shared" ref="F105:AI105" si="49">(F103+F104)/F102</f>
        <v>0</v>
      </c>
      <c r="G105" s="150" t="e">
        <f t="shared" si="49"/>
        <v>#DIV/0!</v>
      </c>
      <c r="H105" s="150" t="e">
        <f t="shared" si="49"/>
        <v>#DIV/0!</v>
      </c>
      <c r="I105" s="150" t="e">
        <f t="shared" si="49"/>
        <v>#DIV/0!</v>
      </c>
      <c r="J105" s="150" t="e">
        <f t="shared" si="49"/>
        <v>#DIV/0!</v>
      </c>
      <c r="K105" s="150" t="e">
        <f t="shared" si="49"/>
        <v>#DIV/0!</v>
      </c>
      <c r="L105" s="150" t="e">
        <f t="shared" si="49"/>
        <v>#DIV/0!</v>
      </c>
      <c r="M105" s="150" t="e">
        <f t="shared" si="49"/>
        <v>#DIV/0!</v>
      </c>
      <c r="N105" s="150" t="e">
        <f t="shared" si="49"/>
        <v>#DIV/0!</v>
      </c>
      <c r="O105" s="150" t="e">
        <f t="shared" si="49"/>
        <v>#DIV/0!</v>
      </c>
      <c r="P105" s="150" t="e">
        <f t="shared" si="49"/>
        <v>#DIV/0!</v>
      </c>
      <c r="Q105" s="150" t="e">
        <f t="shared" si="49"/>
        <v>#DIV/0!</v>
      </c>
      <c r="R105" s="150" t="e">
        <f t="shared" si="49"/>
        <v>#DIV/0!</v>
      </c>
      <c r="S105" s="150" t="e">
        <f t="shared" si="49"/>
        <v>#DIV/0!</v>
      </c>
      <c r="T105" s="150" t="e">
        <f t="shared" si="49"/>
        <v>#DIV/0!</v>
      </c>
      <c r="U105" s="150" t="e">
        <f t="shared" si="49"/>
        <v>#DIV/0!</v>
      </c>
      <c r="V105" s="150" t="e">
        <f t="shared" si="49"/>
        <v>#DIV/0!</v>
      </c>
      <c r="W105" s="150" t="e">
        <f t="shared" si="49"/>
        <v>#DIV/0!</v>
      </c>
      <c r="X105" s="150" t="e">
        <f t="shared" si="49"/>
        <v>#DIV/0!</v>
      </c>
      <c r="Y105" s="150" t="e">
        <f t="shared" si="49"/>
        <v>#DIV/0!</v>
      </c>
      <c r="Z105" s="150" t="e">
        <f t="shared" si="49"/>
        <v>#DIV/0!</v>
      </c>
      <c r="AA105" s="150" t="e">
        <f t="shared" si="49"/>
        <v>#DIV/0!</v>
      </c>
      <c r="AB105" s="150" t="e">
        <f t="shared" si="49"/>
        <v>#DIV/0!</v>
      </c>
      <c r="AC105" s="150" t="e">
        <f t="shared" si="49"/>
        <v>#DIV/0!</v>
      </c>
      <c r="AD105" s="150" t="e">
        <f t="shared" si="49"/>
        <v>#DIV/0!</v>
      </c>
      <c r="AE105" s="150" t="e">
        <f t="shared" si="49"/>
        <v>#DIV/0!</v>
      </c>
      <c r="AF105" s="150" t="e">
        <f t="shared" si="49"/>
        <v>#DIV/0!</v>
      </c>
      <c r="AG105" s="150" t="e">
        <f t="shared" si="49"/>
        <v>#DIV/0!</v>
      </c>
      <c r="AH105" s="150" t="e">
        <f t="shared" si="49"/>
        <v>#DIV/0!</v>
      </c>
      <c r="AI105" s="150">
        <f t="shared" si="49"/>
        <v>0</v>
      </c>
      <c r="AJ105" s="540"/>
    </row>
    <row r="106" spans="1:36" ht="20.399999999999999" hidden="1">
      <c r="A106" s="528" t="s">
        <v>25</v>
      </c>
      <c r="B106" s="548" t="s">
        <v>38</v>
      </c>
      <c r="C106" s="101" t="s">
        <v>42</v>
      </c>
      <c r="D106" s="142">
        <v>0</v>
      </c>
      <c r="E106" s="142">
        <v>0</v>
      </c>
      <c r="F106" s="142">
        <v>0</v>
      </c>
      <c r="G106" s="142">
        <v>0</v>
      </c>
      <c r="H106" s="142">
        <v>0</v>
      </c>
      <c r="I106" s="142">
        <v>0</v>
      </c>
      <c r="J106" s="142"/>
      <c r="K106" s="142">
        <v>0</v>
      </c>
      <c r="L106" s="142">
        <v>0</v>
      </c>
      <c r="M106" s="142">
        <v>0</v>
      </c>
      <c r="N106" s="142">
        <v>0</v>
      </c>
      <c r="O106" s="142">
        <v>0</v>
      </c>
      <c r="P106" s="142">
        <v>0</v>
      </c>
      <c r="Q106" s="142"/>
      <c r="R106" s="142">
        <v>0</v>
      </c>
      <c r="S106" s="142">
        <v>0</v>
      </c>
      <c r="T106" s="142">
        <v>0</v>
      </c>
      <c r="U106" s="142">
        <v>0</v>
      </c>
      <c r="V106" s="142">
        <v>0</v>
      </c>
      <c r="W106" s="142">
        <v>0</v>
      </c>
      <c r="X106" s="142"/>
      <c r="Y106" s="142">
        <v>0</v>
      </c>
      <c r="Z106" s="142">
        <v>0</v>
      </c>
      <c r="AA106" s="142">
        <v>0</v>
      </c>
      <c r="AB106" s="142">
        <v>0</v>
      </c>
      <c r="AC106" s="142">
        <v>0</v>
      </c>
      <c r="AD106" s="142">
        <v>0</v>
      </c>
      <c r="AE106" s="142"/>
      <c r="AF106" s="142">
        <v>0</v>
      </c>
      <c r="AG106" s="142">
        <v>0</v>
      </c>
      <c r="AH106" s="142"/>
      <c r="AI106" s="93">
        <f>SUM(D106:AH106)</f>
        <v>0</v>
      </c>
      <c r="AJ106" s="541" t="e">
        <f>AI109</f>
        <v>#DIV/0!</v>
      </c>
    </row>
    <row r="107" spans="1:36" ht="20.399999999999999" hidden="1">
      <c r="A107" s="529"/>
      <c r="B107" s="546"/>
      <c r="C107" s="91" t="s">
        <v>89</v>
      </c>
      <c r="D107" s="92">
        <v>0</v>
      </c>
      <c r="E107" s="92">
        <v>0</v>
      </c>
      <c r="F107" s="92">
        <v>0</v>
      </c>
      <c r="G107" s="92">
        <v>0</v>
      </c>
      <c r="H107" s="92">
        <v>0</v>
      </c>
      <c r="I107" s="92">
        <v>0</v>
      </c>
      <c r="J107" s="92"/>
      <c r="K107" s="92">
        <v>0</v>
      </c>
      <c r="L107" s="92">
        <v>0</v>
      </c>
      <c r="M107" s="92">
        <v>0</v>
      </c>
      <c r="N107" s="92">
        <v>0</v>
      </c>
      <c r="O107" s="92">
        <v>0</v>
      </c>
      <c r="P107" s="92">
        <v>0</v>
      </c>
      <c r="Q107" s="92"/>
      <c r="R107" s="92">
        <v>0</v>
      </c>
      <c r="S107" s="92">
        <v>0</v>
      </c>
      <c r="T107" s="92">
        <v>0</v>
      </c>
      <c r="U107" s="92">
        <v>0</v>
      </c>
      <c r="V107" s="92">
        <v>0</v>
      </c>
      <c r="W107" s="92">
        <v>0</v>
      </c>
      <c r="X107" s="92"/>
      <c r="Y107" s="92">
        <v>0</v>
      </c>
      <c r="Z107" s="92">
        <v>0</v>
      </c>
      <c r="AA107" s="92">
        <v>0</v>
      </c>
      <c r="AB107" s="92">
        <v>0</v>
      </c>
      <c r="AC107" s="92">
        <v>0</v>
      </c>
      <c r="AD107" s="92">
        <v>0</v>
      </c>
      <c r="AE107" s="92"/>
      <c r="AF107" s="92">
        <v>0</v>
      </c>
      <c r="AG107" s="92">
        <v>0</v>
      </c>
      <c r="AH107" s="92"/>
      <c r="AI107" s="161">
        <f t="shared" ref="AI107:AI108" si="50">SUM(D107:AH107)</f>
        <v>0</v>
      </c>
      <c r="AJ107" s="541"/>
    </row>
    <row r="108" spans="1:36" ht="20.399999999999999" hidden="1">
      <c r="A108" s="529"/>
      <c r="B108" s="546"/>
      <c r="C108" s="94" t="s">
        <v>90</v>
      </c>
      <c r="D108" s="92">
        <v>0</v>
      </c>
      <c r="E108" s="92">
        <v>0</v>
      </c>
      <c r="F108" s="92">
        <v>0</v>
      </c>
      <c r="G108" s="92">
        <v>0</v>
      </c>
      <c r="H108" s="92">
        <v>0</v>
      </c>
      <c r="I108" s="92">
        <v>0</v>
      </c>
      <c r="J108" s="92"/>
      <c r="K108" s="92">
        <v>0</v>
      </c>
      <c r="L108" s="92">
        <v>0</v>
      </c>
      <c r="M108" s="92">
        <v>0</v>
      </c>
      <c r="N108" s="92">
        <v>0</v>
      </c>
      <c r="O108" s="92">
        <v>0</v>
      </c>
      <c r="P108" s="92">
        <v>0</v>
      </c>
      <c r="Q108" s="92"/>
      <c r="R108" s="92">
        <v>0</v>
      </c>
      <c r="S108" s="92">
        <v>0</v>
      </c>
      <c r="T108" s="92">
        <v>0</v>
      </c>
      <c r="U108" s="92">
        <v>0</v>
      </c>
      <c r="V108" s="92">
        <v>0</v>
      </c>
      <c r="W108" s="92">
        <v>0</v>
      </c>
      <c r="X108" s="92"/>
      <c r="Y108" s="92">
        <v>0</v>
      </c>
      <c r="Z108" s="92">
        <v>0</v>
      </c>
      <c r="AA108" s="92">
        <v>0</v>
      </c>
      <c r="AB108" s="92">
        <v>0</v>
      </c>
      <c r="AC108" s="92">
        <v>0</v>
      </c>
      <c r="AD108" s="92">
        <v>0</v>
      </c>
      <c r="AE108" s="92"/>
      <c r="AF108" s="92">
        <v>0</v>
      </c>
      <c r="AG108" s="92">
        <v>0</v>
      </c>
      <c r="AH108" s="92"/>
      <c r="AI108" s="87">
        <f t="shared" si="50"/>
        <v>0</v>
      </c>
      <c r="AJ108" s="541"/>
    </row>
    <row r="109" spans="1:36" ht="21" hidden="1" thickBot="1">
      <c r="A109" s="530"/>
      <c r="B109" s="547"/>
      <c r="C109" s="96" t="s">
        <v>91</v>
      </c>
      <c r="D109" s="97" t="e">
        <f>(D107+D108)/D106</f>
        <v>#DIV/0!</v>
      </c>
      <c r="E109" s="97" t="e">
        <f>(E107+E108)/E106</f>
        <v>#DIV/0!</v>
      </c>
      <c r="F109" s="97" t="e">
        <f t="shared" ref="F109:AI109" si="51">(F107+F108)/F106</f>
        <v>#DIV/0!</v>
      </c>
      <c r="G109" s="97" t="e">
        <f t="shared" si="51"/>
        <v>#DIV/0!</v>
      </c>
      <c r="H109" s="97" t="e">
        <f t="shared" si="51"/>
        <v>#DIV/0!</v>
      </c>
      <c r="I109" s="97" t="e">
        <f t="shared" si="51"/>
        <v>#DIV/0!</v>
      </c>
      <c r="J109" s="97" t="e">
        <f t="shared" si="51"/>
        <v>#DIV/0!</v>
      </c>
      <c r="K109" s="97" t="e">
        <f t="shared" si="51"/>
        <v>#DIV/0!</v>
      </c>
      <c r="L109" s="97" t="e">
        <f t="shared" si="51"/>
        <v>#DIV/0!</v>
      </c>
      <c r="M109" s="97" t="e">
        <f t="shared" si="51"/>
        <v>#DIV/0!</v>
      </c>
      <c r="N109" s="97" t="e">
        <f t="shared" si="51"/>
        <v>#DIV/0!</v>
      </c>
      <c r="O109" s="97" t="e">
        <f t="shared" si="51"/>
        <v>#DIV/0!</v>
      </c>
      <c r="P109" s="97" t="e">
        <f t="shared" si="51"/>
        <v>#DIV/0!</v>
      </c>
      <c r="Q109" s="97" t="e">
        <f t="shared" si="51"/>
        <v>#DIV/0!</v>
      </c>
      <c r="R109" s="97" t="e">
        <f t="shared" si="51"/>
        <v>#DIV/0!</v>
      </c>
      <c r="S109" s="97" t="e">
        <f t="shared" si="51"/>
        <v>#DIV/0!</v>
      </c>
      <c r="T109" s="97" t="e">
        <f t="shared" si="51"/>
        <v>#DIV/0!</v>
      </c>
      <c r="U109" s="97" t="e">
        <f t="shared" si="51"/>
        <v>#DIV/0!</v>
      </c>
      <c r="V109" s="97" t="e">
        <f t="shared" si="51"/>
        <v>#DIV/0!</v>
      </c>
      <c r="W109" s="97" t="e">
        <f t="shared" si="51"/>
        <v>#DIV/0!</v>
      </c>
      <c r="X109" s="97" t="e">
        <f t="shared" si="51"/>
        <v>#DIV/0!</v>
      </c>
      <c r="Y109" s="97" t="e">
        <f t="shared" si="51"/>
        <v>#DIV/0!</v>
      </c>
      <c r="Z109" s="97" t="e">
        <f t="shared" si="51"/>
        <v>#DIV/0!</v>
      </c>
      <c r="AA109" s="97" t="e">
        <f t="shared" si="51"/>
        <v>#DIV/0!</v>
      </c>
      <c r="AB109" s="97" t="e">
        <f t="shared" si="51"/>
        <v>#DIV/0!</v>
      </c>
      <c r="AC109" s="97" t="e">
        <f t="shared" si="51"/>
        <v>#DIV/0!</v>
      </c>
      <c r="AD109" s="97" t="e">
        <f t="shared" si="51"/>
        <v>#DIV/0!</v>
      </c>
      <c r="AE109" s="97" t="e">
        <f t="shared" si="51"/>
        <v>#DIV/0!</v>
      </c>
      <c r="AF109" s="97" t="e">
        <f t="shared" si="51"/>
        <v>#DIV/0!</v>
      </c>
      <c r="AG109" s="97" t="e">
        <f t="shared" si="51"/>
        <v>#DIV/0!</v>
      </c>
      <c r="AH109" s="97" t="e">
        <f t="shared" si="51"/>
        <v>#DIV/0!</v>
      </c>
      <c r="AI109" s="97" t="e">
        <f t="shared" si="51"/>
        <v>#DIV/0!</v>
      </c>
      <c r="AJ109" s="542"/>
    </row>
    <row r="110" spans="1:36" ht="20.399999999999999">
      <c r="A110" s="528" t="s">
        <v>26</v>
      </c>
      <c r="B110" s="535" t="s">
        <v>70</v>
      </c>
      <c r="C110" s="157" t="s">
        <v>42</v>
      </c>
      <c r="D110" s="142">
        <v>10</v>
      </c>
      <c r="E110" s="142">
        <v>0</v>
      </c>
      <c r="F110" s="142">
        <v>15</v>
      </c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93">
        <f>SUM(D110:AH110)</f>
        <v>25</v>
      </c>
      <c r="AJ110" s="541">
        <f>AI113</f>
        <v>0.68</v>
      </c>
    </row>
    <row r="111" spans="1:36" ht="20.399999999999999">
      <c r="A111" s="529"/>
      <c r="B111" s="536"/>
      <c r="C111" s="159" t="s">
        <v>89</v>
      </c>
      <c r="D111" s="92">
        <v>9</v>
      </c>
      <c r="E111" s="92">
        <v>3</v>
      </c>
      <c r="F111" s="92">
        <v>5</v>
      </c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161">
        <f t="shared" ref="AI111:AI112" si="52">SUM(D111:AH111)</f>
        <v>17</v>
      </c>
      <c r="AJ111" s="541"/>
    </row>
    <row r="112" spans="1:36" ht="20.399999999999999">
      <c r="A112" s="529"/>
      <c r="B112" s="536"/>
      <c r="C112" s="160" t="s">
        <v>90</v>
      </c>
      <c r="D112" s="92">
        <v>0</v>
      </c>
      <c r="E112" s="92">
        <v>0</v>
      </c>
      <c r="F112" s="92">
        <v>0</v>
      </c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87">
        <f t="shared" si="52"/>
        <v>0</v>
      </c>
      <c r="AJ112" s="541"/>
    </row>
    <row r="113" spans="1:36" ht="21" thickBot="1">
      <c r="A113" s="530"/>
      <c r="B113" s="537"/>
      <c r="C113" s="154" t="s">
        <v>91</v>
      </c>
      <c r="D113" s="97">
        <f>(D111+D112)/D110</f>
        <v>0.9</v>
      </c>
      <c r="E113" s="97" t="e">
        <f>(E111+E112)/E110</f>
        <v>#DIV/0!</v>
      </c>
      <c r="F113" s="97">
        <f t="shared" ref="F113:AI113" si="53">(F111+F112)/F110</f>
        <v>0.33333333333333331</v>
      </c>
      <c r="G113" s="97" t="e">
        <f t="shared" si="53"/>
        <v>#DIV/0!</v>
      </c>
      <c r="H113" s="97" t="e">
        <f t="shared" si="53"/>
        <v>#DIV/0!</v>
      </c>
      <c r="I113" s="97" t="e">
        <f t="shared" si="53"/>
        <v>#DIV/0!</v>
      </c>
      <c r="J113" s="97" t="e">
        <f t="shared" si="53"/>
        <v>#DIV/0!</v>
      </c>
      <c r="K113" s="97" t="e">
        <f t="shared" si="53"/>
        <v>#DIV/0!</v>
      </c>
      <c r="L113" s="97" t="e">
        <f t="shared" si="53"/>
        <v>#DIV/0!</v>
      </c>
      <c r="M113" s="97" t="e">
        <f t="shared" si="53"/>
        <v>#DIV/0!</v>
      </c>
      <c r="N113" s="97" t="e">
        <f t="shared" si="53"/>
        <v>#DIV/0!</v>
      </c>
      <c r="O113" s="97" t="e">
        <f t="shared" si="53"/>
        <v>#DIV/0!</v>
      </c>
      <c r="P113" s="97" t="e">
        <f t="shared" si="53"/>
        <v>#DIV/0!</v>
      </c>
      <c r="Q113" s="97" t="e">
        <f t="shared" si="53"/>
        <v>#DIV/0!</v>
      </c>
      <c r="R113" s="97" t="e">
        <f t="shared" si="53"/>
        <v>#DIV/0!</v>
      </c>
      <c r="S113" s="97" t="e">
        <f t="shared" si="53"/>
        <v>#DIV/0!</v>
      </c>
      <c r="T113" s="97" t="e">
        <f t="shared" si="53"/>
        <v>#DIV/0!</v>
      </c>
      <c r="U113" s="97" t="e">
        <f t="shared" si="53"/>
        <v>#DIV/0!</v>
      </c>
      <c r="V113" s="97" t="e">
        <f t="shared" si="53"/>
        <v>#DIV/0!</v>
      </c>
      <c r="W113" s="97" t="e">
        <f t="shared" si="53"/>
        <v>#DIV/0!</v>
      </c>
      <c r="X113" s="97" t="e">
        <f t="shared" si="53"/>
        <v>#DIV/0!</v>
      </c>
      <c r="Y113" s="97" t="e">
        <f t="shared" si="53"/>
        <v>#DIV/0!</v>
      </c>
      <c r="Z113" s="97" t="e">
        <f t="shared" si="53"/>
        <v>#DIV/0!</v>
      </c>
      <c r="AA113" s="97" t="e">
        <f t="shared" si="53"/>
        <v>#DIV/0!</v>
      </c>
      <c r="AB113" s="97" t="e">
        <f t="shared" si="53"/>
        <v>#DIV/0!</v>
      </c>
      <c r="AC113" s="97" t="e">
        <f t="shared" si="53"/>
        <v>#DIV/0!</v>
      </c>
      <c r="AD113" s="97" t="e">
        <f t="shared" si="53"/>
        <v>#DIV/0!</v>
      </c>
      <c r="AE113" s="97" t="e">
        <f t="shared" si="53"/>
        <v>#DIV/0!</v>
      </c>
      <c r="AF113" s="97" t="e">
        <f t="shared" si="53"/>
        <v>#DIV/0!</v>
      </c>
      <c r="AG113" s="97" t="e">
        <f t="shared" si="53"/>
        <v>#DIV/0!</v>
      </c>
      <c r="AH113" s="97" t="e">
        <f t="shared" si="53"/>
        <v>#DIV/0!</v>
      </c>
      <c r="AI113" s="97">
        <f t="shared" si="53"/>
        <v>0.68</v>
      </c>
      <c r="AJ113" s="542"/>
    </row>
    <row r="114" spans="1:36" ht="20.399999999999999">
      <c r="A114" s="517" t="s">
        <v>27</v>
      </c>
      <c r="B114" s="555" t="s">
        <v>39</v>
      </c>
      <c r="C114" s="143" t="s">
        <v>42</v>
      </c>
      <c r="D114" s="144">
        <v>0</v>
      </c>
      <c r="E114" s="144">
        <v>0</v>
      </c>
      <c r="F114" s="144">
        <v>0</v>
      </c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5">
        <f>SUM(D114:AH114)</f>
        <v>0</v>
      </c>
      <c r="AJ114" s="539" t="e">
        <f>AI117</f>
        <v>#DIV/0!</v>
      </c>
    </row>
    <row r="115" spans="1:36" ht="20.399999999999999">
      <c r="A115" s="518"/>
      <c r="B115" s="556"/>
      <c r="C115" s="146" t="s">
        <v>89</v>
      </c>
      <c r="D115" s="147">
        <v>0</v>
      </c>
      <c r="E115" s="147">
        <v>0</v>
      </c>
      <c r="F115" s="147">
        <v>0</v>
      </c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62">
        <f t="shared" ref="AI115:AI116" si="54">SUM(D115:AH115)</f>
        <v>0</v>
      </c>
      <c r="AJ115" s="539"/>
    </row>
    <row r="116" spans="1:36" ht="20.399999999999999">
      <c r="A116" s="518"/>
      <c r="B116" s="556"/>
      <c r="C116" s="148" t="s">
        <v>90</v>
      </c>
      <c r="D116" s="147">
        <v>0</v>
      </c>
      <c r="E116" s="147">
        <v>0</v>
      </c>
      <c r="F116" s="147">
        <v>0</v>
      </c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4">
        <f t="shared" si="54"/>
        <v>0</v>
      </c>
      <c r="AJ116" s="539"/>
    </row>
    <row r="117" spans="1:36" ht="21" thickBot="1">
      <c r="A117" s="519"/>
      <c r="B117" s="557"/>
      <c r="C117" s="149" t="s">
        <v>91</v>
      </c>
      <c r="D117" s="150" t="e">
        <f>(D115+D116)/D114</f>
        <v>#DIV/0!</v>
      </c>
      <c r="E117" s="150" t="e">
        <f>(E115+E116)/E114</f>
        <v>#DIV/0!</v>
      </c>
      <c r="F117" s="150" t="e">
        <f t="shared" ref="F117:AI117" si="55">(F115+F116)/F114</f>
        <v>#DIV/0!</v>
      </c>
      <c r="G117" s="150" t="e">
        <f t="shared" si="55"/>
        <v>#DIV/0!</v>
      </c>
      <c r="H117" s="150" t="e">
        <f t="shared" si="55"/>
        <v>#DIV/0!</v>
      </c>
      <c r="I117" s="150" t="e">
        <f t="shared" si="55"/>
        <v>#DIV/0!</v>
      </c>
      <c r="J117" s="150" t="e">
        <f t="shared" si="55"/>
        <v>#DIV/0!</v>
      </c>
      <c r="K117" s="150" t="e">
        <f t="shared" si="55"/>
        <v>#DIV/0!</v>
      </c>
      <c r="L117" s="150" t="e">
        <f t="shared" si="55"/>
        <v>#DIV/0!</v>
      </c>
      <c r="M117" s="150" t="e">
        <f t="shared" si="55"/>
        <v>#DIV/0!</v>
      </c>
      <c r="N117" s="150" t="e">
        <f t="shared" si="55"/>
        <v>#DIV/0!</v>
      </c>
      <c r="O117" s="150" t="e">
        <f t="shared" si="55"/>
        <v>#DIV/0!</v>
      </c>
      <c r="P117" s="150" t="e">
        <f t="shared" si="55"/>
        <v>#DIV/0!</v>
      </c>
      <c r="Q117" s="150" t="e">
        <f t="shared" si="55"/>
        <v>#DIV/0!</v>
      </c>
      <c r="R117" s="150" t="e">
        <f t="shared" si="55"/>
        <v>#DIV/0!</v>
      </c>
      <c r="S117" s="150" t="e">
        <f t="shared" si="55"/>
        <v>#DIV/0!</v>
      </c>
      <c r="T117" s="150" t="e">
        <f t="shared" si="55"/>
        <v>#DIV/0!</v>
      </c>
      <c r="U117" s="150" t="e">
        <f t="shared" si="55"/>
        <v>#DIV/0!</v>
      </c>
      <c r="V117" s="150" t="e">
        <f t="shared" si="55"/>
        <v>#DIV/0!</v>
      </c>
      <c r="W117" s="150" t="e">
        <f t="shared" si="55"/>
        <v>#DIV/0!</v>
      </c>
      <c r="X117" s="150" t="e">
        <f t="shared" si="55"/>
        <v>#DIV/0!</v>
      </c>
      <c r="Y117" s="150" t="e">
        <f t="shared" si="55"/>
        <v>#DIV/0!</v>
      </c>
      <c r="Z117" s="150" t="e">
        <f t="shared" si="55"/>
        <v>#DIV/0!</v>
      </c>
      <c r="AA117" s="150" t="e">
        <f t="shared" si="55"/>
        <v>#DIV/0!</v>
      </c>
      <c r="AB117" s="150" t="e">
        <f t="shared" si="55"/>
        <v>#DIV/0!</v>
      </c>
      <c r="AC117" s="150" t="e">
        <f t="shared" si="55"/>
        <v>#DIV/0!</v>
      </c>
      <c r="AD117" s="150" t="e">
        <f t="shared" si="55"/>
        <v>#DIV/0!</v>
      </c>
      <c r="AE117" s="150" t="e">
        <f t="shared" si="55"/>
        <v>#DIV/0!</v>
      </c>
      <c r="AF117" s="150" t="e">
        <f t="shared" si="55"/>
        <v>#DIV/0!</v>
      </c>
      <c r="AG117" s="150" t="e">
        <f t="shared" si="55"/>
        <v>#DIV/0!</v>
      </c>
      <c r="AH117" s="150" t="e">
        <f t="shared" si="55"/>
        <v>#DIV/0!</v>
      </c>
      <c r="AI117" s="150" t="e">
        <f t="shared" si="55"/>
        <v>#DIV/0!</v>
      </c>
      <c r="AJ117" s="540"/>
    </row>
    <row r="118" spans="1:36" ht="20.399999999999999">
      <c r="A118" s="517" t="s">
        <v>28</v>
      </c>
      <c r="B118" s="555" t="s">
        <v>40</v>
      </c>
      <c r="C118" s="143" t="s">
        <v>42</v>
      </c>
      <c r="D118" s="144">
        <v>0</v>
      </c>
      <c r="E118" s="144">
        <v>0</v>
      </c>
      <c r="F118" s="144">
        <v>0</v>
      </c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5">
        <f>SUM(D118:AH118)</f>
        <v>0</v>
      </c>
      <c r="AJ118" s="539" t="e">
        <f>AI121</f>
        <v>#DIV/0!</v>
      </c>
    </row>
    <row r="119" spans="1:36" ht="20.399999999999999">
      <c r="A119" s="518"/>
      <c r="B119" s="556"/>
      <c r="C119" s="146" t="s">
        <v>89</v>
      </c>
      <c r="D119" s="147">
        <v>0</v>
      </c>
      <c r="E119" s="147">
        <v>0</v>
      </c>
      <c r="F119" s="147">
        <v>0</v>
      </c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62">
        <f t="shared" ref="AI119:AI120" si="56">SUM(D119:AH119)</f>
        <v>0</v>
      </c>
      <c r="AJ119" s="539"/>
    </row>
    <row r="120" spans="1:36" ht="20.399999999999999">
      <c r="A120" s="518"/>
      <c r="B120" s="556"/>
      <c r="C120" s="148" t="s">
        <v>90</v>
      </c>
      <c r="D120" s="147">
        <v>0</v>
      </c>
      <c r="E120" s="147">
        <v>0</v>
      </c>
      <c r="F120" s="147">
        <v>0</v>
      </c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4">
        <f t="shared" si="56"/>
        <v>0</v>
      </c>
      <c r="AJ120" s="539"/>
    </row>
    <row r="121" spans="1:36" ht="21" thickBot="1">
      <c r="A121" s="519"/>
      <c r="B121" s="557"/>
      <c r="C121" s="149" t="s">
        <v>91</v>
      </c>
      <c r="D121" s="150" t="e">
        <f>(D119+D120)/D118</f>
        <v>#DIV/0!</v>
      </c>
      <c r="E121" s="150" t="e">
        <f>(E119+E120)/E118</f>
        <v>#DIV/0!</v>
      </c>
      <c r="F121" s="150" t="e">
        <f t="shared" ref="F121:AI121" si="57">(F119+F120)/F118</f>
        <v>#DIV/0!</v>
      </c>
      <c r="G121" s="150" t="e">
        <f t="shared" si="57"/>
        <v>#DIV/0!</v>
      </c>
      <c r="H121" s="150" t="e">
        <f t="shared" si="57"/>
        <v>#DIV/0!</v>
      </c>
      <c r="I121" s="150" t="e">
        <f t="shared" si="57"/>
        <v>#DIV/0!</v>
      </c>
      <c r="J121" s="150" t="e">
        <f t="shared" si="57"/>
        <v>#DIV/0!</v>
      </c>
      <c r="K121" s="150" t="e">
        <f t="shared" si="57"/>
        <v>#DIV/0!</v>
      </c>
      <c r="L121" s="150" t="e">
        <f t="shared" si="57"/>
        <v>#DIV/0!</v>
      </c>
      <c r="M121" s="150" t="e">
        <f t="shared" si="57"/>
        <v>#DIV/0!</v>
      </c>
      <c r="N121" s="150" t="e">
        <f t="shared" si="57"/>
        <v>#DIV/0!</v>
      </c>
      <c r="O121" s="150" t="e">
        <f t="shared" si="57"/>
        <v>#DIV/0!</v>
      </c>
      <c r="P121" s="150" t="e">
        <f t="shared" si="57"/>
        <v>#DIV/0!</v>
      </c>
      <c r="Q121" s="150" t="e">
        <f t="shared" si="57"/>
        <v>#DIV/0!</v>
      </c>
      <c r="R121" s="150" t="e">
        <f t="shared" si="57"/>
        <v>#DIV/0!</v>
      </c>
      <c r="S121" s="150" t="e">
        <f t="shared" si="57"/>
        <v>#DIV/0!</v>
      </c>
      <c r="T121" s="150" t="e">
        <f t="shared" si="57"/>
        <v>#DIV/0!</v>
      </c>
      <c r="U121" s="150" t="e">
        <f t="shared" si="57"/>
        <v>#DIV/0!</v>
      </c>
      <c r="V121" s="150" t="e">
        <f t="shared" si="57"/>
        <v>#DIV/0!</v>
      </c>
      <c r="W121" s="150" t="e">
        <f t="shared" si="57"/>
        <v>#DIV/0!</v>
      </c>
      <c r="X121" s="150" t="e">
        <f t="shared" si="57"/>
        <v>#DIV/0!</v>
      </c>
      <c r="Y121" s="150" t="e">
        <f t="shared" si="57"/>
        <v>#DIV/0!</v>
      </c>
      <c r="Z121" s="150" t="e">
        <f t="shared" si="57"/>
        <v>#DIV/0!</v>
      </c>
      <c r="AA121" s="150" t="e">
        <f t="shared" si="57"/>
        <v>#DIV/0!</v>
      </c>
      <c r="AB121" s="150" t="e">
        <f t="shared" si="57"/>
        <v>#DIV/0!</v>
      </c>
      <c r="AC121" s="150" t="e">
        <f t="shared" si="57"/>
        <v>#DIV/0!</v>
      </c>
      <c r="AD121" s="150" t="e">
        <f t="shared" si="57"/>
        <v>#DIV/0!</v>
      </c>
      <c r="AE121" s="150" t="e">
        <f t="shared" si="57"/>
        <v>#DIV/0!</v>
      </c>
      <c r="AF121" s="150" t="e">
        <f t="shared" si="57"/>
        <v>#DIV/0!</v>
      </c>
      <c r="AG121" s="150" t="e">
        <f t="shared" si="57"/>
        <v>#DIV/0!</v>
      </c>
      <c r="AH121" s="150" t="e">
        <f t="shared" si="57"/>
        <v>#DIV/0!</v>
      </c>
      <c r="AI121" s="150" t="e">
        <f t="shared" si="57"/>
        <v>#DIV/0!</v>
      </c>
      <c r="AJ121" s="540"/>
    </row>
    <row r="122" spans="1:36" ht="20.399999999999999">
      <c r="A122" s="528" t="s">
        <v>29</v>
      </c>
      <c r="B122" s="535" t="s">
        <v>50</v>
      </c>
      <c r="C122" s="157" t="s">
        <v>42</v>
      </c>
      <c r="D122" s="142">
        <v>10</v>
      </c>
      <c r="E122" s="142">
        <v>0</v>
      </c>
      <c r="F122" s="142">
        <v>10</v>
      </c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03">
        <f>SUM(D122:AH122)</f>
        <v>20</v>
      </c>
      <c r="AJ122" s="541">
        <f>AI125</f>
        <v>0.3</v>
      </c>
    </row>
    <row r="123" spans="1:36" ht="20.399999999999999">
      <c r="A123" s="529"/>
      <c r="B123" s="536"/>
      <c r="C123" s="159" t="s">
        <v>89</v>
      </c>
      <c r="D123" s="92">
        <v>6</v>
      </c>
      <c r="E123" s="92">
        <v>0</v>
      </c>
      <c r="F123" s="92">
        <v>0</v>
      </c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174">
        <f t="shared" ref="AI123:AI124" si="58">SUM(D123:AH123)</f>
        <v>6</v>
      </c>
      <c r="AJ123" s="541"/>
    </row>
    <row r="124" spans="1:36" ht="20.399999999999999">
      <c r="A124" s="529"/>
      <c r="B124" s="536"/>
      <c r="C124" s="160" t="s">
        <v>90</v>
      </c>
      <c r="D124" s="92">
        <v>0</v>
      </c>
      <c r="E124" s="92">
        <v>0</v>
      </c>
      <c r="F124" s="92">
        <v>0</v>
      </c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142">
        <f t="shared" si="58"/>
        <v>0</v>
      </c>
      <c r="AJ124" s="541"/>
    </row>
    <row r="125" spans="1:36" ht="21" thickBot="1">
      <c r="A125" s="530"/>
      <c r="B125" s="537"/>
      <c r="C125" s="154" t="s">
        <v>91</v>
      </c>
      <c r="D125" s="155">
        <f>(D123+D124)/D122</f>
        <v>0.6</v>
      </c>
      <c r="E125" s="155" t="e">
        <f>(E123+E124)/E122</f>
        <v>#DIV/0!</v>
      </c>
      <c r="F125" s="155">
        <f t="shared" ref="F125:AI125" si="59">(F123+F124)/F122</f>
        <v>0</v>
      </c>
      <c r="G125" s="155" t="e">
        <f t="shared" si="59"/>
        <v>#DIV/0!</v>
      </c>
      <c r="H125" s="155" t="e">
        <f t="shared" si="59"/>
        <v>#DIV/0!</v>
      </c>
      <c r="I125" s="155" t="e">
        <f t="shared" si="59"/>
        <v>#DIV/0!</v>
      </c>
      <c r="J125" s="155" t="e">
        <f t="shared" si="59"/>
        <v>#DIV/0!</v>
      </c>
      <c r="K125" s="155" t="e">
        <f t="shared" si="59"/>
        <v>#DIV/0!</v>
      </c>
      <c r="L125" s="155" t="e">
        <f t="shared" si="59"/>
        <v>#DIV/0!</v>
      </c>
      <c r="M125" s="155" t="e">
        <f t="shared" si="59"/>
        <v>#DIV/0!</v>
      </c>
      <c r="N125" s="155" t="e">
        <f t="shared" si="59"/>
        <v>#DIV/0!</v>
      </c>
      <c r="O125" s="155" t="e">
        <f t="shared" si="59"/>
        <v>#DIV/0!</v>
      </c>
      <c r="P125" s="155" t="e">
        <f t="shared" si="59"/>
        <v>#DIV/0!</v>
      </c>
      <c r="Q125" s="155" t="e">
        <f t="shared" si="59"/>
        <v>#DIV/0!</v>
      </c>
      <c r="R125" s="155" t="e">
        <f t="shared" si="59"/>
        <v>#DIV/0!</v>
      </c>
      <c r="S125" s="155" t="e">
        <f t="shared" si="59"/>
        <v>#DIV/0!</v>
      </c>
      <c r="T125" s="155" t="e">
        <f t="shared" si="59"/>
        <v>#DIV/0!</v>
      </c>
      <c r="U125" s="155" t="e">
        <f t="shared" si="59"/>
        <v>#DIV/0!</v>
      </c>
      <c r="V125" s="155" t="e">
        <f t="shared" si="59"/>
        <v>#DIV/0!</v>
      </c>
      <c r="W125" s="155" t="e">
        <f t="shared" si="59"/>
        <v>#DIV/0!</v>
      </c>
      <c r="X125" s="155" t="e">
        <f t="shared" si="59"/>
        <v>#DIV/0!</v>
      </c>
      <c r="Y125" s="155" t="e">
        <f t="shared" si="59"/>
        <v>#DIV/0!</v>
      </c>
      <c r="Z125" s="155" t="e">
        <f t="shared" si="59"/>
        <v>#DIV/0!</v>
      </c>
      <c r="AA125" s="155" t="e">
        <f t="shared" si="59"/>
        <v>#DIV/0!</v>
      </c>
      <c r="AB125" s="155" t="e">
        <f t="shared" si="59"/>
        <v>#DIV/0!</v>
      </c>
      <c r="AC125" s="155" t="e">
        <f t="shared" si="59"/>
        <v>#DIV/0!</v>
      </c>
      <c r="AD125" s="155" t="e">
        <f t="shared" si="59"/>
        <v>#DIV/0!</v>
      </c>
      <c r="AE125" s="155" t="e">
        <f t="shared" si="59"/>
        <v>#DIV/0!</v>
      </c>
      <c r="AF125" s="155" t="e">
        <f t="shared" si="59"/>
        <v>#DIV/0!</v>
      </c>
      <c r="AG125" s="155" t="e">
        <f t="shared" si="59"/>
        <v>#DIV/0!</v>
      </c>
      <c r="AH125" s="155" t="e">
        <f t="shared" si="59"/>
        <v>#DIV/0!</v>
      </c>
      <c r="AI125" s="155">
        <f t="shared" si="59"/>
        <v>0.3</v>
      </c>
      <c r="AJ125" s="542"/>
    </row>
    <row r="126" spans="1:36" ht="20.399999999999999">
      <c r="A126" s="517" t="s">
        <v>30</v>
      </c>
      <c r="B126" s="558" t="s">
        <v>51</v>
      </c>
      <c r="C126" s="143" t="s">
        <v>42</v>
      </c>
      <c r="D126" s="144">
        <v>0</v>
      </c>
      <c r="E126" s="144">
        <v>0</v>
      </c>
      <c r="F126" s="144">
        <v>0</v>
      </c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5">
        <f>SUM(D126:AH126)</f>
        <v>0</v>
      </c>
      <c r="AJ126" s="539" t="e">
        <f>AI129</f>
        <v>#DIV/0!</v>
      </c>
    </row>
    <row r="127" spans="1:36" ht="20.399999999999999">
      <c r="A127" s="518"/>
      <c r="B127" s="559"/>
      <c r="C127" s="146" t="s">
        <v>89</v>
      </c>
      <c r="D127" s="147">
        <v>0</v>
      </c>
      <c r="E127" s="147">
        <v>0</v>
      </c>
      <c r="F127" s="147">
        <v>0</v>
      </c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62">
        <f t="shared" ref="AI127:AI128" si="60">SUM(D127:AH127)</f>
        <v>0</v>
      </c>
      <c r="AJ127" s="539"/>
    </row>
    <row r="128" spans="1:36" ht="20.399999999999999">
      <c r="A128" s="518"/>
      <c r="B128" s="559"/>
      <c r="C128" s="148" t="s">
        <v>90</v>
      </c>
      <c r="D128" s="147">
        <v>0</v>
      </c>
      <c r="E128" s="147">
        <v>0</v>
      </c>
      <c r="F128" s="147">
        <v>0</v>
      </c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4">
        <f t="shared" si="60"/>
        <v>0</v>
      </c>
      <c r="AJ128" s="539"/>
    </row>
    <row r="129" spans="1:36" ht="21" thickBot="1">
      <c r="A129" s="519"/>
      <c r="B129" s="560"/>
      <c r="C129" s="149" t="s">
        <v>91</v>
      </c>
      <c r="D129" s="150" t="e">
        <f>(D127+D128)/D126</f>
        <v>#DIV/0!</v>
      </c>
      <c r="E129" s="150" t="e">
        <f>(E127+E128)/E126</f>
        <v>#DIV/0!</v>
      </c>
      <c r="F129" s="150" t="e">
        <f t="shared" ref="F129:AI129" si="61">(F127+F128)/F126</f>
        <v>#DIV/0!</v>
      </c>
      <c r="G129" s="150" t="e">
        <f t="shared" si="61"/>
        <v>#DIV/0!</v>
      </c>
      <c r="H129" s="150" t="e">
        <f t="shared" si="61"/>
        <v>#DIV/0!</v>
      </c>
      <c r="I129" s="150" t="e">
        <f t="shared" si="61"/>
        <v>#DIV/0!</v>
      </c>
      <c r="J129" s="150" t="e">
        <f t="shared" si="61"/>
        <v>#DIV/0!</v>
      </c>
      <c r="K129" s="150" t="e">
        <f t="shared" si="61"/>
        <v>#DIV/0!</v>
      </c>
      <c r="L129" s="150" t="e">
        <f t="shared" si="61"/>
        <v>#DIV/0!</v>
      </c>
      <c r="M129" s="150" t="e">
        <f t="shared" si="61"/>
        <v>#DIV/0!</v>
      </c>
      <c r="N129" s="150" t="e">
        <f t="shared" si="61"/>
        <v>#DIV/0!</v>
      </c>
      <c r="O129" s="150" t="e">
        <f t="shared" si="61"/>
        <v>#DIV/0!</v>
      </c>
      <c r="P129" s="150" t="e">
        <f t="shared" si="61"/>
        <v>#DIV/0!</v>
      </c>
      <c r="Q129" s="150" t="e">
        <f t="shared" si="61"/>
        <v>#DIV/0!</v>
      </c>
      <c r="R129" s="150" t="e">
        <f t="shared" si="61"/>
        <v>#DIV/0!</v>
      </c>
      <c r="S129" s="150" t="e">
        <f t="shared" si="61"/>
        <v>#DIV/0!</v>
      </c>
      <c r="T129" s="150" t="e">
        <f t="shared" si="61"/>
        <v>#DIV/0!</v>
      </c>
      <c r="U129" s="150" t="e">
        <f t="shared" si="61"/>
        <v>#DIV/0!</v>
      </c>
      <c r="V129" s="150" t="e">
        <f t="shared" si="61"/>
        <v>#DIV/0!</v>
      </c>
      <c r="W129" s="150" t="e">
        <f t="shared" si="61"/>
        <v>#DIV/0!</v>
      </c>
      <c r="X129" s="150" t="e">
        <f t="shared" si="61"/>
        <v>#DIV/0!</v>
      </c>
      <c r="Y129" s="150" t="e">
        <f t="shared" si="61"/>
        <v>#DIV/0!</v>
      </c>
      <c r="Z129" s="150" t="e">
        <f t="shared" si="61"/>
        <v>#DIV/0!</v>
      </c>
      <c r="AA129" s="150" t="e">
        <f t="shared" si="61"/>
        <v>#DIV/0!</v>
      </c>
      <c r="AB129" s="150" t="e">
        <f t="shared" si="61"/>
        <v>#DIV/0!</v>
      </c>
      <c r="AC129" s="150" t="e">
        <f t="shared" si="61"/>
        <v>#DIV/0!</v>
      </c>
      <c r="AD129" s="150" t="e">
        <f t="shared" si="61"/>
        <v>#DIV/0!</v>
      </c>
      <c r="AE129" s="150" t="e">
        <f t="shared" si="61"/>
        <v>#DIV/0!</v>
      </c>
      <c r="AF129" s="150" t="e">
        <f t="shared" si="61"/>
        <v>#DIV/0!</v>
      </c>
      <c r="AG129" s="150" t="e">
        <f t="shared" si="61"/>
        <v>#DIV/0!</v>
      </c>
      <c r="AH129" s="150" t="e">
        <f t="shared" si="61"/>
        <v>#DIV/0!</v>
      </c>
      <c r="AI129" s="150" t="e">
        <f t="shared" si="61"/>
        <v>#DIV/0!</v>
      </c>
      <c r="AJ129" s="540"/>
    </row>
    <row r="130" spans="1:36" ht="20.399999999999999">
      <c r="A130" s="517" t="s">
        <v>102</v>
      </c>
      <c r="B130" s="555" t="s">
        <v>52</v>
      </c>
      <c r="C130" s="143" t="s">
        <v>42</v>
      </c>
      <c r="D130" s="144">
        <v>0</v>
      </c>
      <c r="E130" s="144">
        <v>0</v>
      </c>
      <c r="F130" s="144">
        <v>0</v>
      </c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5">
        <f>SUM(D130:AH130)</f>
        <v>0</v>
      </c>
      <c r="AJ130" s="538" t="e">
        <f>AI133</f>
        <v>#DIV/0!</v>
      </c>
    </row>
    <row r="131" spans="1:36" ht="20.399999999999999">
      <c r="A131" s="518"/>
      <c r="B131" s="556"/>
      <c r="C131" s="146" t="s">
        <v>89</v>
      </c>
      <c r="D131" s="147">
        <v>0</v>
      </c>
      <c r="E131" s="147">
        <v>1</v>
      </c>
      <c r="F131" s="147">
        <v>0</v>
      </c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62">
        <f t="shared" ref="AI131:AI132" si="62">SUM(D131:AH131)</f>
        <v>1</v>
      </c>
      <c r="AJ131" s="539"/>
    </row>
    <row r="132" spans="1:36" ht="20.399999999999999">
      <c r="A132" s="518"/>
      <c r="B132" s="556"/>
      <c r="C132" s="148" t="s">
        <v>90</v>
      </c>
      <c r="D132" s="147">
        <v>0</v>
      </c>
      <c r="E132" s="147">
        <v>0</v>
      </c>
      <c r="F132" s="147">
        <v>0</v>
      </c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4">
        <f t="shared" si="62"/>
        <v>0</v>
      </c>
      <c r="AJ132" s="539"/>
    </row>
    <row r="133" spans="1:36" ht="21" thickBot="1">
      <c r="A133" s="519"/>
      <c r="B133" s="557"/>
      <c r="C133" s="149" t="s">
        <v>91</v>
      </c>
      <c r="D133" s="150" t="e">
        <f>(D131+D132)/D130</f>
        <v>#DIV/0!</v>
      </c>
      <c r="E133" s="150" t="e">
        <f>(E131+E132)/E130</f>
        <v>#DIV/0!</v>
      </c>
      <c r="F133" s="150" t="e">
        <f t="shared" ref="F133:AI133" si="63">(F131+F132)/F130</f>
        <v>#DIV/0!</v>
      </c>
      <c r="G133" s="150" t="e">
        <f t="shared" si="63"/>
        <v>#DIV/0!</v>
      </c>
      <c r="H133" s="150" t="e">
        <f t="shared" si="63"/>
        <v>#DIV/0!</v>
      </c>
      <c r="I133" s="150" t="e">
        <f t="shared" si="63"/>
        <v>#DIV/0!</v>
      </c>
      <c r="J133" s="150" t="e">
        <f t="shared" si="63"/>
        <v>#DIV/0!</v>
      </c>
      <c r="K133" s="150" t="e">
        <f t="shared" si="63"/>
        <v>#DIV/0!</v>
      </c>
      <c r="L133" s="150" t="e">
        <f t="shared" si="63"/>
        <v>#DIV/0!</v>
      </c>
      <c r="M133" s="150" t="e">
        <f t="shared" si="63"/>
        <v>#DIV/0!</v>
      </c>
      <c r="N133" s="150" t="e">
        <f t="shared" si="63"/>
        <v>#DIV/0!</v>
      </c>
      <c r="O133" s="150" t="e">
        <f t="shared" si="63"/>
        <v>#DIV/0!</v>
      </c>
      <c r="P133" s="150" t="e">
        <f t="shared" si="63"/>
        <v>#DIV/0!</v>
      </c>
      <c r="Q133" s="150" t="e">
        <f t="shared" si="63"/>
        <v>#DIV/0!</v>
      </c>
      <c r="R133" s="150" t="e">
        <f t="shared" si="63"/>
        <v>#DIV/0!</v>
      </c>
      <c r="S133" s="150" t="e">
        <f t="shared" si="63"/>
        <v>#DIV/0!</v>
      </c>
      <c r="T133" s="150" t="e">
        <f t="shared" si="63"/>
        <v>#DIV/0!</v>
      </c>
      <c r="U133" s="150" t="e">
        <f t="shared" si="63"/>
        <v>#DIV/0!</v>
      </c>
      <c r="V133" s="150" t="e">
        <f t="shared" si="63"/>
        <v>#DIV/0!</v>
      </c>
      <c r="W133" s="150" t="e">
        <f t="shared" si="63"/>
        <v>#DIV/0!</v>
      </c>
      <c r="X133" s="150" t="e">
        <f t="shared" si="63"/>
        <v>#DIV/0!</v>
      </c>
      <c r="Y133" s="150" t="e">
        <f t="shared" si="63"/>
        <v>#DIV/0!</v>
      </c>
      <c r="Z133" s="150" t="e">
        <f t="shared" si="63"/>
        <v>#DIV/0!</v>
      </c>
      <c r="AA133" s="150" t="e">
        <f t="shared" si="63"/>
        <v>#DIV/0!</v>
      </c>
      <c r="AB133" s="150" t="e">
        <f t="shared" si="63"/>
        <v>#DIV/0!</v>
      </c>
      <c r="AC133" s="150" t="e">
        <f t="shared" si="63"/>
        <v>#DIV/0!</v>
      </c>
      <c r="AD133" s="150" t="e">
        <f t="shared" si="63"/>
        <v>#DIV/0!</v>
      </c>
      <c r="AE133" s="150" t="e">
        <f t="shared" si="63"/>
        <v>#DIV/0!</v>
      </c>
      <c r="AF133" s="150" t="e">
        <f t="shared" si="63"/>
        <v>#DIV/0!</v>
      </c>
      <c r="AG133" s="150" t="e">
        <f t="shared" si="63"/>
        <v>#DIV/0!</v>
      </c>
      <c r="AH133" s="150" t="e">
        <f t="shared" si="63"/>
        <v>#DIV/0!</v>
      </c>
      <c r="AI133" s="150" t="e">
        <f t="shared" si="63"/>
        <v>#DIV/0!</v>
      </c>
      <c r="AJ133" s="540"/>
    </row>
    <row r="134" spans="1:36" ht="20.399999999999999" hidden="1">
      <c r="A134" s="543" t="s">
        <v>182</v>
      </c>
      <c r="B134" s="536"/>
      <c r="C134" s="339" t="s">
        <v>42</v>
      </c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93">
        <f>SUM(D134:AH134)</f>
        <v>0</v>
      </c>
      <c r="AJ134" s="541" t="e">
        <f>AI137</f>
        <v>#DIV/0!</v>
      </c>
    </row>
    <row r="135" spans="1:36" ht="20.399999999999999" hidden="1">
      <c r="A135" s="529"/>
      <c r="B135" s="536"/>
      <c r="C135" s="159" t="s">
        <v>89</v>
      </c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161">
        <f t="shared" ref="AI135:AI136" si="64">SUM(D135:AH135)</f>
        <v>0</v>
      </c>
      <c r="AJ135" s="541"/>
    </row>
    <row r="136" spans="1:36" ht="20.399999999999999" hidden="1">
      <c r="A136" s="529"/>
      <c r="B136" s="536"/>
      <c r="C136" s="160" t="s">
        <v>90</v>
      </c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87">
        <f t="shared" si="64"/>
        <v>0</v>
      </c>
      <c r="AJ136" s="541"/>
    </row>
    <row r="137" spans="1:36" ht="21" hidden="1" thickBot="1">
      <c r="A137" s="530"/>
      <c r="B137" s="537"/>
      <c r="C137" s="154" t="s">
        <v>91</v>
      </c>
      <c r="D137" s="97" t="e">
        <f>(D135+D136)/D134</f>
        <v>#DIV/0!</v>
      </c>
      <c r="E137" s="97" t="e">
        <f>(E135+E136)/E134</f>
        <v>#DIV/0!</v>
      </c>
      <c r="F137" s="97" t="e">
        <f t="shared" ref="F137:AI137" si="65">(F135+F136)/F134</f>
        <v>#DIV/0!</v>
      </c>
      <c r="G137" s="97" t="e">
        <f t="shared" si="65"/>
        <v>#DIV/0!</v>
      </c>
      <c r="H137" s="97" t="e">
        <f t="shared" si="65"/>
        <v>#DIV/0!</v>
      </c>
      <c r="I137" s="97" t="e">
        <f t="shared" si="65"/>
        <v>#DIV/0!</v>
      </c>
      <c r="J137" s="97" t="e">
        <f t="shared" si="65"/>
        <v>#DIV/0!</v>
      </c>
      <c r="K137" s="97" t="e">
        <f t="shared" si="65"/>
        <v>#DIV/0!</v>
      </c>
      <c r="L137" s="97" t="e">
        <f t="shared" si="65"/>
        <v>#DIV/0!</v>
      </c>
      <c r="M137" s="97" t="e">
        <f t="shared" si="65"/>
        <v>#DIV/0!</v>
      </c>
      <c r="N137" s="97" t="e">
        <f t="shared" si="65"/>
        <v>#DIV/0!</v>
      </c>
      <c r="O137" s="97" t="e">
        <f t="shared" si="65"/>
        <v>#DIV/0!</v>
      </c>
      <c r="P137" s="97" t="e">
        <f t="shared" si="65"/>
        <v>#DIV/0!</v>
      </c>
      <c r="Q137" s="97" t="e">
        <f t="shared" si="65"/>
        <v>#DIV/0!</v>
      </c>
      <c r="R137" s="97" t="e">
        <f t="shared" si="65"/>
        <v>#DIV/0!</v>
      </c>
      <c r="S137" s="97" t="e">
        <f t="shared" si="65"/>
        <v>#DIV/0!</v>
      </c>
      <c r="T137" s="97" t="e">
        <f t="shared" si="65"/>
        <v>#DIV/0!</v>
      </c>
      <c r="U137" s="97" t="e">
        <f t="shared" si="65"/>
        <v>#DIV/0!</v>
      </c>
      <c r="V137" s="97" t="e">
        <f t="shared" si="65"/>
        <v>#DIV/0!</v>
      </c>
      <c r="W137" s="97" t="e">
        <f t="shared" si="65"/>
        <v>#DIV/0!</v>
      </c>
      <c r="X137" s="97" t="e">
        <f t="shared" si="65"/>
        <v>#DIV/0!</v>
      </c>
      <c r="Y137" s="97" t="e">
        <f t="shared" si="65"/>
        <v>#DIV/0!</v>
      </c>
      <c r="Z137" s="97" t="e">
        <f t="shared" si="65"/>
        <v>#DIV/0!</v>
      </c>
      <c r="AA137" s="97" t="e">
        <f t="shared" si="65"/>
        <v>#DIV/0!</v>
      </c>
      <c r="AB137" s="97" t="e">
        <f t="shared" si="65"/>
        <v>#DIV/0!</v>
      </c>
      <c r="AC137" s="97" t="e">
        <f t="shared" si="65"/>
        <v>#DIV/0!</v>
      </c>
      <c r="AD137" s="97" t="e">
        <f t="shared" si="65"/>
        <v>#DIV/0!</v>
      </c>
      <c r="AE137" s="97" t="e">
        <f t="shared" si="65"/>
        <v>#DIV/0!</v>
      </c>
      <c r="AF137" s="97" t="e">
        <f t="shared" si="65"/>
        <v>#DIV/0!</v>
      </c>
      <c r="AG137" s="97" t="e">
        <f t="shared" si="65"/>
        <v>#DIV/0!</v>
      </c>
      <c r="AH137" s="97" t="e">
        <f t="shared" si="65"/>
        <v>#DIV/0!</v>
      </c>
      <c r="AI137" s="97" t="e">
        <f t="shared" si="65"/>
        <v>#DIV/0!</v>
      </c>
      <c r="AJ137" s="542"/>
    </row>
    <row r="138" spans="1:36" ht="20.399999999999999" hidden="1">
      <c r="A138" s="528" t="s">
        <v>183</v>
      </c>
      <c r="B138" s="535"/>
      <c r="C138" s="157" t="s">
        <v>42</v>
      </c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93">
        <f>SUM(D138:AH138)</f>
        <v>0</v>
      </c>
      <c r="AJ138" s="541" t="e">
        <f>AI141</f>
        <v>#DIV/0!</v>
      </c>
    </row>
    <row r="139" spans="1:36" ht="20.399999999999999" hidden="1">
      <c r="A139" s="529"/>
      <c r="B139" s="536"/>
      <c r="C139" s="159" t="s">
        <v>89</v>
      </c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161">
        <f t="shared" ref="AI139:AI140" si="66">SUM(D139:AH139)</f>
        <v>0</v>
      </c>
      <c r="AJ139" s="541"/>
    </row>
    <row r="140" spans="1:36" ht="20.399999999999999" hidden="1">
      <c r="A140" s="529"/>
      <c r="B140" s="536"/>
      <c r="C140" s="160" t="s">
        <v>90</v>
      </c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87">
        <f t="shared" si="66"/>
        <v>0</v>
      </c>
      <c r="AJ140" s="541"/>
    </row>
    <row r="141" spans="1:36" ht="21" hidden="1" thickBot="1">
      <c r="A141" s="530"/>
      <c r="B141" s="537"/>
      <c r="C141" s="154" t="s">
        <v>91</v>
      </c>
      <c r="D141" s="97" t="e">
        <f>(D139+D140)/D138</f>
        <v>#DIV/0!</v>
      </c>
      <c r="E141" s="97" t="e">
        <f>(E139+E140)/E138</f>
        <v>#DIV/0!</v>
      </c>
      <c r="F141" s="97" t="e">
        <f t="shared" ref="F141:AI141" si="67">(F139+F140)/F138</f>
        <v>#DIV/0!</v>
      </c>
      <c r="G141" s="97" t="e">
        <f t="shared" si="67"/>
        <v>#DIV/0!</v>
      </c>
      <c r="H141" s="97" t="e">
        <f t="shared" si="67"/>
        <v>#DIV/0!</v>
      </c>
      <c r="I141" s="97" t="e">
        <f t="shared" si="67"/>
        <v>#DIV/0!</v>
      </c>
      <c r="J141" s="97" t="e">
        <f t="shared" si="67"/>
        <v>#DIV/0!</v>
      </c>
      <c r="K141" s="97" t="e">
        <f t="shared" si="67"/>
        <v>#DIV/0!</v>
      </c>
      <c r="L141" s="97" t="e">
        <f t="shared" si="67"/>
        <v>#DIV/0!</v>
      </c>
      <c r="M141" s="97" t="e">
        <f t="shared" si="67"/>
        <v>#DIV/0!</v>
      </c>
      <c r="N141" s="97" t="e">
        <f t="shared" si="67"/>
        <v>#DIV/0!</v>
      </c>
      <c r="O141" s="97" t="e">
        <f t="shared" si="67"/>
        <v>#DIV/0!</v>
      </c>
      <c r="P141" s="97" t="e">
        <f t="shared" si="67"/>
        <v>#DIV/0!</v>
      </c>
      <c r="Q141" s="97" t="e">
        <f t="shared" si="67"/>
        <v>#DIV/0!</v>
      </c>
      <c r="R141" s="97" t="e">
        <f t="shared" si="67"/>
        <v>#DIV/0!</v>
      </c>
      <c r="S141" s="97" t="e">
        <f t="shared" si="67"/>
        <v>#DIV/0!</v>
      </c>
      <c r="T141" s="97" t="e">
        <f t="shared" si="67"/>
        <v>#DIV/0!</v>
      </c>
      <c r="U141" s="97" t="e">
        <f t="shared" si="67"/>
        <v>#DIV/0!</v>
      </c>
      <c r="V141" s="97" t="e">
        <f t="shared" si="67"/>
        <v>#DIV/0!</v>
      </c>
      <c r="W141" s="97" t="e">
        <f t="shared" si="67"/>
        <v>#DIV/0!</v>
      </c>
      <c r="X141" s="97" t="e">
        <f t="shared" si="67"/>
        <v>#DIV/0!</v>
      </c>
      <c r="Y141" s="97" t="e">
        <f t="shared" si="67"/>
        <v>#DIV/0!</v>
      </c>
      <c r="Z141" s="97" t="e">
        <f t="shared" si="67"/>
        <v>#DIV/0!</v>
      </c>
      <c r="AA141" s="97" t="e">
        <f t="shared" si="67"/>
        <v>#DIV/0!</v>
      </c>
      <c r="AB141" s="97" t="e">
        <f t="shared" si="67"/>
        <v>#DIV/0!</v>
      </c>
      <c r="AC141" s="97" t="e">
        <f t="shared" si="67"/>
        <v>#DIV/0!</v>
      </c>
      <c r="AD141" s="97" t="e">
        <f t="shared" si="67"/>
        <v>#DIV/0!</v>
      </c>
      <c r="AE141" s="97" t="e">
        <f t="shared" si="67"/>
        <v>#DIV/0!</v>
      </c>
      <c r="AF141" s="97" t="e">
        <f t="shared" si="67"/>
        <v>#DIV/0!</v>
      </c>
      <c r="AG141" s="97" t="e">
        <f t="shared" si="67"/>
        <v>#DIV/0!</v>
      </c>
      <c r="AH141" s="97" t="e">
        <f t="shared" si="67"/>
        <v>#DIV/0!</v>
      </c>
      <c r="AI141" s="97" t="e">
        <f t="shared" si="67"/>
        <v>#DIV/0!</v>
      </c>
      <c r="AJ141" s="542"/>
    </row>
    <row r="142" spans="1:36" ht="20.399999999999999" hidden="1">
      <c r="A142" s="543" t="s">
        <v>184</v>
      </c>
      <c r="B142" s="535"/>
      <c r="C142" s="157" t="s">
        <v>42</v>
      </c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93">
        <f>SUM(D142:AH142)</f>
        <v>0</v>
      </c>
      <c r="AJ142" s="541" t="e">
        <f>AI145</f>
        <v>#DIV/0!</v>
      </c>
    </row>
    <row r="143" spans="1:36" ht="20.399999999999999" hidden="1">
      <c r="A143" s="529"/>
      <c r="B143" s="536"/>
      <c r="C143" s="159" t="s">
        <v>89</v>
      </c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161">
        <f t="shared" ref="AI143:AI144" si="68">SUM(D143:AH143)</f>
        <v>0</v>
      </c>
      <c r="AJ143" s="541"/>
    </row>
    <row r="144" spans="1:36" ht="20.399999999999999" hidden="1">
      <c r="A144" s="529"/>
      <c r="B144" s="536"/>
      <c r="C144" s="160" t="s">
        <v>90</v>
      </c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87">
        <f t="shared" si="68"/>
        <v>0</v>
      </c>
      <c r="AJ144" s="541"/>
    </row>
    <row r="145" spans="1:36" ht="21" hidden="1" thickBot="1">
      <c r="A145" s="530"/>
      <c r="B145" s="537"/>
      <c r="C145" s="154" t="s">
        <v>91</v>
      </c>
      <c r="D145" s="97" t="e">
        <f>(D143+D144)/D142</f>
        <v>#DIV/0!</v>
      </c>
      <c r="E145" s="97" t="e">
        <f>(E143+E144)/E142</f>
        <v>#DIV/0!</v>
      </c>
      <c r="F145" s="97" t="e">
        <f t="shared" ref="F145:AI145" si="69">(F143+F144)/F142</f>
        <v>#DIV/0!</v>
      </c>
      <c r="G145" s="97" t="e">
        <f t="shared" si="69"/>
        <v>#DIV/0!</v>
      </c>
      <c r="H145" s="97" t="e">
        <f t="shared" si="69"/>
        <v>#DIV/0!</v>
      </c>
      <c r="I145" s="97" t="e">
        <f t="shared" si="69"/>
        <v>#DIV/0!</v>
      </c>
      <c r="J145" s="97" t="e">
        <f t="shared" si="69"/>
        <v>#DIV/0!</v>
      </c>
      <c r="K145" s="97" t="e">
        <f t="shared" si="69"/>
        <v>#DIV/0!</v>
      </c>
      <c r="L145" s="97" t="e">
        <f t="shared" si="69"/>
        <v>#DIV/0!</v>
      </c>
      <c r="M145" s="97" t="e">
        <f t="shared" si="69"/>
        <v>#DIV/0!</v>
      </c>
      <c r="N145" s="97" t="e">
        <f t="shared" si="69"/>
        <v>#DIV/0!</v>
      </c>
      <c r="O145" s="97" t="e">
        <f t="shared" si="69"/>
        <v>#DIV/0!</v>
      </c>
      <c r="P145" s="97" t="e">
        <f t="shared" si="69"/>
        <v>#DIV/0!</v>
      </c>
      <c r="Q145" s="97" t="e">
        <f t="shared" si="69"/>
        <v>#DIV/0!</v>
      </c>
      <c r="R145" s="97" t="e">
        <f t="shared" si="69"/>
        <v>#DIV/0!</v>
      </c>
      <c r="S145" s="97" t="e">
        <f t="shared" si="69"/>
        <v>#DIV/0!</v>
      </c>
      <c r="T145" s="97" t="e">
        <f t="shared" si="69"/>
        <v>#DIV/0!</v>
      </c>
      <c r="U145" s="97" t="e">
        <f t="shared" si="69"/>
        <v>#DIV/0!</v>
      </c>
      <c r="V145" s="97" t="e">
        <f t="shared" si="69"/>
        <v>#DIV/0!</v>
      </c>
      <c r="W145" s="97" t="e">
        <f t="shared" si="69"/>
        <v>#DIV/0!</v>
      </c>
      <c r="X145" s="97" t="e">
        <f t="shared" si="69"/>
        <v>#DIV/0!</v>
      </c>
      <c r="Y145" s="97" t="e">
        <f t="shared" si="69"/>
        <v>#DIV/0!</v>
      </c>
      <c r="Z145" s="97" t="e">
        <f t="shared" si="69"/>
        <v>#DIV/0!</v>
      </c>
      <c r="AA145" s="97" t="e">
        <f t="shared" si="69"/>
        <v>#DIV/0!</v>
      </c>
      <c r="AB145" s="97" t="e">
        <f t="shared" si="69"/>
        <v>#DIV/0!</v>
      </c>
      <c r="AC145" s="97" t="e">
        <f t="shared" si="69"/>
        <v>#DIV/0!</v>
      </c>
      <c r="AD145" s="97" t="e">
        <f t="shared" si="69"/>
        <v>#DIV/0!</v>
      </c>
      <c r="AE145" s="97" t="e">
        <f t="shared" si="69"/>
        <v>#DIV/0!</v>
      </c>
      <c r="AF145" s="97" t="e">
        <f t="shared" si="69"/>
        <v>#DIV/0!</v>
      </c>
      <c r="AG145" s="97" t="e">
        <f t="shared" si="69"/>
        <v>#DIV/0!</v>
      </c>
      <c r="AH145" s="97" t="e">
        <f t="shared" si="69"/>
        <v>#DIV/0!</v>
      </c>
      <c r="AI145" s="97" t="e">
        <f t="shared" si="69"/>
        <v>#DIV/0!</v>
      </c>
      <c r="AJ145" s="542"/>
    </row>
    <row r="146" spans="1:36" ht="20.399999999999999" hidden="1">
      <c r="A146" s="528" t="s">
        <v>185</v>
      </c>
      <c r="B146" s="535"/>
      <c r="C146" s="157" t="s">
        <v>42</v>
      </c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93">
        <f>SUM(D146:AH146)</f>
        <v>0</v>
      </c>
      <c r="AJ146" s="541" t="e">
        <f>AI149</f>
        <v>#DIV/0!</v>
      </c>
    </row>
    <row r="147" spans="1:36" ht="20.399999999999999" hidden="1">
      <c r="A147" s="529"/>
      <c r="B147" s="536"/>
      <c r="C147" s="159" t="s">
        <v>89</v>
      </c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161">
        <f t="shared" ref="AI147:AI148" si="70">SUM(D147:AH147)</f>
        <v>0</v>
      </c>
      <c r="AJ147" s="541"/>
    </row>
    <row r="148" spans="1:36" ht="20.399999999999999" hidden="1">
      <c r="A148" s="529"/>
      <c r="B148" s="536"/>
      <c r="C148" s="160" t="s">
        <v>90</v>
      </c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87">
        <f t="shared" si="70"/>
        <v>0</v>
      </c>
      <c r="AJ148" s="541"/>
    </row>
    <row r="149" spans="1:36" ht="21" hidden="1" thickBot="1">
      <c r="A149" s="530"/>
      <c r="B149" s="537"/>
      <c r="C149" s="154" t="s">
        <v>91</v>
      </c>
      <c r="D149" s="97" t="e">
        <f>(D147+D148)/D146</f>
        <v>#DIV/0!</v>
      </c>
      <c r="E149" s="97" t="e">
        <f>(E147+E148)/E146</f>
        <v>#DIV/0!</v>
      </c>
      <c r="F149" s="97" t="e">
        <f t="shared" ref="F149:AI149" si="71">(F147+F148)/F146</f>
        <v>#DIV/0!</v>
      </c>
      <c r="G149" s="97" t="e">
        <f t="shared" si="71"/>
        <v>#DIV/0!</v>
      </c>
      <c r="H149" s="97" t="e">
        <f t="shared" si="71"/>
        <v>#DIV/0!</v>
      </c>
      <c r="I149" s="97" t="e">
        <f t="shared" si="71"/>
        <v>#DIV/0!</v>
      </c>
      <c r="J149" s="97" t="e">
        <f t="shared" si="71"/>
        <v>#DIV/0!</v>
      </c>
      <c r="K149" s="97" t="e">
        <f t="shared" si="71"/>
        <v>#DIV/0!</v>
      </c>
      <c r="L149" s="97" t="e">
        <f t="shared" si="71"/>
        <v>#DIV/0!</v>
      </c>
      <c r="M149" s="97" t="e">
        <f t="shared" si="71"/>
        <v>#DIV/0!</v>
      </c>
      <c r="N149" s="97" t="e">
        <f t="shared" si="71"/>
        <v>#DIV/0!</v>
      </c>
      <c r="O149" s="97" t="e">
        <f t="shared" si="71"/>
        <v>#DIV/0!</v>
      </c>
      <c r="P149" s="97" t="e">
        <f t="shared" si="71"/>
        <v>#DIV/0!</v>
      </c>
      <c r="Q149" s="97" t="e">
        <f t="shared" si="71"/>
        <v>#DIV/0!</v>
      </c>
      <c r="R149" s="97" t="e">
        <f t="shared" si="71"/>
        <v>#DIV/0!</v>
      </c>
      <c r="S149" s="97" t="e">
        <f t="shared" si="71"/>
        <v>#DIV/0!</v>
      </c>
      <c r="T149" s="97" t="e">
        <f t="shared" si="71"/>
        <v>#DIV/0!</v>
      </c>
      <c r="U149" s="97" t="e">
        <f t="shared" si="71"/>
        <v>#DIV/0!</v>
      </c>
      <c r="V149" s="97" t="e">
        <f t="shared" si="71"/>
        <v>#DIV/0!</v>
      </c>
      <c r="W149" s="97" t="e">
        <f t="shared" si="71"/>
        <v>#DIV/0!</v>
      </c>
      <c r="X149" s="97" t="e">
        <f t="shared" si="71"/>
        <v>#DIV/0!</v>
      </c>
      <c r="Y149" s="97" t="e">
        <f t="shared" si="71"/>
        <v>#DIV/0!</v>
      </c>
      <c r="Z149" s="97" t="e">
        <f t="shared" si="71"/>
        <v>#DIV/0!</v>
      </c>
      <c r="AA149" s="97" t="e">
        <f t="shared" si="71"/>
        <v>#DIV/0!</v>
      </c>
      <c r="AB149" s="97" t="e">
        <f t="shared" si="71"/>
        <v>#DIV/0!</v>
      </c>
      <c r="AC149" s="97" t="e">
        <f t="shared" si="71"/>
        <v>#DIV/0!</v>
      </c>
      <c r="AD149" s="97" t="e">
        <f t="shared" si="71"/>
        <v>#DIV/0!</v>
      </c>
      <c r="AE149" s="97" t="e">
        <f t="shared" si="71"/>
        <v>#DIV/0!</v>
      </c>
      <c r="AF149" s="97" t="e">
        <f t="shared" si="71"/>
        <v>#DIV/0!</v>
      </c>
      <c r="AG149" s="97" t="e">
        <f t="shared" si="71"/>
        <v>#DIV/0!</v>
      </c>
      <c r="AH149" s="97" t="e">
        <f t="shared" si="71"/>
        <v>#DIV/0!</v>
      </c>
      <c r="AI149" s="97" t="e">
        <f t="shared" si="71"/>
        <v>#DIV/0!</v>
      </c>
      <c r="AJ149" s="542"/>
    </row>
    <row r="150" spans="1:36" ht="20.399999999999999" hidden="1">
      <c r="A150" s="543" t="s">
        <v>186</v>
      </c>
      <c r="B150" s="535"/>
      <c r="C150" s="157" t="s">
        <v>42</v>
      </c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93">
        <f>SUM(D150:AH150)</f>
        <v>0</v>
      </c>
      <c r="AJ150" s="541" t="e">
        <f>AI153</f>
        <v>#DIV/0!</v>
      </c>
    </row>
    <row r="151" spans="1:36" ht="20.399999999999999" hidden="1">
      <c r="A151" s="529"/>
      <c r="B151" s="536"/>
      <c r="C151" s="159" t="s">
        <v>89</v>
      </c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161">
        <f t="shared" ref="AI151:AI152" si="72">SUM(D151:AH151)</f>
        <v>0</v>
      </c>
      <c r="AJ151" s="541"/>
    </row>
    <row r="152" spans="1:36" ht="20.399999999999999" hidden="1">
      <c r="A152" s="529"/>
      <c r="B152" s="536"/>
      <c r="C152" s="160" t="s">
        <v>90</v>
      </c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87">
        <f t="shared" si="72"/>
        <v>0</v>
      </c>
      <c r="AJ152" s="541"/>
    </row>
    <row r="153" spans="1:36" ht="21" hidden="1" thickBot="1">
      <c r="A153" s="530"/>
      <c r="B153" s="537"/>
      <c r="C153" s="154" t="s">
        <v>91</v>
      </c>
      <c r="D153" s="97" t="e">
        <f>(D151+D152)/D150</f>
        <v>#DIV/0!</v>
      </c>
      <c r="E153" s="97" t="e">
        <f>(E151+E152)/E150</f>
        <v>#DIV/0!</v>
      </c>
      <c r="F153" s="97" t="e">
        <f t="shared" ref="F153:AI153" si="73">(F151+F152)/F150</f>
        <v>#DIV/0!</v>
      </c>
      <c r="G153" s="97" t="e">
        <f t="shared" si="73"/>
        <v>#DIV/0!</v>
      </c>
      <c r="H153" s="97" t="e">
        <f t="shared" si="73"/>
        <v>#DIV/0!</v>
      </c>
      <c r="I153" s="97" t="e">
        <f t="shared" si="73"/>
        <v>#DIV/0!</v>
      </c>
      <c r="J153" s="97" t="e">
        <f t="shared" si="73"/>
        <v>#DIV/0!</v>
      </c>
      <c r="K153" s="97" t="e">
        <f t="shared" si="73"/>
        <v>#DIV/0!</v>
      </c>
      <c r="L153" s="97" t="e">
        <f t="shared" si="73"/>
        <v>#DIV/0!</v>
      </c>
      <c r="M153" s="97" t="e">
        <f t="shared" si="73"/>
        <v>#DIV/0!</v>
      </c>
      <c r="N153" s="97" t="e">
        <f t="shared" si="73"/>
        <v>#DIV/0!</v>
      </c>
      <c r="O153" s="97" t="e">
        <f t="shared" si="73"/>
        <v>#DIV/0!</v>
      </c>
      <c r="P153" s="97" t="e">
        <f t="shared" si="73"/>
        <v>#DIV/0!</v>
      </c>
      <c r="Q153" s="97" t="e">
        <f t="shared" si="73"/>
        <v>#DIV/0!</v>
      </c>
      <c r="R153" s="97" t="e">
        <f t="shared" si="73"/>
        <v>#DIV/0!</v>
      </c>
      <c r="S153" s="97" t="e">
        <f t="shared" si="73"/>
        <v>#DIV/0!</v>
      </c>
      <c r="T153" s="97" t="e">
        <f t="shared" si="73"/>
        <v>#DIV/0!</v>
      </c>
      <c r="U153" s="97" t="e">
        <f t="shared" si="73"/>
        <v>#DIV/0!</v>
      </c>
      <c r="V153" s="97" t="e">
        <f t="shared" si="73"/>
        <v>#DIV/0!</v>
      </c>
      <c r="W153" s="97" t="e">
        <f t="shared" si="73"/>
        <v>#DIV/0!</v>
      </c>
      <c r="X153" s="97" t="e">
        <f t="shared" si="73"/>
        <v>#DIV/0!</v>
      </c>
      <c r="Y153" s="97" t="e">
        <f t="shared" si="73"/>
        <v>#DIV/0!</v>
      </c>
      <c r="Z153" s="97" t="e">
        <f t="shared" si="73"/>
        <v>#DIV/0!</v>
      </c>
      <c r="AA153" s="97" t="e">
        <f t="shared" si="73"/>
        <v>#DIV/0!</v>
      </c>
      <c r="AB153" s="97" t="e">
        <f t="shared" si="73"/>
        <v>#DIV/0!</v>
      </c>
      <c r="AC153" s="97" t="e">
        <f t="shared" si="73"/>
        <v>#DIV/0!</v>
      </c>
      <c r="AD153" s="97" t="e">
        <f t="shared" si="73"/>
        <v>#DIV/0!</v>
      </c>
      <c r="AE153" s="97" t="e">
        <f t="shared" si="73"/>
        <v>#DIV/0!</v>
      </c>
      <c r="AF153" s="97" t="e">
        <f t="shared" si="73"/>
        <v>#DIV/0!</v>
      </c>
      <c r="AG153" s="97" t="e">
        <f t="shared" si="73"/>
        <v>#DIV/0!</v>
      </c>
      <c r="AH153" s="97" t="e">
        <f t="shared" si="73"/>
        <v>#DIV/0!</v>
      </c>
      <c r="AI153" s="97" t="e">
        <f t="shared" si="73"/>
        <v>#DIV/0!</v>
      </c>
      <c r="AJ153" s="542"/>
    </row>
    <row r="154" spans="1:36" ht="20.399999999999999" hidden="1">
      <c r="A154" s="528" t="s">
        <v>187</v>
      </c>
      <c r="B154" s="535"/>
      <c r="C154" s="157" t="s">
        <v>42</v>
      </c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93">
        <f>SUM(D154:AH154)</f>
        <v>0</v>
      </c>
      <c r="AJ154" s="541" t="e">
        <f>AI157</f>
        <v>#DIV/0!</v>
      </c>
    </row>
    <row r="155" spans="1:36" ht="20.399999999999999" hidden="1">
      <c r="A155" s="529"/>
      <c r="B155" s="536"/>
      <c r="C155" s="159" t="s">
        <v>89</v>
      </c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161">
        <f t="shared" ref="AI155:AI156" si="74">SUM(D155:AH155)</f>
        <v>0</v>
      </c>
      <c r="AJ155" s="541"/>
    </row>
    <row r="156" spans="1:36" ht="20.399999999999999" hidden="1">
      <c r="A156" s="529"/>
      <c r="B156" s="536"/>
      <c r="C156" s="160" t="s">
        <v>90</v>
      </c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87">
        <f t="shared" si="74"/>
        <v>0</v>
      </c>
      <c r="AJ156" s="541"/>
    </row>
    <row r="157" spans="1:36" ht="21" hidden="1" thickBot="1">
      <c r="A157" s="530"/>
      <c r="B157" s="537"/>
      <c r="C157" s="154" t="s">
        <v>91</v>
      </c>
      <c r="D157" s="97" t="e">
        <f>(D155+D156)/D154</f>
        <v>#DIV/0!</v>
      </c>
      <c r="E157" s="97" t="e">
        <f>(E155+E156)/E154</f>
        <v>#DIV/0!</v>
      </c>
      <c r="F157" s="97" t="e">
        <f t="shared" ref="F157:AI157" si="75">(F155+F156)/F154</f>
        <v>#DIV/0!</v>
      </c>
      <c r="G157" s="97" t="e">
        <f t="shared" si="75"/>
        <v>#DIV/0!</v>
      </c>
      <c r="H157" s="97" t="e">
        <f t="shared" si="75"/>
        <v>#DIV/0!</v>
      </c>
      <c r="I157" s="97" t="e">
        <f t="shared" si="75"/>
        <v>#DIV/0!</v>
      </c>
      <c r="J157" s="97" t="e">
        <f t="shared" si="75"/>
        <v>#DIV/0!</v>
      </c>
      <c r="K157" s="97" t="e">
        <f t="shared" si="75"/>
        <v>#DIV/0!</v>
      </c>
      <c r="L157" s="97" t="e">
        <f t="shared" si="75"/>
        <v>#DIV/0!</v>
      </c>
      <c r="M157" s="97" t="e">
        <f t="shared" si="75"/>
        <v>#DIV/0!</v>
      </c>
      <c r="N157" s="97" t="e">
        <f t="shared" si="75"/>
        <v>#DIV/0!</v>
      </c>
      <c r="O157" s="97" t="e">
        <f t="shared" si="75"/>
        <v>#DIV/0!</v>
      </c>
      <c r="P157" s="97" t="e">
        <f t="shared" si="75"/>
        <v>#DIV/0!</v>
      </c>
      <c r="Q157" s="97" t="e">
        <f t="shared" si="75"/>
        <v>#DIV/0!</v>
      </c>
      <c r="R157" s="97" t="e">
        <f t="shared" si="75"/>
        <v>#DIV/0!</v>
      </c>
      <c r="S157" s="97" t="e">
        <f t="shared" si="75"/>
        <v>#DIV/0!</v>
      </c>
      <c r="T157" s="97" t="e">
        <f t="shared" si="75"/>
        <v>#DIV/0!</v>
      </c>
      <c r="U157" s="97" t="e">
        <f t="shared" si="75"/>
        <v>#DIV/0!</v>
      </c>
      <c r="V157" s="97" t="e">
        <f t="shared" si="75"/>
        <v>#DIV/0!</v>
      </c>
      <c r="W157" s="97" t="e">
        <f t="shared" si="75"/>
        <v>#DIV/0!</v>
      </c>
      <c r="X157" s="97" t="e">
        <f t="shared" si="75"/>
        <v>#DIV/0!</v>
      </c>
      <c r="Y157" s="97" t="e">
        <f t="shared" si="75"/>
        <v>#DIV/0!</v>
      </c>
      <c r="Z157" s="97" t="e">
        <f t="shared" si="75"/>
        <v>#DIV/0!</v>
      </c>
      <c r="AA157" s="97" t="e">
        <f t="shared" si="75"/>
        <v>#DIV/0!</v>
      </c>
      <c r="AB157" s="97" t="e">
        <f t="shared" si="75"/>
        <v>#DIV/0!</v>
      </c>
      <c r="AC157" s="97" t="e">
        <f t="shared" si="75"/>
        <v>#DIV/0!</v>
      </c>
      <c r="AD157" s="97" t="e">
        <f t="shared" si="75"/>
        <v>#DIV/0!</v>
      </c>
      <c r="AE157" s="97" t="e">
        <f t="shared" si="75"/>
        <v>#DIV/0!</v>
      </c>
      <c r="AF157" s="97" t="e">
        <f t="shared" si="75"/>
        <v>#DIV/0!</v>
      </c>
      <c r="AG157" s="97" t="e">
        <f t="shared" si="75"/>
        <v>#DIV/0!</v>
      </c>
      <c r="AH157" s="97" t="e">
        <f t="shared" si="75"/>
        <v>#DIV/0!</v>
      </c>
      <c r="AI157" s="97" t="e">
        <f t="shared" si="75"/>
        <v>#DIV/0!</v>
      </c>
      <c r="AJ157" s="542"/>
    </row>
    <row r="158" spans="1:36" ht="20.399999999999999" hidden="1">
      <c r="A158" s="543" t="s">
        <v>188</v>
      </c>
      <c r="B158" s="535"/>
      <c r="C158" s="157" t="s">
        <v>42</v>
      </c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93">
        <f>SUM(D158:AH158)</f>
        <v>0</v>
      </c>
      <c r="AJ158" s="541" t="e">
        <f>AI161</f>
        <v>#DIV/0!</v>
      </c>
    </row>
    <row r="159" spans="1:36" ht="20.399999999999999" hidden="1">
      <c r="A159" s="529"/>
      <c r="B159" s="536"/>
      <c r="C159" s="159" t="s">
        <v>89</v>
      </c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161">
        <f t="shared" ref="AI159:AI160" si="76">SUM(D159:AH159)</f>
        <v>0</v>
      </c>
      <c r="AJ159" s="541"/>
    </row>
    <row r="160" spans="1:36" ht="20.399999999999999" hidden="1">
      <c r="A160" s="529"/>
      <c r="B160" s="536"/>
      <c r="C160" s="160" t="s">
        <v>90</v>
      </c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87">
        <f t="shared" si="76"/>
        <v>0</v>
      </c>
      <c r="AJ160" s="541"/>
    </row>
    <row r="161" spans="1:36" ht="21" hidden="1" thickBot="1">
      <c r="A161" s="530"/>
      <c r="B161" s="537"/>
      <c r="C161" s="154" t="s">
        <v>91</v>
      </c>
      <c r="D161" s="97" t="e">
        <f>(D159+D160)/D158</f>
        <v>#DIV/0!</v>
      </c>
      <c r="E161" s="97" t="e">
        <f>(E159+E160)/E158</f>
        <v>#DIV/0!</v>
      </c>
      <c r="F161" s="97" t="e">
        <f t="shared" ref="F161:AI161" si="77">(F159+F160)/F158</f>
        <v>#DIV/0!</v>
      </c>
      <c r="G161" s="97" t="e">
        <f t="shared" si="77"/>
        <v>#DIV/0!</v>
      </c>
      <c r="H161" s="97" t="e">
        <f t="shared" si="77"/>
        <v>#DIV/0!</v>
      </c>
      <c r="I161" s="97" t="e">
        <f t="shared" si="77"/>
        <v>#DIV/0!</v>
      </c>
      <c r="J161" s="97" t="e">
        <f t="shared" si="77"/>
        <v>#DIV/0!</v>
      </c>
      <c r="K161" s="97" t="e">
        <f t="shared" si="77"/>
        <v>#DIV/0!</v>
      </c>
      <c r="L161" s="97" t="e">
        <f t="shared" si="77"/>
        <v>#DIV/0!</v>
      </c>
      <c r="M161" s="97" t="e">
        <f t="shared" si="77"/>
        <v>#DIV/0!</v>
      </c>
      <c r="N161" s="97" t="e">
        <f t="shared" si="77"/>
        <v>#DIV/0!</v>
      </c>
      <c r="O161" s="97" t="e">
        <f t="shared" si="77"/>
        <v>#DIV/0!</v>
      </c>
      <c r="P161" s="97" t="e">
        <f t="shared" si="77"/>
        <v>#DIV/0!</v>
      </c>
      <c r="Q161" s="97" t="e">
        <f t="shared" si="77"/>
        <v>#DIV/0!</v>
      </c>
      <c r="R161" s="97" t="e">
        <f t="shared" si="77"/>
        <v>#DIV/0!</v>
      </c>
      <c r="S161" s="97" t="e">
        <f t="shared" si="77"/>
        <v>#DIV/0!</v>
      </c>
      <c r="T161" s="97" t="e">
        <f t="shared" si="77"/>
        <v>#DIV/0!</v>
      </c>
      <c r="U161" s="97" t="e">
        <f t="shared" si="77"/>
        <v>#DIV/0!</v>
      </c>
      <c r="V161" s="97" t="e">
        <f t="shared" si="77"/>
        <v>#DIV/0!</v>
      </c>
      <c r="W161" s="97" t="e">
        <f t="shared" si="77"/>
        <v>#DIV/0!</v>
      </c>
      <c r="X161" s="97" t="e">
        <f t="shared" si="77"/>
        <v>#DIV/0!</v>
      </c>
      <c r="Y161" s="97" t="e">
        <f t="shared" si="77"/>
        <v>#DIV/0!</v>
      </c>
      <c r="Z161" s="97" t="e">
        <f t="shared" si="77"/>
        <v>#DIV/0!</v>
      </c>
      <c r="AA161" s="97" t="e">
        <f t="shared" si="77"/>
        <v>#DIV/0!</v>
      </c>
      <c r="AB161" s="97" t="e">
        <f t="shared" si="77"/>
        <v>#DIV/0!</v>
      </c>
      <c r="AC161" s="97" t="e">
        <f t="shared" si="77"/>
        <v>#DIV/0!</v>
      </c>
      <c r="AD161" s="97" t="e">
        <f t="shared" si="77"/>
        <v>#DIV/0!</v>
      </c>
      <c r="AE161" s="97" t="e">
        <f t="shared" si="77"/>
        <v>#DIV/0!</v>
      </c>
      <c r="AF161" s="97" t="e">
        <f t="shared" si="77"/>
        <v>#DIV/0!</v>
      </c>
      <c r="AG161" s="97" t="e">
        <f t="shared" si="77"/>
        <v>#DIV/0!</v>
      </c>
      <c r="AH161" s="97" t="e">
        <f t="shared" si="77"/>
        <v>#DIV/0!</v>
      </c>
      <c r="AI161" s="97" t="e">
        <f t="shared" si="77"/>
        <v>#DIV/0!</v>
      </c>
      <c r="AJ161" s="542"/>
    </row>
    <row r="162" spans="1:36" ht="20.399999999999999" hidden="1">
      <c r="A162" s="528" t="s">
        <v>189</v>
      </c>
      <c r="B162" s="535"/>
      <c r="C162" s="157" t="s">
        <v>42</v>
      </c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340">
        <f>SUM(D162:AH162)</f>
        <v>0</v>
      </c>
      <c r="AJ162" s="566" t="e">
        <f>AI165</f>
        <v>#DIV/0!</v>
      </c>
    </row>
    <row r="163" spans="1:36" ht="20.399999999999999" hidden="1">
      <c r="A163" s="529"/>
      <c r="B163" s="536"/>
      <c r="C163" s="159" t="s">
        <v>89</v>
      </c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161">
        <f t="shared" ref="AI163:AI164" si="78">SUM(D163:AH163)</f>
        <v>0</v>
      </c>
      <c r="AJ163" s="541"/>
    </row>
    <row r="164" spans="1:36" ht="20.399999999999999" hidden="1">
      <c r="A164" s="529"/>
      <c r="B164" s="536"/>
      <c r="C164" s="160" t="s">
        <v>90</v>
      </c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87">
        <f t="shared" si="78"/>
        <v>0</v>
      </c>
      <c r="AJ164" s="541"/>
    </row>
    <row r="165" spans="1:36" ht="21" hidden="1" thickBot="1">
      <c r="A165" s="564"/>
      <c r="B165" s="565"/>
      <c r="C165" s="341" t="s">
        <v>91</v>
      </c>
      <c r="D165" s="342" t="e">
        <f>(D163+D164)/D162</f>
        <v>#DIV/0!</v>
      </c>
      <c r="E165" s="342" t="e">
        <f>(E163+E164)/E162</f>
        <v>#DIV/0!</v>
      </c>
      <c r="F165" s="342" t="e">
        <f t="shared" ref="F165:AI165" si="79">(F163+F164)/F162</f>
        <v>#DIV/0!</v>
      </c>
      <c r="G165" s="342" t="e">
        <f t="shared" si="79"/>
        <v>#DIV/0!</v>
      </c>
      <c r="H165" s="342" t="e">
        <f t="shared" si="79"/>
        <v>#DIV/0!</v>
      </c>
      <c r="I165" s="342" t="e">
        <f t="shared" si="79"/>
        <v>#DIV/0!</v>
      </c>
      <c r="J165" s="342" t="e">
        <f t="shared" si="79"/>
        <v>#DIV/0!</v>
      </c>
      <c r="K165" s="342" t="e">
        <f t="shared" si="79"/>
        <v>#DIV/0!</v>
      </c>
      <c r="L165" s="342" t="e">
        <f t="shared" si="79"/>
        <v>#DIV/0!</v>
      </c>
      <c r="M165" s="342" t="e">
        <f t="shared" si="79"/>
        <v>#DIV/0!</v>
      </c>
      <c r="N165" s="342" t="e">
        <f t="shared" si="79"/>
        <v>#DIV/0!</v>
      </c>
      <c r="O165" s="342" t="e">
        <f t="shared" si="79"/>
        <v>#DIV/0!</v>
      </c>
      <c r="P165" s="342" t="e">
        <f t="shared" si="79"/>
        <v>#DIV/0!</v>
      </c>
      <c r="Q165" s="342" t="e">
        <f t="shared" si="79"/>
        <v>#DIV/0!</v>
      </c>
      <c r="R165" s="342" t="e">
        <f t="shared" si="79"/>
        <v>#DIV/0!</v>
      </c>
      <c r="S165" s="342" t="e">
        <f t="shared" si="79"/>
        <v>#DIV/0!</v>
      </c>
      <c r="T165" s="342" t="e">
        <f t="shared" si="79"/>
        <v>#DIV/0!</v>
      </c>
      <c r="U165" s="342" t="e">
        <f t="shared" si="79"/>
        <v>#DIV/0!</v>
      </c>
      <c r="V165" s="342" t="e">
        <f t="shared" si="79"/>
        <v>#DIV/0!</v>
      </c>
      <c r="W165" s="342" t="e">
        <f t="shared" si="79"/>
        <v>#DIV/0!</v>
      </c>
      <c r="X165" s="342" t="e">
        <f t="shared" si="79"/>
        <v>#DIV/0!</v>
      </c>
      <c r="Y165" s="342" t="e">
        <f t="shared" si="79"/>
        <v>#DIV/0!</v>
      </c>
      <c r="Z165" s="342" t="e">
        <f t="shared" si="79"/>
        <v>#DIV/0!</v>
      </c>
      <c r="AA165" s="342" t="e">
        <f t="shared" si="79"/>
        <v>#DIV/0!</v>
      </c>
      <c r="AB165" s="342" t="e">
        <f t="shared" si="79"/>
        <v>#DIV/0!</v>
      </c>
      <c r="AC165" s="342" t="e">
        <f t="shared" si="79"/>
        <v>#DIV/0!</v>
      </c>
      <c r="AD165" s="342" t="e">
        <f t="shared" si="79"/>
        <v>#DIV/0!</v>
      </c>
      <c r="AE165" s="342" t="e">
        <f t="shared" si="79"/>
        <v>#DIV/0!</v>
      </c>
      <c r="AF165" s="342" t="e">
        <f t="shared" si="79"/>
        <v>#DIV/0!</v>
      </c>
      <c r="AG165" s="342" t="e">
        <f t="shared" si="79"/>
        <v>#DIV/0!</v>
      </c>
      <c r="AH165" s="342" t="e">
        <f t="shared" si="79"/>
        <v>#DIV/0!</v>
      </c>
      <c r="AI165" s="342" t="e">
        <f t="shared" si="79"/>
        <v>#DIV/0!</v>
      </c>
      <c r="AJ165" s="567"/>
    </row>
    <row r="166" spans="1:36" ht="21.75" customHeight="1">
      <c r="A166" s="520" t="s">
        <v>92</v>
      </c>
      <c r="B166" s="521"/>
      <c r="C166" s="102" t="s">
        <v>42</v>
      </c>
      <c r="D166" s="103">
        <f>D6+D10+D14+D18+D22+D26+D30+D34+D38+D42+D46+D50+D54+D58+D62+D66+D70+D74+D78+D82+D86+D90+D94+D98+D102+D106+D110+D114+D118+D122+D126+D130+D134+D138+D142+D146+D150+D154+D158+D162</f>
        <v>1490</v>
      </c>
      <c r="E166" s="103">
        <f t="shared" ref="E166:AI168" si="80">E6+E10+E14+E18+E22+E26+E30+E34+E38+E42+E46+E50+E54+E58+E62+E66+E70+E74+E78+E82+E86+E90+E94+E98+E102+E106+E110+E114+E118+E122+E126+E130+E134+E138+E142+E146+E150+E154+E158+E162</f>
        <v>1250</v>
      </c>
      <c r="F166" s="103">
        <f t="shared" si="80"/>
        <v>1855</v>
      </c>
      <c r="G166" s="103">
        <f t="shared" si="80"/>
        <v>0</v>
      </c>
      <c r="H166" s="103">
        <f t="shared" si="80"/>
        <v>0</v>
      </c>
      <c r="I166" s="103">
        <f t="shared" si="80"/>
        <v>0</v>
      </c>
      <c r="J166" s="103">
        <f t="shared" si="80"/>
        <v>0</v>
      </c>
      <c r="K166" s="103">
        <f t="shared" si="80"/>
        <v>0</v>
      </c>
      <c r="L166" s="103">
        <f t="shared" si="80"/>
        <v>0</v>
      </c>
      <c r="M166" s="103">
        <f t="shared" si="80"/>
        <v>0</v>
      </c>
      <c r="N166" s="103">
        <f t="shared" si="80"/>
        <v>0</v>
      </c>
      <c r="O166" s="103">
        <f t="shared" si="80"/>
        <v>0</v>
      </c>
      <c r="P166" s="103">
        <f t="shared" si="80"/>
        <v>0</v>
      </c>
      <c r="Q166" s="103">
        <f t="shared" si="80"/>
        <v>0</v>
      </c>
      <c r="R166" s="103">
        <f t="shared" si="80"/>
        <v>0</v>
      </c>
      <c r="S166" s="103">
        <f t="shared" si="80"/>
        <v>0</v>
      </c>
      <c r="T166" s="103">
        <f t="shared" si="80"/>
        <v>0</v>
      </c>
      <c r="U166" s="103">
        <f t="shared" si="80"/>
        <v>0</v>
      </c>
      <c r="V166" s="103">
        <f t="shared" si="80"/>
        <v>0</v>
      </c>
      <c r="W166" s="103">
        <f t="shared" si="80"/>
        <v>0</v>
      </c>
      <c r="X166" s="103">
        <f t="shared" si="80"/>
        <v>0</v>
      </c>
      <c r="Y166" s="103">
        <f t="shared" si="80"/>
        <v>0</v>
      </c>
      <c r="Z166" s="103">
        <f t="shared" si="80"/>
        <v>0</v>
      </c>
      <c r="AA166" s="103">
        <f t="shared" si="80"/>
        <v>0</v>
      </c>
      <c r="AB166" s="103">
        <f t="shared" si="80"/>
        <v>0</v>
      </c>
      <c r="AC166" s="103">
        <f t="shared" si="80"/>
        <v>0</v>
      </c>
      <c r="AD166" s="103">
        <f t="shared" si="80"/>
        <v>0</v>
      </c>
      <c r="AE166" s="103">
        <f t="shared" si="80"/>
        <v>0</v>
      </c>
      <c r="AF166" s="103">
        <f t="shared" si="80"/>
        <v>0</v>
      </c>
      <c r="AG166" s="103">
        <f t="shared" si="80"/>
        <v>0</v>
      </c>
      <c r="AH166" s="103">
        <f t="shared" si="80"/>
        <v>0</v>
      </c>
      <c r="AI166" s="103">
        <f t="shared" si="80"/>
        <v>4595</v>
      </c>
      <c r="AJ166" s="524">
        <f>AI169</f>
        <v>8.4439608269858538E-2</v>
      </c>
    </row>
    <row r="167" spans="1:36" ht="21" customHeight="1">
      <c r="A167" s="520"/>
      <c r="B167" s="521"/>
      <c r="C167" s="104" t="s">
        <v>89</v>
      </c>
      <c r="D167" s="111">
        <f t="shared" ref="D167:D168" si="81">D7+D11+D15+D19+D23+D27+D31+D35+D39+D43+D47+D51+D55+D59+D63+D67+D71+D75+D79+D83+D87+D91+D95+D99+D103+D107+D111+D115+D119+D123+D127+D131+D135+D139+D143+D147+D151+D155+D159+D163</f>
        <v>140</v>
      </c>
      <c r="E167" s="111">
        <f t="shared" si="80"/>
        <v>185</v>
      </c>
      <c r="F167" s="111">
        <f t="shared" si="80"/>
        <v>63</v>
      </c>
      <c r="G167" s="111">
        <f t="shared" si="80"/>
        <v>0</v>
      </c>
      <c r="H167" s="111">
        <f t="shared" si="80"/>
        <v>0</v>
      </c>
      <c r="I167" s="111">
        <f t="shared" si="80"/>
        <v>0</v>
      </c>
      <c r="J167" s="111">
        <f t="shared" si="80"/>
        <v>0</v>
      </c>
      <c r="K167" s="111">
        <f t="shared" si="80"/>
        <v>0</v>
      </c>
      <c r="L167" s="111">
        <f t="shared" si="80"/>
        <v>0</v>
      </c>
      <c r="M167" s="111">
        <f t="shared" si="80"/>
        <v>0</v>
      </c>
      <c r="N167" s="111">
        <f t="shared" si="80"/>
        <v>0</v>
      </c>
      <c r="O167" s="111">
        <f t="shared" si="80"/>
        <v>0</v>
      </c>
      <c r="P167" s="111">
        <f t="shared" si="80"/>
        <v>0</v>
      </c>
      <c r="Q167" s="111">
        <f t="shared" si="80"/>
        <v>0</v>
      </c>
      <c r="R167" s="111">
        <f t="shared" si="80"/>
        <v>0</v>
      </c>
      <c r="S167" s="111">
        <f t="shared" si="80"/>
        <v>0</v>
      </c>
      <c r="T167" s="111">
        <f t="shared" si="80"/>
        <v>0</v>
      </c>
      <c r="U167" s="111">
        <f t="shared" si="80"/>
        <v>0</v>
      </c>
      <c r="V167" s="111">
        <f t="shared" si="80"/>
        <v>0</v>
      </c>
      <c r="W167" s="111">
        <f t="shared" si="80"/>
        <v>0</v>
      </c>
      <c r="X167" s="111">
        <f t="shared" si="80"/>
        <v>0</v>
      </c>
      <c r="Y167" s="111">
        <f t="shared" si="80"/>
        <v>0</v>
      </c>
      <c r="Z167" s="111">
        <f t="shared" si="80"/>
        <v>0</v>
      </c>
      <c r="AA167" s="111">
        <f t="shared" si="80"/>
        <v>0</v>
      </c>
      <c r="AB167" s="111">
        <f t="shared" si="80"/>
        <v>0</v>
      </c>
      <c r="AC167" s="111">
        <f t="shared" si="80"/>
        <v>0</v>
      </c>
      <c r="AD167" s="111">
        <f t="shared" si="80"/>
        <v>0</v>
      </c>
      <c r="AE167" s="111">
        <f t="shared" si="80"/>
        <v>0</v>
      </c>
      <c r="AF167" s="111">
        <f t="shared" si="80"/>
        <v>0</v>
      </c>
      <c r="AG167" s="111">
        <f t="shared" si="80"/>
        <v>0</v>
      </c>
      <c r="AH167" s="111">
        <f t="shared" si="80"/>
        <v>0</v>
      </c>
      <c r="AI167" s="111">
        <f t="shared" si="80"/>
        <v>388</v>
      </c>
      <c r="AJ167" s="524"/>
    </row>
    <row r="168" spans="1:36" ht="21" customHeight="1">
      <c r="A168" s="520"/>
      <c r="B168" s="521"/>
      <c r="C168" s="105" t="s">
        <v>90</v>
      </c>
      <c r="D168" s="111">
        <f t="shared" si="81"/>
        <v>0</v>
      </c>
      <c r="E168" s="111">
        <f t="shared" si="80"/>
        <v>0</v>
      </c>
      <c r="F168" s="111">
        <f t="shared" si="80"/>
        <v>0</v>
      </c>
      <c r="G168" s="111">
        <f t="shared" si="80"/>
        <v>0</v>
      </c>
      <c r="H168" s="111">
        <f t="shared" si="80"/>
        <v>0</v>
      </c>
      <c r="I168" s="111">
        <f t="shared" si="80"/>
        <v>0</v>
      </c>
      <c r="J168" s="111">
        <f t="shared" si="80"/>
        <v>0</v>
      </c>
      <c r="K168" s="111">
        <f t="shared" si="80"/>
        <v>0</v>
      </c>
      <c r="L168" s="111">
        <f t="shared" si="80"/>
        <v>0</v>
      </c>
      <c r="M168" s="111">
        <f t="shared" si="80"/>
        <v>0</v>
      </c>
      <c r="N168" s="111">
        <f t="shared" si="80"/>
        <v>0</v>
      </c>
      <c r="O168" s="111">
        <f t="shared" si="80"/>
        <v>0</v>
      </c>
      <c r="P168" s="111">
        <f t="shared" si="80"/>
        <v>0</v>
      </c>
      <c r="Q168" s="111">
        <f t="shared" si="80"/>
        <v>0</v>
      </c>
      <c r="R168" s="111">
        <f t="shared" si="80"/>
        <v>0</v>
      </c>
      <c r="S168" s="111">
        <f t="shared" si="80"/>
        <v>0</v>
      </c>
      <c r="T168" s="111">
        <f t="shared" si="80"/>
        <v>0</v>
      </c>
      <c r="U168" s="111">
        <f t="shared" si="80"/>
        <v>0</v>
      </c>
      <c r="V168" s="111">
        <f t="shared" si="80"/>
        <v>0</v>
      </c>
      <c r="W168" s="111">
        <f t="shared" si="80"/>
        <v>0</v>
      </c>
      <c r="X168" s="111">
        <f t="shared" si="80"/>
        <v>0</v>
      </c>
      <c r="Y168" s="111">
        <f t="shared" si="80"/>
        <v>0</v>
      </c>
      <c r="Z168" s="111">
        <f t="shared" si="80"/>
        <v>0</v>
      </c>
      <c r="AA168" s="111">
        <f t="shared" si="80"/>
        <v>0</v>
      </c>
      <c r="AB168" s="111">
        <f t="shared" si="80"/>
        <v>0</v>
      </c>
      <c r="AC168" s="111">
        <f t="shared" si="80"/>
        <v>0</v>
      </c>
      <c r="AD168" s="111">
        <f t="shared" si="80"/>
        <v>0</v>
      </c>
      <c r="AE168" s="111">
        <f t="shared" si="80"/>
        <v>0</v>
      </c>
      <c r="AF168" s="111">
        <f t="shared" si="80"/>
        <v>0</v>
      </c>
      <c r="AG168" s="111">
        <f t="shared" si="80"/>
        <v>0</v>
      </c>
      <c r="AH168" s="111">
        <f t="shared" si="80"/>
        <v>0</v>
      </c>
      <c r="AI168" s="111">
        <f t="shared" si="80"/>
        <v>0</v>
      </c>
      <c r="AJ168" s="524"/>
    </row>
    <row r="169" spans="1:36" ht="21.75" customHeight="1" thickBot="1">
      <c r="A169" s="520"/>
      <c r="B169" s="521"/>
      <c r="C169" s="96" t="s">
        <v>91</v>
      </c>
      <c r="D169" s="97">
        <f>(D167+D168)/D166</f>
        <v>9.3959731543624164E-2</v>
      </c>
      <c r="E169" s="97">
        <f t="shared" ref="E169:AI169" si="82">(E167+E168)/E166</f>
        <v>0.14799999999999999</v>
      </c>
      <c r="F169" s="97">
        <f t="shared" si="82"/>
        <v>3.3962264150943396E-2</v>
      </c>
      <c r="G169" s="97" t="e">
        <f t="shared" si="82"/>
        <v>#DIV/0!</v>
      </c>
      <c r="H169" s="97" t="e">
        <f t="shared" si="82"/>
        <v>#DIV/0!</v>
      </c>
      <c r="I169" s="97" t="e">
        <f t="shared" si="82"/>
        <v>#DIV/0!</v>
      </c>
      <c r="J169" s="97" t="e">
        <f t="shared" si="82"/>
        <v>#DIV/0!</v>
      </c>
      <c r="K169" s="97" t="e">
        <f t="shared" si="82"/>
        <v>#DIV/0!</v>
      </c>
      <c r="L169" s="97" t="e">
        <f t="shared" si="82"/>
        <v>#DIV/0!</v>
      </c>
      <c r="M169" s="97" t="e">
        <f t="shared" si="82"/>
        <v>#DIV/0!</v>
      </c>
      <c r="N169" s="97" t="e">
        <f t="shared" si="82"/>
        <v>#DIV/0!</v>
      </c>
      <c r="O169" s="97" t="e">
        <f t="shared" si="82"/>
        <v>#DIV/0!</v>
      </c>
      <c r="P169" s="97" t="e">
        <f t="shared" si="82"/>
        <v>#DIV/0!</v>
      </c>
      <c r="Q169" s="97" t="e">
        <f t="shared" si="82"/>
        <v>#DIV/0!</v>
      </c>
      <c r="R169" s="97" t="e">
        <f t="shared" si="82"/>
        <v>#DIV/0!</v>
      </c>
      <c r="S169" s="97" t="e">
        <f t="shared" si="82"/>
        <v>#DIV/0!</v>
      </c>
      <c r="T169" s="97" t="e">
        <f t="shared" si="82"/>
        <v>#DIV/0!</v>
      </c>
      <c r="U169" s="97" t="e">
        <f t="shared" si="82"/>
        <v>#DIV/0!</v>
      </c>
      <c r="V169" s="97" t="e">
        <f t="shared" si="82"/>
        <v>#DIV/0!</v>
      </c>
      <c r="W169" s="97" t="e">
        <f t="shared" si="82"/>
        <v>#DIV/0!</v>
      </c>
      <c r="X169" s="97" t="e">
        <f t="shared" si="82"/>
        <v>#DIV/0!</v>
      </c>
      <c r="Y169" s="97" t="e">
        <f t="shared" si="82"/>
        <v>#DIV/0!</v>
      </c>
      <c r="Z169" s="97" t="e">
        <f t="shared" si="82"/>
        <v>#DIV/0!</v>
      </c>
      <c r="AA169" s="97" t="e">
        <f t="shared" si="82"/>
        <v>#DIV/0!</v>
      </c>
      <c r="AB169" s="97" t="e">
        <f t="shared" si="82"/>
        <v>#DIV/0!</v>
      </c>
      <c r="AC169" s="97" t="e">
        <f t="shared" si="82"/>
        <v>#DIV/0!</v>
      </c>
      <c r="AD169" s="97" t="e">
        <f t="shared" si="82"/>
        <v>#DIV/0!</v>
      </c>
      <c r="AE169" s="97" t="e">
        <f t="shared" si="82"/>
        <v>#DIV/0!</v>
      </c>
      <c r="AF169" s="97" t="e">
        <f t="shared" si="82"/>
        <v>#DIV/0!</v>
      </c>
      <c r="AG169" s="97" t="e">
        <f t="shared" si="82"/>
        <v>#DIV/0!</v>
      </c>
      <c r="AH169" s="97" t="e">
        <f t="shared" si="82"/>
        <v>#DIV/0!</v>
      </c>
      <c r="AI169" s="97">
        <f t="shared" si="82"/>
        <v>8.4439608269858538E-2</v>
      </c>
      <c r="AJ169" s="525"/>
    </row>
    <row r="170" spans="1:36" ht="21.75" customHeight="1" thickBot="1">
      <c r="A170" s="522"/>
      <c r="B170" s="523"/>
      <c r="C170" s="106" t="s">
        <v>93</v>
      </c>
      <c r="D170" s="107">
        <f>D166-D167-D168</f>
        <v>1350</v>
      </c>
      <c r="E170" s="107">
        <f t="shared" ref="E170:AI170" si="83">E166-E167-E168</f>
        <v>1065</v>
      </c>
      <c r="F170" s="107">
        <f t="shared" si="83"/>
        <v>1792</v>
      </c>
      <c r="G170" s="107">
        <f t="shared" si="83"/>
        <v>0</v>
      </c>
      <c r="H170" s="107">
        <f t="shared" si="83"/>
        <v>0</v>
      </c>
      <c r="I170" s="107">
        <f t="shared" si="83"/>
        <v>0</v>
      </c>
      <c r="J170" s="107">
        <f t="shared" si="83"/>
        <v>0</v>
      </c>
      <c r="K170" s="107">
        <f t="shared" si="83"/>
        <v>0</v>
      </c>
      <c r="L170" s="107">
        <f t="shared" si="83"/>
        <v>0</v>
      </c>
      <c r="M170" s="107">
        <f t="shared" si="83"/>
        <v>0</v>
      </c>
      <c r="N170" s="107">
        <f t="shared" si="83"/>
        <v>0</v>
      </c>
      <c r="O170" s="107">
        <f t="shared" si="83"/>
        <v>0</v>
      </c>
      <c r="P170" s="107">
        <f t="shared" si="83"/>
        <v>0</v>
      </c>
      <c r="Q170" s="107">
        <f t="shared" si="83"/>
        <v>0</v>
      </c>
      <c r="R170" s="107">
        <f t="shared" si="83"/>
        <v>0</v>
      </c>
      <c r="S170" s="107">
        <f t="shared" si="83"/>
        <v>0</v>
      </c>
      <c r="T170" s="107">
        <f t="shared" si="83"/>
        <v>0</v>
      </c>
      <c r="U170" s="107">
        <f t="shared" si="83"/>
        <v>0</v>
      </c>
      <c r="V170" s="107">
        <f t="shared" si="83"/>
        <v>0</v>
      </c>
      <c r="W170" s="107">
        <f t="shared" si="83"/>
        <v>0</v>
      </c>
      <c r="X170" s="107">
        <f t="shared" si="83"/>
        <v>0</v>
      </c>
      <c r="Y170" s="107">
        <f t="shared" si="83"/>
        <v>0</v>
      </c>
      <c r="Z170" s="107">
        <f t="shared" si="83"/>
        <v>0</v>
      </c>
      <c r="AA170" s="107">
        <f t="shared" si="83"/>
        <v>0</v>
      </c>
      <c r="AB170" s="107">
        <f t="shared" si="83"/>
        <v>0</v>
      </c>
      <c r="AC170" s="107">
        <f t="shared" si="83"/>
        <v>0</v>
      </c>
      <c r="AD170" s="107">
        <f t="shared" si="83"/>
        <v>0</v>
      </c>
      <c r="AE170" s="107">
        <f t="shared" si="83"/>
        <v>0</v>
      </c>
      <c r="AF170" s="107">
        <f t="shared" si="83"/>
        <v>0</v>
      </c>
      <c r="AG170" s="107">
        <f t="shared" si="83"/>
        <v>0</v>
      </c>
      <c r="AH170" s="107">
        <f t="shared" si="83"/>
        <v>0</v>
      </c>
      <c r="AI170" s="107">
        <f t="shared" si="83"/>
        <v>4207</v>
      </c>
      <c r="AJ170" s="165"/>
    </row>
    <row r="171" spans="1:36" ht="21.6" thickTop="1" thickBot="1">
      <c r="A171" s="182"/>
      <c r="B171" s="534"/>
      <c r="C171" s="534"/>
      <c r="D171" s="534"/>
      <c r="E171" s="534"/>
      <c r="F171" s="534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I171" s="184"/>
      <c r="AJ171" s="185"/>
    </row>
    <row r="172" spans="1:36" ht="27" thickTop="1">
      <c r="A172" s="526"/>
      <c r="B172" s="527"/>
      <c r="C172" s="181" t="s">
        <v>42</v>
      </c>
      <c r="D172" s="103">
        <f>D166-D66-D102-D114-D118-D126-D130</f>
        <v>1450</v>
      </c>
      <c r="E172" s="103">
        <f>E166-E66-E102-E114-E118-E126-E130</f>
        <v>1210</v>
      </c>
      <c r="F172" s="103">
        <f>F166-F66-F102-F114-F118-F126-F130</f>
        <v>1815</v>
      </c>
      <c r="G172" s="103">
        <f t="shared" ref="G172:AI172" si="84">G166-G66-G102-G114-G118-G126-G130</f>
        <v>0</v>
      </c>
      <c r="H172" s="103">
        <f t="shared" si="84"/>
        <v>0</v>
      </c>
      <c r="I172" s="103">
        <f t="shared" si="84"/>
        <v>0</v>
      </c>
      <c r="J172" s="103">
        <f t="shared" si="84"/>
        <v>0</v>
      </c>
      <c r="K172" s="103">
        <f t="shared" si="84"/>
        <v>0</v>
      </c>
      <c r="L172" s="103">
        <f t="shared" si="84"/>
        <v>0</v>
      </c>
      <c r="M172" s="103">
        <f t="shared" si="84"/>
        <v>0</v>
      </c>
      <c r="N172" s="103">
        <f t="shared" si="84"/>
        <v>0</v>
      </c>
      <c r="O172" s="103">
        <f t="shared" si="84"/>
        <v>0</v>
      </c>
      <c r="P172" s="103">
        <f t="shared" si="84"/>
        <v>0</v>
      </c>
      <c r="Q172" s="103">
        <f t="shared" si="84"/>
        <v>0</v>
      </c>
      <c r="R172" s="103">
        <f t="shared" si="84"/>
        <v>0</v>
      </c>
      <c r="S172" s="103">
        <f t="shared" si="84"/>
        <v>0</v>
      </c>
      <c r="T172" s="103">
        <f t="shared" si="84"/>
        <v>0</v>
      </c>
      <c r="U172" s="103">
        <f t="shared" si="84"/>
        <v>0</v>
      </c>
      <c r="V172" s="103">
        <f t="shared" si="84"/>
        <v>0</v>
      </c>
      <c r="W172" s="103">
        <f t="shared" si="84"/>
        <v>0</v>
      </c>
      <c r="X172" s="103">
        <f t="shared" si="84"/>
        <v>0</v>
      </c>
      <c r="Y172" s="103">
        <f t="shared" si="84"/>
        <v>0</v>
      </c>
      <c r="Z172" s="103">
        <f t="shared" si="84"/>
        <v>0</v>
      </c>
      <c r="AA172" s="103">
        <f t="shared" si="84"/>
        <v>0</v>
      </c>
      <c r="AB172" s="103">
        <f t="shared" si="84"/>
        <v>0</v>
      </c>
      <c r="AC172" s="103">
        <f t="shared" si="84"/>
        <v>0</v>
      </c>
      <c r="AD172" s="103">
        <f t="shared" si="84"/>
        <v>0</v>
      </c>
      <c r="AE172" s="103">
        <f t="shared" si="84"/>
        <v>0</v>
      </c>
      <c r="AF172" s="103">
        <f t="shared" si="84"/>
        <v>0</v>
      </c>
      <c r="AG172" s="103">
        <f t="shared" si="84"/>
        <v>0</v>
      </c>
      <c r="AH172" s="103">
        <f t="shared" si="84"/>
        <v>0</v>
      </c>
      <c r="AI172" s="103">
        <f t="shared" si="84"/>
        <v>4475</v>
      </c>
      <c r="AJ172" s="531">
        <f>AI175</f>
        <v>8.6480446927374305E-2</v>
      </c>
    </row>
    <row r="173" spans="1:36" ht="26.4">
      <c r="A173" s="526" t="s">
        <v>103</v>
      </c>
      <c r="B173" s="527"/>
      <c r="C173" s="175" t="s">
        <v>89</v>
      </c>
      <c r="D173" s="174">
        <f>D167-D67-D103-D115-D119-D127-D131</f>
        <v>140</v>
      </c>
      <c r="E173" s="174">
        <f t="shared" ref="E173:AI173" si="85">E167-E67-E103-E115-E119-E127-E131</f>
        <v>184</v>
      </c>
      <c r="F173" s="174">
        <f t="shared" si="85"/>
        <v>63</v>
      </c>
      <c r="G173" s="174">
        <f t="shared" si="85"/>
        <v>0</v>
      </c>
      <c r="H173" s="174">
        <f t="shared" si="85"/>
        <v>0</v>
      </c>
      <c r="I173" s="174">
        <f t="shared" si="85"/>
        <v>0</v>
      </c>
      <c r="J173" s="174">
        <f t="shared" si="85"/>
        <v>0</v>
      </c>
      <c r="K173" s="174">
        <f t="shared" si="85"/>
        <v>0</v>
      </c>
      <c r="L173" s="174">
        <f t="shared" si="85"/>
        <v>0</v>
      </c>
      <c r="M173" s="174">
        <f t="shared" si="85"/>
        <v>0</v>
      </c>
      <c r="N173" s="174">
        <f t="shared" si="85"/>
        <v>0</v>
      </c>
      <c r="O173" s="174">
        <f t="shared" si="85"/>
        <v>0</v>
      </c>
      <c r="P173" s="174">
        <f t="shared" si="85"/>
        <v>0</v>
      </c>
      <c r="Q173" s="174">
        <f t="shared" si="85"/>
        <v>0</v>
      </c>
      <c r="R173" s="174">
        <f t="shared" si="85"/>
        <v>0</v>
      </c>
      <c r="S173" s="174">
        <f t="shared" si="85"/>
        <v>0</v>
      </c>
      <c r="T173" s="174">
        <f t="shared" si="85"/>
        <v>0</v>
      </c>
      <c r="U173" s="174">
        <f t="shared" si="85"/>
        <v>0</v>
      </c>
      <c r="V173" s="174">
        <f t="shared" si="85"/>
        <v>0</v>
      </c>
      <c r="W173" s="174">
        <f t="shared" si="85"/>
        <v>0</v>
      </c>
      <c r="X173" s="174">
        <f t="shared" si="85"/>
        <v>0</v>
      </c>
      <c r="Y173" s="174">
        <f t="shared" si="85"/>
        <v>0</v>
      </c>
      <c r="Z173" s="174">
        <f t="shared" si="85"/>
        <v>0</v>
      </c>
      <c r="AA173" s="174">
        <f t="shared" si="85"/>
        <v>0</v>
      </c>
      <c r="AB173" s="174">
        <f t="shared" si="85"/>
        <v>0</v>
      </c>
      <c r="AC173" s="174">
        <f t="shared" si="85"/>
        <v>0</v>
      </c>
      <c r="AD173" s="174">
        <f t="shared" si="85"/>
        <v>0</v>
      </c>
      <c r="AE173" s="174">
        <f t="shared" si="85"/>
        <v>0</v>
      </c>
      <c r="AF173" s="174">
        <f t="shared" si="85"/>
        <v>0</v>
      </c>
      <c r="AG173" s="174">
        <f t="shared" si="85"/>
        <v>0</v>
      </c>
      <c r="AH173" s="174">
        <f t="shared" si="85"/>
        <v>0</v>
      </c>
      <c r="AI173" s="174">
        <f t="shared" si="85"/>
        <v>387</v>
      </c>
      <c r="AJ173" s="532"/>
    </row>
    <row r="174" spans="1:36" ht="26.25" customHeight="1">
      <c r="A174" s="526" t="s">
        <v>104</v>
      </c>
      <c r="B174" s="527"/>
      <c r="C174" s="176" t="s">
        <v>90</v>
      </c>
      <c r="D174" s="103">
        <f>D168-D68-D104-D116-D120-D128-D132</f>
        <v>0</v>
      </c>
      <c r="E174" s="103">
        <f t="shared" ref="E174:AI174" si="86">E168-E68-E104-E116-E120-E128-E132</f>
        <v>0</v>
      </c>
      <c r="F174" s="103">
        <f>F168-F68-F104-F116-F120-F128-F132</f>
        <v>0</v>
      </c>
      <c r="G174" s="103">
        <f t="shared" si="86"/>
        <v>0</v>
      </c>
      <c r="H174" s="103">
        <f t="shared" si="86"/>
        <v>0</v>
      </c>
      <c r="I174" s="103">
        <f t="shared" si="86"/>
        <v>0</v>
      </c>
      <c r="J174" s="103">
        <f t="shared" si="86"/>
        <v>0</v>
      </c>
      <c r="K174" s="103">
        <f t="shared" si="86"/>
        <v>0</v>
      </c>
      <c r="L174" s="103">
        <f t="shared" si="86"/>
        <v>0</v>
      </c>
      <c r="M174" s="103">
        <f t="shared" si="86"/>
        <v>0</v>
      </c>
      <c r="N174" s="103">
        <f t="shared" si="86"/>
        <v>0</v>
      </c>
      <c r="O174" s="103">
        <f t="shared" si="86"/>
        <v>0</v>
      </c>
      <c r="P174" s="103">
        <f t="shared" si="86"/>
        <v>0</v>
      </c>
      <c r="Q174" s="103">
        <f t="shared" si="86"/>
        <v>0</v>
      </c>
      <c r="R174" s="103">
        <f t="shared" si="86"/>
        <v>0</v>
      </c>
      <c r="S174" s="103">
        <f t="shared" si="86"/>
        <v>0</v>
      </c>
      <c r="T174" s="103">
        <f t="shared" si="86"/>
        <v>0</v>
      </c>
      <c r="U174" s="103">
        <f t="shared" si="86"/>
        <v>0</v>
      </c>
      <c r="V174" s="103">
        <f t="shared" si="86"/>
        <v>0</v>
      </c>
      <c r="W174" s="103">
        <f t="shared" si="86"/>
        <v>0</v>
      </c>
      <c r="X174" s="103">
        <f t="shared" si="86"/>
        <v>0</v>
      </c>
      <c r="Y174" s="103">
        <f t="shared" si="86"/>
        <v>0</v>
      </c>
      <c r="Z174" s="103">
        <f t="shared" si="86"/>
        <v>0</v>
      </c>
      <c r="AA174" s="103">
        <f t="shared" si="86"/>
        <v>0</v>
      </c>
      <c r="AB174" s="103">
        <f t="shared" si="86"/>
        <v>0</v>
      </c>
      <c r="AC174" s="103">
        <f t="shared" si="86"/>
        <v>0</v>
      </c>
      <c r="AD174" s="103">
        <f t="shared" si="86"/>
        <v>0</v>
      </c>
      <c r="AE174" s="103">
        <f t="shared" si="86"/>
        <v>0</v>
      </c>
      <c r="AF174" s="103">
        <f t="shared" si="86"/>
        <v>0</v>
      </c>
      <c r="AG174" s="103">
        <f t="shared" si="86"/>
        <v>0</v>
      </c>
      <c r="AH174" s="103">
        <f t="shared" si="86"/>
        <v>0</v>
      </c>
      <c r="AI174" s="103">
        <f t="shared" si="86"/>
        <v>0</v>
      </c>
      <c r="AJ174" s="532"/>
    </row>
    <row r="175" spans="1:36" ht="27" customHeight="1" thickBot="1">
      <c r="A175" s="526" t="s">
        <v>105</v>
      </c>
      <c r="B175" s="527"/>
      <c r="C175" s="177" t="s">
        <v>91</v>
      </c>
      <c r="D175" s="155">
        <f>(D173+D174)/D172</f>
        <v>9.6551724137931033E-2</v>
      </c>
      <c r="E175" s="155">
        <f t="shared" ref="E175:AI175" si="87">(E173+E174)/E172</f>
        <v>0.15206611570247933</v>
      </c>
      <c r="F175" s="155">
        <f t="shared" si="87"/>
        <v>3.4710743801652892E-2</v>
      </c>
      <c r="G175" s="155" t="e">
        <f t="shared" si="87"/>
        <v>#DIV/0!</v>
      </c>
      <c r="H175" s="155" t="e">
        <f t="shared" si="87"/>
        <v>#DIV/0!</v>
      </c>
      <c r="I175" s="155" t="e">
        <f t="shared" si="87"/>
        <v>#DIV/0!</v>
      </c>
      <c r="J175" s="155" t="e">
        <f t="shared" si="87"/>
        <v>#DIV/0!</v>
      </c>
      <c r="K175" s="155" t="e">
        <f t="shared" si="87"/>
        <v>#DIV/0!</v>
      </c>
      <c r="L175" s="155" t="e">
        <f t="shared" si="87"/>
        <v>#DIV/0!</v>
      </c>
      <c r="M175" s="155" t="e">
        <f t="shared" si="87"/>
        <v>#DIV/0!</v>
      </c>
      <c r="N175" s="155" t="e">
        <f t="shared" si="87"/>
        <v>#DIV/0!</v>
      </c>
      <c r="O175" s="155" t="e">
        <f t="shared" si="87"/>
        <v>#DIV/0!</v>
      </c>
      <c r="P175" s="155" t="e">
        <f t="shared" si="87"/>
        <v>#DIV/0!</v>
      </c>
      <c r="Q175" s="155" t="e">
        <f t="shared" si="87"/>
        <v>#DIV/0!</v>
      </c>
      <c r="R175" s="155" t="e">
        <f t="shared" si="87"/>
        <v>#DIV/0!</v>
      </c>
      <c r="S175" s="155" t="e">
        <f t="shared" si="87"/>
        <v>#DIV/0!</v>
      </c>
      <c r="T175" s="155" t="e">
        <f t="shared" si="87"/>
        <v>#DIV/0!</v>
      </c>
      <c r="U175" s="155" t="e">
        <f t="shared" si="87"/>
        <v>#DIV/0!</v>
      </c>
      <c r="V175" s="155" t="e">
        <f t="shared" si="87"/>
        <v>#DIV/0!</v>
      </c>
      <c r="W175" s="155" t="e">
        <f t="shared" si="87"/>
        <v>#DIV/0!</v>
      </c>
      <c r="X175" s="155" t="e">
        <f t="shared" si="87"/>
        <v>#DIV/0!</v>
      </c>
      <c r="Y175" s="155" t="e">
        <f t="shared" si="87"/>
        <v>#DIV/0!</v>
      </c>
      <c r="Z175" s="155" t="e">
        <f t="shared" si="87"/>
        <v>#DIV/0!</v>
      </c>
      <c r="AA175" s="155" t="e">
        <f t="shared" si="87"/>
        <v>#DIV/0!</v>
      </c>
      <c r="AB175" s="155" t="e">
        <f t="shared" si="87"/>
        <v>#DIV/0!</v>
      </c>
      <c r="AC175" s="155" t="e">
        <f t="shared" si="87"/>
        <v>#DIV/0!</v>
      </c>
      <c r="AD175" s="155" t="e">
        <f t="shared" si="87"/>
        <v>#DIV/0!</v>
      </c>
      <c r="AE175" s="155" t="e">
        <f t="shared" si="87"/>
        <v>#DIV/0!</v>
      </c>
      <c r="AF175" s="155" t="e">
        <f t="shared" si="87"/>
        <v>#DIV/0!</v>
      </c>
      <c r="AG175" s="155" t="e">
        <f t="shared" si="87"/>
        <v>#DIV/0!</v>
      </c>
      <c r="AH175" s="155" t="e">
        <f t="shared" si="87"/>
        <v>#DIV/0!</v>
      </c>
      <c r="AI175" s="155">
        <f t="shared" si="87"/>
        <v>8.6480446927374305E-2</v>
      </c>
      <c r="AJ175" s="532"/>
    </row>
    <row r="176" spans="1:36" ht="27" thickBot="1">
      <c r="A176" s="179"/>
      <c r="B176" s="180"/>
      <c r="C176" s="178" t="s">
        <v>93</v>
      </c>
      <c r="D176" s="107">
        <f>D172-D173-D174</f>
        <v>1310</v>
      </c>
      <c r="E176" s="107">
        <f t="shared" ref="E176:AI176" si="88">E172-E173-E174</f>
        <v>1026</v>
      </c>
      <c r="F176" s="107">
        <f t="shared" si="88"/>
        <v>1752</v>
      </c>
      <c r="G176" s="107">
        <f t="shared" si="88"/>
        <v>0</v>
      </c>
      <c r="H176" s="107">
        <f t="shared" si="88"/>
        <v>0</v>
      </c>
      <c r="I176" s="107">
        <f t="shared" si="88"/>
        <v>0</v>
      </c>
      <c r="J176" s="107">
        <f t="shared" si="88"/>
        <v>0</v>
      </c>
      <c r="K176" s="107">
        <f t="shared" si="88"/>
        <v>0</v>
      </c>
      <c r="L176" s="107">
        <f t="shared" si="88"/>
        <v>0</v>
      </c>
      <c r="M176" s="107">
        <f t="shared" si="88"/>
        <v>0</v>
      </c>
      <c r="N176" s="107">
        <f t="shared" si="88"/>
        <v>0</v>
      </c>
      <c r="O176" s="107">
        <f t="shared" si="88"/>
        <v>0</v>
      </c>
      <c r="P176" s="107">
        <f t="shared" si="88"/>
        <v>0</v>
      </c>
      <c r="Q176" s="107">
        <f t="shared" si="88"/>
        <v>0</v>
      </c>
      <c r="R176" s="107">
        <f t="shared" si="88"/>
        <v>0</v>
      </c>
      <c r="S176" s="107">
        <f t="shared" si="88"/>
        <v>0</v>
      </c>
      <c r="T176" s="107">
        <f t="shared" si="88"/>
        <v>0</v>
      </c>
      <c r="U176" s="107">
        <f t="shared" si="88"/>
        <v>0</v>
      </c>
      <c r="V176" s="107">
        <f t="shared" si="88"/>
        <v>0</v>
      </c>
      <c r="W176" s="107">
        <f t="shared" si="88"/>
        <v>0</v>
      </c>
      <c r="X176" s="107">
        <f t="shared" si="88"/>
        <v>0</v>
      </c>
      <c r="Y176" s="107">
        <f t="shared" si="88"/>
        <v>0</v>
      </c>
      <c r="Z176" s="107">
        <f t="shared" si="88"/>
        <v>0</v>
      </c>
      <c r="AA176" s="107">
        <f t="shared" si="88"/>
        <v>0</v>
      </c>
      <c r="AB176" s="107">
        <f t="shared" si="88"/>
        <v>0</v>
      </c>
      <c r="AC176" s="107">
        <f t="shared" si="88"/>
        <v>0</v>
      </c>
      <c r="AD176" s="107">
        <f t="shared" si="88"/>
        <v>0</v>
      </c>
      <c r="AE176" s="107">
        <f t="shared" si="88"/>
        <v>0</v>
      </c>
      <c r="AF176" s="107">
        <f t="shared" si="88"/>
        <v>0</v>
      </c>
      <c r="AG176" s="107">
        <f t="shared" si="88"/>
        <v>0</v>
      </c>
      <c r="AH176" s="107">
        <f t="shared" si="88"/>
        <v>0</v>
      </c>
      <c r="AI176" s="107">
        <f t="shared" si="88"/>
        <v>4088</v>
      </c>
      <c r="AJ176" s="533"/>
    </row>
    <row r="177" spans="1:36" ht="21" thickTop="1">
      <c r="A177" s="109"/>
      <c r="B177" s="90"/>
      <c r="C177" s="90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13"/>
      <c r="AJ177" s="90"/>
    </row>
    <row r="178" spans="1:36" s="25" customFormat="1" ht="20.399999999999999">
      <c r="A178" s="109"/>
      <c r="B178" s="90"/>
      <c r="C178" s="90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13"/>
      <c r="AJ178" s="90"/>
    </row>
    <row r="179" spans="1:36" s="25" customFormat="1" ht="20.399999999999999">
      <c r="A179" s="109"/>
      <c r="B179" s="90"/>
      <c r="C179" s="90"/>
      <c r="D179" s="109"/>
      <c r="E179" s="186"/>
      <c r="F179" s="109"/>
      <c r="G179" s="109"/>
      <c r="H179" s="114"/>
      <c r="I179" s="166"/>
      <c r="J179" s="167"/>
      <c r="K179" s="167"/>
      <c r="L179" s="167"/>
      <c r="M179" s="167"/>
      <c r="N179" s="167"/>
      <c r="O179" s="167"/>
      <c r="P179" s="167"/>
      <c r="Q179" s="167"/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  <c r="AH179" s="167"/>
      <c r="AI179" s="168"/>
      <c r="AJ179" s="119"/>
    </row>
    <row r="180" spans="1:36" s="25" customFormat="1" ht="20.399999999999999">
      <c r="A180" s="109"/>
      <c r="B180" s="90"/>
      <c r="C180" s="266" t="s">
        <v>145</v>
      </c>
      <c r="D180" s="267" t="s">
        <v>42</v>
      </c>
      <c r="E180" s="267" t="s">
        <v>89</v>
      </c>
      <c r="F180" s="267" t="s">
        <v>91</v>
      </c>
      <c r="G180" s="267" t="s">
        <v>90</v>
      </c>
      <c r="H180" s="120"/>
      <c r="I180" s="169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  <c r="AF180" s="170"/>
      <c r="AG180" s="170"/>
      <c r="AH180" s="170"/>
      <c r="AI180" s="171"/>
      <c r="AJ180" s="125"/>
    </row>
    <row r="181" spans="1:36" s="25" customFormat="1" ht="20.399999999999999">
      <c r="A181" s="109"/>
      <c r="B181" s="90"/>
      <c r="C181" s="259">
        <v>1</v>
      </c>
      <c r="D181" s="258">
        <f>D172</f>
        <v>1450</v>
      </c>
      <c r="E181" s="258">
        <f>D173</f>
        <v>140</v>
      </c>
      <c r="F181" s="260">
        <f>E181/D181</f>
        <v>9.6551724137931033E-2</v>
      </c>
      <c r="G181" s="258">
        <f>D174</f>
        <v>0</v>
      </c>
      <c r="H181" s="120"/>
      <c r="I181" s="169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  <c r="AF181" s="170"/>
      <c r="AG181" s="170"/>
      <c r="AH181" s="170"/>
      <c r="AI181" s="171"/>
      <c r="AJ181" s="125"/>
    </row>
    <row r="182" spans="1:36" s="25" customFormat="1" ht="20.399999999999999">
      <c r="A182" s="109"/>
      <c r="B182" s="90"/>
      <c r="C182" s="259">
        <v>2</v>
      </c>
      <c r="D182" s="258">
        <f>E172</f>
        <v>1210</v>
      </c>
      <c r="E182" s="258">
        <f>E173</f>
        <v>184</v>
      </c>
      <c r="F182" s="260">
        <f t="shared" ref="F182:F211" si="89">E182/D182</f>
        <v>0.15206611570247933</v>
      </c>
      <c r="G182" s="258">
        <f>E174</f>
        <v>0</v>
      </c>
      <c r="H182" s="126"/>
      <c r="I182" s="172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30"/>
      <c r="AJ182" s="130"/>
    </row>
    <row r="183" spans="1:36" s="25" customFormat="1" ht="20.399999999999999">
      <c r="A183" s="109"/>
      <c r="B183" s="90"/>
      <c r="C183" s="259">
        <v>3</v>
      </c>
      <c r="D183" s="258">
        <f>F172</f>
        <v>1815</v>
      </c>
      <c r="E183" s="258">
        <f>F173</f>
        <v>63</v>
      </c>
      <c r="F183" s="260">
        <f t="shared" si="89"/>
        <v>3.4710743801652892E-2</v>
      </c>
      <c r="G183" s="258">
        <f>F174</f>
        <v>0</v>
      </c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13"/>
      <c r="AJ183" s="90"/>
    </row>
    <row r="184" spans="1:36" ht="20.399999999999999">
      <c r="A184" s="109"/>
      <c r="B184" s="90"/>
      <c r="C184" s="259">
        <v>4</v>
      </c>
      <c r="D184" s="258">
        <f>G172</f>
        <v>0</v>
      </c>
      <c r="E184" s="258">
        <f>G173</f>
        <v>0</v>
      </c>
      <c r="F184" s="260" t="e">
        <f t="shared" si="89"/>
        <v>#DIV/0!</v>
      </c>
      <c r="G184" s="258">
        <f>G174</f>
        <v>0</v>
      </c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13"/>
      <c r="AJ184" s="90"/>
    </row>
    <row r="185" spans="1:36" ht="20.399999999999999">
      <c r="A185" s="109"/>
      <c r="B185" s="90"/>
      <c r="C185" s="259">
        <v>5</v>
      </c>
      <c r="D185" s="258">
        <f>H172</f>
        <v>0</v>
      </c>
      <c r="E185" s="258">
        <f>H173</f>
        <v>0</v>
      </c>
      <c r="F185" s="260" t="e">
        <f t="shared" si="89"/>
        <v>#DIV/0!</v>
      </c>
      <c r="G185" s="258">
        <f>H174</f>
        <v>0</v>
      </c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13"/>
      <c r="AJ185" s="90"/>
    </row>
    <row r="186" spans="1:36" ht="20.399999999999999">
      <c r="A186" s="109"/>
      <c r="B186" s="90"/>
      <c r="C186" s="259">
        <v>6</v>
      </c>
      <c r="D186" s="258">
        <f>I172</f>
        <v>0</v>
      </c>
      <c r="E186" s="258">
        <f>I173</f>
        <v>0</v>
      </c>
      <c r="F186" s="260" t="e">
        <f t="shared" si="89"/>
        <v>#DIV/0!</v>
      </c>
      <c r="G186" s="258">
        <f>I174</f>
        <v>0</v>
      </c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13"/>
      <c r="AJ186" s="90"/>
    </row>
    <row r="187" spans="1:36" ht="20.399999999999999">
      <c r="A187" s="109"/>
      <c r="B187" s="90"/>
      <c r="C187" s="259">
        <v>7</v>
      </c>
      <c r="D187" s="258">
        <f>J172</f>
        <v>0</v>
      </c>
      <c r="E187" s="258">
        <f>J173</f>
        <v>0</v>
      </c>
      <c r="F187" s="260" t="e">
        <f t="shared" si="89"/>
        <v>#DIV/0!</v>
      </c>
      <c r="G187" s="258">
        <f>J174</f>
        <v>0</v>
      </c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13"/>
      <c r="AJ187" s="90"/>
    </row>
    <row r="188" spans="1:36" ht="20.399999999999999">
      <c r="A188" s="109"/>
      <c r="B188" s="90"/>
      <c r="C188" s="259">
        <v>8</v>
      </c>
      <c r="D188" s="258">
        <f>K172</f>
        <v>0</v>
      </c>
      <c r="E188" s="258">
        <f>K173</f>
        <v>0</v>
      </c>
      <c r="F188" s="260" t="e">
        <f t="shared" si="89"/>
        <v>#DIV/0!</v>
      </c>
      <c r="G188" s="258">
        <f>K174</f>
        <v>0</v>
      </c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13"/>
      <c r="AJ188" s="90"/>
    </row>
    <row r="189" spans="1:36" ht="20.399999999999999">
      <c r="A189" s="109"/>
      <c r="B189" s="90"/>
      <c r="C189" s="259">
        <v>9</v>
      </c>
      <c r="D189" s="258">
        <f>L172</f>
        <v>0</v>
      </c>
      <c r="E189" s="258">
        <f>L173</f>
        <v>0</v>
      </c>
      <c r="F189" s="260" t="e">
        <f t="shared" si="89"/>
        <v>#DIV/0!</v>
      </c>
      <c r="G189" s="258">
        <f>L174</f>
        <v>0</v>
      </c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13"/>
      <c r="AJ189" s="90"/>
    </row>
    <row r="190" spans="1:36" ht="20.399999999999999">
      <c r="A190" s="109"/>
      <c r="B190" s="90"/>
      <c r="C190" s="259">
        <v>10</v>
      </c>
      <c r="D190" s="258">
        <f>M172</f>
        <v>0</v>
      </c>
      <c r="E190" s="258">
        <f>M173</f>
        <v>0</v>
      </c>
      <c r="F190" s="260" t="e">
        <f t="shared" si="89"/>
        <v>#DIV/0!</v>
      </c>
      <c r="G190" s="258">
        <f>M174</f>
        <v>0</v>
      </c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13"/>
      <c r="AJ190" s="90"/>
    </row>
    <row r="191" spans="1:36" ht="20.399999999999999">
      <c r="A191" s="109"/>
      <c r="B191" s="90"/>
      <c r="C191" s="259">
        <v>11</v>
      </c>
      <c r="D191" s="258">
        <f>N172</f>
        <v>0</v>
      </c>
      <c r="E191" s="258">
        <f>N173</f>
        <v>0</v>
      </c>
      <c r="F191" s="260" t="e">
        <f t="shared" si="89"/>
        <v>#DIV/0!</v>
      </c>
      <c r="G191" s="258">
        <f>N174</f>
        <v>0</v>
      </c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13"/>
      <c r="AJ191" s="90"/>
    </row>
    <row r="192" spans="1:36" ht="20.399999999999999">
      <c r="A192" s="109"/>
      <c r="B192" s="90"/>
      <c r="C192" s="259">
        <v>12</v>
      </c>
      <c r="D192" s="258">
        <f>O172</f>
        <v>0</v>
      </c>
      <c r="E192" s="258">
        <f>O173</f>
        <v>0</v>
      </c>
      <c r="F192" s="260" t="e">
        <f t="shared" si="89"/>
        <v>#DIV/0!</v>
      </c>
      <c r="G192" s="258">
        <f>O174</f>
        <v>0</v>
      </c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13"/>
      <c r="AJ192" s="90"/>
    </row>
    <row r="193" spans="1:36" ht="20.399999999999999">
      <c r="A193" s="109"/>
      <c r="B193" s="90"/>
      <c r="C193" s="259">
        <v>13</v>
      </c>
      <c r="D193" s="258">
        <f>P172</f>
        <v>0</v>
      </c>
      <c r="E193" s="258">
        <f>P173</f>
        <v>0</v>
      </c>
      <c r="F193" s="260" t="e">
        <f t="shared" si="89"/>
        <v>#DIV/0!</v>
      </c>
      <c r="G193" s="258">
        <f>P174</f>
        <v>0</v>
      </c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13"/>
      <c r="AJ193" s="90"/>
    </row>
    <row r="194" spans="1:36" ht="20.399999999999999">
      <c r="A194" s="109"/>
      <c r="B194" s="90"/>
      <c r="C194" s="259">
        <v>14</v>
      </c>
      <c r="D194" s="258">
        <f>Q172</f>
        <v>0</v>
      </c>
      <c r="E194" s="258">
        <f>Q173</f>
        <v>0</v>
      </c>
      <c r="F194" s="260" t="e">
        <f t="shared" si="89"/>
        <v>#DIV/0!</v>
      </c>
      <c r="G194" s="258">
        <f>Q174</f>
        <v>0</v>
      </c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13"/>
      <c r="AJ194" s="90"/>
    </row>
    <row r="195" spans="1:36" ht="20.399999999999999">
      <c r="A195" s="109"/>
      <c r="B195" s="90"/>
      <c r="C195" s="259">
        <v>15</v>
      </c>
      <c r="D195" s="258">
        <f>R172</f>
        <v>0</v>
      </c>
      <c r="E195" s="258">
        <f>R173</f>
        <v>0</v>
      </c>
      <c r="F195" s="260" t="e">
        <f t="shared" si="89"/>
        <v>#DIV/0!</v>
      </c>
      <c r="G195" s="258">
        <f>R174</f>
        <v>0</v>
      </c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13"/>
      <c r="AJ195" s="90"/>
    </row>
    <row r="196" spans="1:36" ht="20.399999999999999">
      <c r="A196" s="109"/>
      <c r="B196" s="90"/>
      <c r="C196" s="259">
        <v>16</v>
      </c>
      <c r="D196" s="258">
        <f>S172</f>
        <v>0</v>
      </c>
      <c r="E196" s="258">
        <f>S173</f>
        <v>0</v>
      </c>
      <c r="F196" s="260" t="e">
        <f t="shared" si="89"/>
        <v>#DIV/0!</v>
      </c>
      <c r="G196" s="258">
        <f>S174</f>
        <v>0</v>
      </c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13"/>
      <c r="AJ196" s="90"/>
    </row>
    <row r="197" spans="1:36" ht="20.399999999999999">
      <c r="A197" s="109"/>
      <c r="B197" s="90"/>
      <c r="C197" s="259">
        <v>17</v>
      </c>
      <c r="D197" s="258">
        <f>T172</f>
        <v>0</v>
      </c>
      <c r="E197" s="258">
        <f>T173</f>
        <v>0</v>
      </c>
      <c r="F197" s="260" t="e">
        <f t="shared" si="89"/>
        <v>#DIV/0!</v>
      </c>
      <c r="G197" s="258">
        <f>T174</f>
        <v>0</v>
      </c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13"/>
      <c r="AJ197" s="90"/>
    </row>
    <row r="198" spans="1:36" ht="20.399999999999999">
      <c r="A198" s="109"/>
      <c r="B198" s="90"/>
      <c r="C198" s="259">
        <v>18</v>
      </c>
      <c r="D198" s="258">
        <f>U172</f>
        <v>0</v>
      </c>
      <c r="E198" s="258">
        <f>U173</f>
        <v>0</v>
      </c>
      <c r="F198" s="260" t="e">
        <f t="shared" si="89"/>
        <v>#DIV/0!</v>
      </c>
      <c r="G198" s="258">
        <f>U174</f>
        <v>0</v>
      </c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13"/>
      <c r="AJ198" s="90"/>
    </row>
    <row r="199" spans="1:36" ht="20.399999999999999">
      <c r="A199" s="109"/>
      <c r="B199" s="90"/>
      <c r="C199" s="259">
        <v>19</v>
      </c>
      <c r="D199" s="258">
        <f>V172</f>
        <v>0</v>
      </c>
      <c r="E199" s="258">
        <f>V173</f>
        <v>0</v>
      </c>
      <c r="F199" s="260" t="e">
        <f t="shared" si="89"/>
        <v>#DIV/0!</v>
      </c>
      <c r="G199" s="258">
        <f>V174</f>
        <v>0</v>
      </c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13"/>
      <c r="AJ199" s="90"/>
    </row>
    <row r="200" spans="1:36" ht="20.399999999999999">
      <c r="A200" s="109"/>
      <c r="B200" s="90"/>
      <c r="C200" s="259">
        <v>20</v>
      </c>
      <c r="D200" s="258">
        <f>W172</f>
        <v>0</v>
      </c>
      <c r="E200" s="258">
        <f>W173</f>
        <v>0</v>
      </c>
      <c r="F200" s="260" t="e">
        <f t="shared" si="89"/>
        <v>#DIV/0!</v>
      </c>
      <c r="G200" s="258">
        <f>W174</f>
        <v>0</v>
      </c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13"/>
      <c r="AJ200" s="90"/>
    </row>
    <row r="201" spans="1:36" ht="20.399999999999999">
      <c r="A201" s="109"/>
      <c r="B201" s="90"/>
      <c r="C201" s="259">
        <v>21</v>
      </c>
      <c r="D201" s="258">
        <f>X172</f>
        <v>0</v>
      </c>
      <c r="E201" s="258">
        <f>X173</f>
        <v>0</v>
      </c>
      <c r="F201" s="260" t="e">
        <f t="shared" si="89"/>
        <v>#DIV/0!</v>
      </c>
      <c r="G201" s="258">
        <f>X174</f>
        <v>0</v>
      </c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13"/>
      <c r="AJ201" s="90"/>
    </row>
    <row r="202" spans="1:36" ht="20.399999999999999">
      <c r="A202" s="109"/>
      <c r="B202" s="90"/>
      <c r="C202" s="259">
        <v>22</v>
      </c>
      <c r="D202" s="258">
        <f>Y172</f>
        <v>0</v>
      </c>
      <c r="E202" s="258">
        <f>Y173</f>
        <v>0</v>
      </c>
      <c r="F202" s="260" t="e">
        <f t="shared" si="89"/>
        <v>#DIV/0!</v>
      </c>
      <c r="G202" s="258">
        <f>Y174</f>
        <v>0</v>
      </c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13"/>
      <c r="AJ202" s="90"/>
    </row>
    <row r="203" spans="1:36" ht="20.399999999999999">
      <c r="A203" s="109"/>
      <c r="B203" s="90"/>
      <c r="C203" s="259">
        <v>23</v>
      </c>
      <c r="D203" s="258">
        <f>Z172</f>
        <v>0</v>
      </c>
      <c r="E203" s="258">
        <f>Z173</f>
        <v>0</v>
      </c>
      <c r="F203" s="260" t="e">
        <f t="shared" si="89"/>
        <v>#DIV/0!</v>
      </c>
      <c r="G203" s="258">
        <f>Z174</f>
        <v>0</v>
      </c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13"/>
      <c r="AJ203" s="90"/>
    </row>
    <row r="204" spans="1:36" ht="20.399999999999999">
      <c r="A204" s="109"/>
      <c r="B204" s="90"/>
      <c r="C204" s="259">
        <v>24</v>
      </c>
      <c r="D204" s="258">
        <f>AA172</f>
        <v>0</v>
      </c>
      <c r="E204" s="258">
        <f>AA173</f>
        <v>0</v>
      </c>
      <c r="F204" s="260" t="e">
        <f t="shared" si="89"/>
        <v>#DIV/0!</v>
      </c>
      <c r="G204" s="258">
        <f>AA174</f>
        <v>0</v>
      </c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13"/>
      <c r="AJ204" s="90"/>
    </row>
    <row r="205" spans="1:36" ht="20.399999999999999">
      <c r="A205" s="109"/>
      <c r="B205" s="90"/>
      <c r="C205" s="259">
        <v>25</v>
      </c>
      <c r="D205" s="258">
        <f>AB172</f>
        <v>0</v>
      </c>
      <c r="E205" s="258">
        <f>AB173</f>
        <v>0</v>
      </c>
      <c r="F205" s="260" t="e">
        <f t="shared" si="89"/>
        <v>#DIV/0!</v>
      </c>
      <c r="G205" s="258">
        <f>AB174</f>
        <v>0</v>
      </c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13"/>
      <c r="AJ205" s="90"/>
    </row>
    <row r="206" spans="1:36" ht="20.399999999999999">
      <c r="A206" s="109"/>
      <c r="B206" s="90"/>
      <c r="C206" s="259">
        <v>26</v>
      </c>
      <c r="D206" s="258">
        <f>AC172</f>
        <v>0</v>
      </c>
      <c r="E206" s="258">
        <f>AC173</f>
        <v>0</v>
      </c>
      <c r="F206" s="260" t="e">
        <f t="shared" si="89"/>
        <v>#DIV/0!</v>
      </c>
      <c r="G206" s="258">
        <f>AC174</f>
        <v>0</v>
      </c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13"/>
      <c r="AJ206" s="90"/>
    </row>
    <row r="207" spans="1:36" ht="20.399999999999999">
      <c r="A207" s="109"/>
      <c r="B207" s="90"/>
      <c r="C207" s="259">
        <v>27</v>
      </c>
      <c r="D207" s="258">
        <f>AD172</f>
        <v>0</v>
      </c>
      <c r="E207" s="258">
        <f>AD173</f>
        <v>0</v>
      </c>
      <c r="F207" s="260" t="e">
        <f t="shared" si="89"/>
        <v>#DIV/0!</v>
      </c>
      <c r="G207" s="258">
        <f>AD174</f>
        <v>0</v>
      </c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13"/>
      <c r="AJ207" s="90"/>
    </row>
    <row r="208" spans="1:36" ht="20.399999999999999">
      <c r="A208" s="109"/>
      <c r="B208" s="90"/>
      <c r="C208" s="259">
        <v>28</v>
      </c>
      <c r="D208" s="258">
        <f>AE172</f>
        <v>0</v>
      </c>
      <c r="E208" s="258">
        <f>AE173</f>
        <v>0</v>
      </c>
      <c r="F208" s="260" t="e">
        <f t="shared" si="89"/>
        <v>#DIV/0!</v>
      </c>
      <c r="G208" s="258">
        <f>AE174</f>
        <v>0</v>
      </c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13"/>
      <c r="AJ208" s="90"/>
    </row>
    <row r="209" spans="1:36" ht="20.399999999999999">
      <c r="A209" s="109"/>
      <c r="B209" s="90"/>
      <c r="C209" s="259">
        <v>29</v>
      </c>
      <c r="D209" s="258">
        <f>AF172</f>
        <v>0</v>
      </c>
      <c r="E209" s="258">
        <f>AF173</f>
        <v>0</v>
      </c>
      <c r="F209" s="260" t="e">
        <f t="shared" si="89"/>
        <v>#DIV/0!</v>
      </c>
      <c r="G209" s="258">
        <f>AF174</f>
        <v>0</v>
      </c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13"/>
      <c r="AJ209" s="90"/>
    </row>
    <row r="210" spans="1:36" ht="20.399999999999999">
      <c r="A210" s="109"/>
      <c r="B210" s="90"/>
      <c r="C210" s="259">
        <v>30</v>
      </c>
      <c r="D210" s="258">
        <f>AG172</f>
        <v>0</v>
      </c>
      <c r="E210" s="258">
        <f>AG173</f>
        <v>0</v>
      </c>
      <c r="F210" s="260" t="e">
        <f t="shared" si="89"/>
        <v>#DIV/0!</v>
      </c>
      <c r="G210" s="258">
        <f>AG174</f>
        <v>0</v>
      </c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13"/>
      <c r="AJ210" s="90"/>
    </row>
    <row r="211" spans="1:36" ht="21" thickBot="1">
      <c r="A211" s="109"/>
      <c r="B211" s="90"/>
      <c r="C211" s="261">
        <v>31</v>
      </c>
      <c r="D211" s="262">
        <f>AH172</f>
        <v>0</v>
      </c>
      <c r="E211" s="262">
        <f>AH173</f>
        <v>0</v>
      </c>
      <c r="F211" s="263" t="e">
        <f t="shared" si="89"/>
        <v>#DIV/0!</v>
      </c>
      <c r="G211" s="262">
        <f>AH174</f>
        <v>0</v>
      </c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13"/>
      <c r="AJ211" s="90"/>
    </row>
    <row r="212" spans="1:36" ht="21.6" thickTop="1" thickBot="1">
      <c r="A212" s="109"/>
      <c r="B212" s="90"/>
      <c r="C212" s="264" t="s">
        <v>41</v>
      </c>
      <c r="D212" s="265">
        <f>SUM(D181:D211)</f>
        <v>4475</v>
      </c>
      <c r="E212" s="265">
        <f>SUM(E181:E211)</f>
        <v>387</v>
      </c>
      <c r="F212" s="268">
        <f>E212/D212</f>
        <v>8.6480446927374305E-2</v>
      </c>
      <c r="G212" s="265">
        <f>SUM(G181:G211)</f>
        <v>0</v>
      </c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13"/>
      <c r="AJ212" s="90"/>
    </row>
    <row r="213" spans="1:36" ht="21" thickTop="1">
      <c r="A213" s="109"/>
      <c r="B213" s="90"/>
      <c r="C213" s="90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13"/>
      <c r="AJ213" s="90"/>
    </row>
    <row r="214" spans="1:36" ht="20.399999999999999">
      <c r="A214" s="109"/>
      <c r="B214" s="90"/>
      <c r="C214" s="90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13"/>
      <c r="AJ214" s="90"/>
    </row>
    <row r="215" spans="1:36" ht="20.399999999999999">
      <c r="A215" s="109"/>
      <c r="B215" s="90"/>
      <c r="C215" s="90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13"/>
      <c r="AJ215" s="90"/>
    </row>
    <row r="216" spans="1:36" ht="20.399999999999999">
      <c r="A216" s="109"/>
      <c r="B216" s="90"/>
      <c r="C216" s="90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13"/>
      <c r="AJ216" s="90"/>
    </row>
    <row r="217" spans="1:36" ht="20.399999999999999">
      <c r="A217" s="109"/>
      <c r="B217" s="90"/>
      <c r="C217" s="90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13"/>
      <c r="AJ217" s="90"/>
    </row>
    <row r="218" spans="1:36" ht="20.399999999999999">
      <c r="A218" s="109"/>
      <c r="B218" s="90"/>
      <c r="C218" s="90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13"/>
      <c r="AJ218" s="90"/>
    </row>
    <row r="219" spans="1:36" ht="20.399999999999999">
      <c r="A219" s="109"/>
      <c r="B219" s="90"/>
      <c r="C219" s="90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13"/>
      <c r="AJ219" s="90"/>
    </row>
    <row r="220" spans="1:36" ht="20.399999999999999">
      <c r="A220" s="109"/>
      <c r="B220" s="90"/>
      <c r="C220" s="90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13"/>
      <c r="AJ220" s="90"/>
    </row>
    <row r="221" spans="1:36" ht="20.399999999999999">
      <c r="A221" s="109"/>
      <c r="B221" s="90"/>
      <c r="C221" s="90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13"/>
      <c r="AJ221" s="90"/>
    </row>
    <row r="222" spans="1:36" ht="20.399999999999999">
      <c r="A222" s="109"/>
      <c r="B222" s="90"/>
      <c r="C222" s="90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13"/>
      <c r="AJ222" s="90"/>
    </row>
    <row r="223" spans="1:36" ht="20.399999999999999">
      <c r="A223" s="109"/>
      <c r="B223" s="90"/>
      <c r="C223" s="90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13"/>
      <c r="AJ223" s="90"/>
    </row>
    <row r="224" spans="1:36" ht="20.399999999999999">
      <c r="A224" s="109"/>
      <c r="B224" s="90"/>
      <c r="C224" s="90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13"/>
      <c r="AJ224" s="90"/>
    </row>
    <row r="225" spans="1:36" ht="20.399999999999999">
      <c r="A225" s="109"/>
      <c r="B225" s="90"/>
      <c r="C225" s="90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13"/>
      <c r="AJ225" s="90"/>
    </row>
    <row r="226" spans="1:36" ht="20.399999999999999">
      <c r="A226" s="109"/>
      <c r="B226" s="90"/>
      <c r="C226" s="90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13"/>
      <c r="AJ226" s="90"/>
    </row>
    <row r="227" spans="1:36" ht="20.399999999999999">
      <c r="A227" s="109"/>
      <c r="B227" s="90"/>
      <c r="C227" s="90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13"/>
      <c r="AJ227" s="90"/>
    </row>
    <row r="228" spans="1:36" ht="20.399999999999999">
      <c r="A228" s="109"/>
      <c r="B228" s="90"/>
      <c r="C228" s="90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13"/>
      <c r="AJ228" s="90"/>
    </row>
    <row r="229" spans="1:36" ht="20.399999999999999">
      <c r="A229" s="109"/>
      <c r="B229" s="90"/>
      <c r="C229" s="90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13"/>
      <c r="AJ229" s="90"/>
    </row>
    <row r="230" spans="1:36" ht="20.399999999999999">
      <c r="A230" s="109"/>
      <c r="B230" s="90"/>
      <c r="C230" s="90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13"/>
      <c r="AJ230" s="90"/>
    </row>
    <row r="231" spans="1:36" ht="20.399999999999999">
      <c r="A231" s="109"/>
      <c r="B231" s="90"/>
      <c r="C231" s="90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13"/>
      <c r="AJ231" s="90"/>
    </row>
    <row r="232" spans="1:36" ht="20.399999999999999">
      <c r="A232" s="109"/>
      <c r="B232" s="90"/>
      <c r="C232" s="90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13"/>
      <c r="AJ232" s="90"/>
    </row>
    <row r="233" spans="1:36" ht="20.399999999999999">
      <c r="A233" s="109"/>
      <c r="B233" s="90"/>
      <c r="C233" s="90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13"/>
      <c r="AJ233" s="90"/>
    </row>
    <row r="234" spans="1:36" ht="20.399999999999999">
      <c r="A234" s="109"/>
      <c r="B234" s="90"/>
      <c r="C234" s="90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13"/>
      <c r="AJ234" s="90"/>
    </row>
    <row r="235" spans="1:36" ht="20.399999999999999">
      <c r="A235" s="109"/>
      <c r="B235" s="90"/>
      <c r="C235" s="90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13"/>
      <c r="AJ235" s="90"/>
    </row>
    <row r="236" spans="1:36" ht="20.399999999999999">
      <c r="A236" s="109"/>
      <c r="B236" s="90"/>
      <c r="C236" s="90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13"/>
      <c r="AJ236" s="90"/>
    </row>
    <row r="237" spans="1:36" ht="20.399999999999999">
      <c r="A237" s="109"/>
      <c r="B237" s="90"/>
      <c r="C237" s="90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13"/>
      <c r="AJ237" s="90"/>
    </row>
    <row r="238" spans="1:36" ht="20.399999999999999">
      <c r="A238" s="109"/>
      <c r="B238" s="90"/>
      <c r="C238" s="90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13"/>
      <c r="AJ238" s="90"/>
    </row>
    <row r="239" spans="1:36" ht="20.399999999999999">
      <c r="A239" s="109"/>
      <c r="B239" s="90"/>
      <c r="C239" s="90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13"/>
      <c r="AJ239" s="90"/>
    </row>
    <row r="240" spans="1:36" ht="20.399999999999999">
      <c r="A240" s="109"/>
      <c r="B240" s="90"/>
      <c r="C240" s="90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13"/>
      <c r="AJ240" s="90"/>
    </row>
    <row r="241" spans="1:36" ht="20.399999999999999">
      <c r="A241" s="109"/>
      <c r="B241" s="90"/>
      <c r="C241" s="90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13"/>
      <c r="AJ241" s="90"/>
    </row>
    <row r="242" spans="1:36" ht="20.399999999999999">
      <c r="A242" s="109"/>
      <c r="B242" s="90"/>
      <c r="C242" s="90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13"/>
      <c r="AJ242" s="90"/>
    </row>
    <row r="243" spans="1:36" ht="20.399999999999999">
      <c r="A243" s="109"/>
      <c r="B243" s="90"/>
      <c r="C243" s="90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13"/>
      <c r="AJ243" s="90"/>
    </row>
    <row r="244" spans="1:36" ht="20.399999999999999">
      <c r="A244" s="109"/>
      <c r="B244" s="90"/>
      <c r="C244" s="90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13"/>
      <c r="AJ244" s="90"/>
    </row>
    <row r="245" spans="1:36" ht="20.399999999999999">
      <c r="A245" s="109"/>
      <c r="B245" s="90"/>
      <c r="C245" s="90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13"/>
      <c r="AJ245" s="90"/>
    </row>
    <row r="246" spans="1:36" ht="20.399999999999999">
      <c r="A246" s="109"/>
      <c r="B246" s="90"/>
      <c r="C246" s="90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13"/>
      <c r="AJ246" s="90"/>
    </row>
    <row r="247" spans="1:36" ht="20.399999999999999">
      <c r="A247" s="109"/>
      <c r="B247" s="90"/>
      <c r="C247" s="90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13"/>
      <c r="AJ247" s="90"/>
    </row>
    <row r="248" spans="1:36" ht="20.399999999999999">
      <c r="A248" s="109"/>
      <c r="B248" s="90"/>
      <c r="C248" s="90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13"/>
      <c r="AJ248" s="90"/>
    </row>
    <row r="249" spans="1:36" ht="20.399999999999999">
      <c r="A249" s="109"/>
      <c r="B249" s="90"/>
      <c r="C249" s="90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13"/>
      <c r="AJ249" s="90"/>
    </row>
    <row r="250" spans="1:36" ht="20.399999999999999">
      <c r="A250" s="109"/>
      <c r="B250" s="90"/>
      <c r="C250" s="90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13"/>
      <c r="AJ250" s="90"/>
    </row>
    <row r="251" spans="1:36" ht="20.399999999999999">
      <c r="A251" s="109"/>
      <c r="B251" s="90"/>
      <c r="C251" s="90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13"/>
      <c r="AJ251" s="90"/>
    </row>
    <row r="252" spans="1:36" ht="20.399999999999999">
      <c r="A252" s="109"/>
      <c r="B252" s="90"/>
      <c r="C252" s="90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13"/>
      <c r="AJ252" s="90"/>
    </row>
    <row r="253" spans="1:36" ht="20.399999999999999">
      <c r="A253" s="109"/>
      <c r="B253" s="90"/>
      <c r="C253" s="90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13"/>
      <c r="AJ253" s="90"/>
    </row>
    <row r="254" spans="1:36" ht="20.399999999999999">
      <c r="A254" s="109"/>
      <c r="B254" s="90"/>
      <c r="C254" s="90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13"/>
      <c r="AJ254" s="90"/>
    </row>
    <row r="255" spans="1:36" ht="20.399999999999999">
      <c r="A255" s="109"/>
      <c r="B255" s="90"/>
      <c r="C255" s="90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13"/>
      <c r="AJ255" s="90"/>
    </row>
    <row r="256" spans="1:36" ht="20.399999999999999">
      <c r="B256" s="90"/>
      <c r="C256" s="90"/>
      <c r="AJ256" s="90"/>
    </row>
    <row r="257" spans="2:36" ht="20.399999999999999">
      <c r="B257" s="90"/>
      <c r="C257" s="90"/>
      <c r="AJ257" s="90"/>
    </row>
    <row r="258" spans="2:36" ht="20.399999999999999">
      <c r="B258" s="90"/>
      <c r="C258" s="90"/>
      <c r="AJ258" s="90"/>
    </row>
    <row r="259" spans="2:36" ht="20.399999999999999">
      <c r="B259" s="90"/>
      <c r="C259" s="90"/>
      <c r="AJ259" s="90"/>
    </row>
    <row r="260" spans="2:36" ht="20.399999999999999">
      <c r="B260" s="90"/>
      <c r="C260" s="90"/>
      <c r="AJ260" s="90"/>
    </row>
    <row r="261" spans="2:36" ht="20.399999999999999">
      <c r="B261" s="90"/>
      <c r="C261" s="90"/>
      <c r="AJ261" s="90"/>
    </row>
    <row r="262" spans="2:36" ht="20.399999999999999">
      <c r="B262" s="90"/>
      <c r="C262" s="90"/>
      <c r="AJ262" s="90"/>
    </row>
    <row r="263" spans="2:36" ht="20.399999999999999">
      <c r="B263" s="90"/>
      <c r="C263" s="90"/>
      <c r="AJ263" s="90"/>
    </row>
    <row r="264" spans="2:36" ht="20.399999999999999">
      <c r="B264" s="90"/>
      <c r="C264" s="90"/>
      <c r="AJ264" s="90"/>
    </row>
    <row r="265" spans="2:36" ht="20.399999999999999">
      <c r="B265" s="90"/>
      <c r="C265" s="90"/>
      <c r="AJ265" s="90"/>
    </row>
    <row r="266" spans="2:36" ht="20.399999999999999">
      <c r="B266" s="90"/>
      <c r="C266" s="90"/>
      <c r="AJ266" s="90"/>
    </row>
    <row r="267" spans="2:36" ht="20.399999999999999">
      <c r="B267" s="90"/>
      <c r="C267" s="90"/>
      <c r="AJ267" s="90"/>
    </row>
    <row r="268" spans="2:36" ht="20.399999999999999">
      <c r="B268" s="90"/>
      <c r="C268" s="90"/>
      <c r="AJ268" s="90"/>
    </row>
    <row r="269" spans="2:36" ht="20.399999999999999">
      <c r="B269" s="90"/>
      <c r="C269" s="90"/>
      <c r="AJ269" s="90"/>
    </row>
    <row r="270" spans="2:36" ht="20.399999999999999">
      <c r="B270" s="90"/>
      <c r="C270" s="90"/>
      <c r="AJ270" s="90"/>
    </row>
    <row r="271" spans="2:36" ht="20.399999999999999">
      <c r="B271" s="90"/>
      <c r="C271" s="90"/>
      <c r="AJ271" s="90"/>
    </row>
    <row r="272" spans="2:36" ht="20.399999999999999">
      <c r="B272" s="90"/>
      <c r="C272" s="90"/>
      <c r="AJ272" s="90"/>
    </row>
    <row r="273" spans="2:36" ht="20.399999999999999">
      <c r="B273" s="90"/>
      <c r="C273" s="90"/>
      <c r="AJ273" s="90"/>
    </row>
    <row r="274" spans="2:36" ht="20.399999999999999">
      <c r="B274" s="90"/>
      <c r="C274" s="90"/>
      <c r="AJ274" s="90"/>
    </row>
    <row r="275" spans="2:36" ht="20.399999999999999">
      <c r="B275" s="90"/>
      <c r="C275" s="90"/>
      <c r="AJ275" s="90"/>
    </row>
    <row r="276" spans="2:36" ht="20.399999999999999">
      <c r="B276" s="90"/>
      <c r="C276" s="90"/>
      <c r="AJ276" s="90"/>
    </row>
    <row r="277" spans="2:36" ht="20.399999999999999">
      <c r="B277" s="90"/>
      <c r="C277" s="90"/>
      <c r="AJ277" s="90"/>
    </row>
    <row r="278" spans="2:36" ht="20.399999999999999">
      <c r="B278" s="90"/>
      <c r="C278" s="90"/>
      <c r="AJ278" s="90"/>
    </row>
    <row r="279" spans="2:36" ht="20.399999999999999">
      <c r="B279" s="90"/>
      <c r="C279" s="90"/>
      <c r="AJ279" s="90"/>
    </row>
    <row r="280" spans="2:36" ht="20.399999999999999">
      <c r="B280" s="90"/>
      <c r="C280" s="90"/>
      <c r="AJ280" s="90"/>
    </row>
    <row r="281" spans="2:36" ht="20.399999999999999">
      <c r="B281" s="90"/>
      <c r="C281" s="90"/>
      <c r="AJ281" s="90"/>
    </row>
    <row r="282" spans="2:36" ht="20.399999999999999">
      <c r="B282" s="90"/>
      <c r="C282" s="90"/>
      <c r="AJ282" s="90"/>
    </row>
    <row r="283" spans="2:36" ht="20.399999999999999">
      <c r="B283" s="90"/>
      <c r="C283" s="90"/>
      <c r="AJ283" s="90"/>
    </row>
    <row r="284" spans="2:36" ht="20.399999999999999">
      <c r="B284" s="90"/>
      <c r="C284" s="90"/>
      <c r="AJ284" s="90"/>
    </row>
    <row r="285" spans="2:36" ht="20.399999999999999">
      <c r="B285" s="90"/>
      <c r="C285" s="90"/>
      <c r="AJ285" s="90"/>
    </row>
    <row r="286" spans="2:36" ht="20.399999999999999">
      <c r="B286" s="90"/>
      <c r="C286" s="90"/>
      <c r="AJ286" s="90"/>
    </row>
    <row r="287" spans="2:36" ht="20.399999999999999">
      <c r="B287" s="90"/>
      <c r="C287" s="90"/>
      <c r="AJ287" s="90"/>
    </row>
    <row r="288" spans="2:36" ht="20.399999999999999">
      <c r="B288" s="90"/>
      <c r="C288" s="90"/>
      <c r="AJ288" s="90"/>
    </row>
    <row r="289" spans="2:36" ht="20.399999999999999">
      <c r="B289" s="90"/>
      <c r="C289" s="90"/>
      <c r="AJ289" s="90"/>
    </row>
    <row r="290" spans="2:36" ht="20.399999999999999">
      <c r="B290" s="90"/>
      <c r="C290" s="90"/>
      <c r="AJ290" s="90"/>
    </row>
    <row r="291" spans="2:36" ht="20.399999999999999">
      <c r="B291" s="90"/>
      <c r="C291" s="90"/>
      <c r="AJ291" s="90"/>
    </row>
    <row r="292" spans="2:36" ht="20.399999999999999">
      <c r="B292" s="90"/>
      <c r="C292" s="90"/>
      <c r="AJ292" s="90"/>
    </row>
    <row r="293" spans="2:36" ht="20.399999999999999">
      <c r="B293" s="90"/>
      <c r="C293" s="90"/>
      <c r="AJ293" s="90"/>
    </row>
    <row r="294" spans="2:36" ht="20.399999999999999">
      <c r="B294" s="90"/>
      <c r="C294" s="90"/>
      <c r="AJ294" s="90"/>
    </row>
    <row r="295" spans="2:36" ht="20.399999999999999">
      <c r="B295" s="90"/>
      <c r="C295" s="90"/>
      <c r="AJ295" s="90"/>
    </row>
    <row r="296" spans="2:36" ht="20.399999999999999">
      <c r="B296" s="90"/>
      <c r="C296" s="90"/>
      <c r="AJ296" s="90"/>
    </row>
    <row r="297" spans="2:36" ht="20.399999999999999">
      <c r="B297" s="90"/>
      <c r="C297" s="90"/>
      <c r="AJ297" s="90"/>
    </row>
    <row r="298" spans="2:36" ht="20.399999999999999">
      <c r="B298" s="90"/>
      <c r="C298" s="90"/>
      <c r="AJ298" s="90"/>
    </row>
    <row r="299" spans="2:36" ht="20.399999999999999">
      <c r="B299" s="90"/>
      <c r="C299" s="90"/>
      <c r="AJ299" s="90"/>
    </row>
    <row r="300" spans="2:36" ht="20.399999999999999">
      <c r="B300" s="90"/>
      <c r="C300" s="90"/>
      <c r="AJ300" s="90"/>
    </row>
    <row r="301" spans="2:36" ht="20.399999999999999">
      <c r="B301" s="90"/>
      <c r="C301" s="90"/>
      <c r="AJ301" s="90"/>
    </row>
    <row r="302" spans="2:36" ht="20.399999999999999">
      <c r="B302" s="90"/>
      <c r="C302" s="90"/>
      <c r="AJ302" s="90"/>
    </row>
    <row r="303" spans="2:36" ht="20.399999999999999">
      <c r="B303" s="90"/>
      <c r="C303" s="90"/>
      <c r="AJ303" s="90"/>
    </row>
    <row r="304" spans="2:36" ht="20.399999999999999">
      <c r="B304" s="90"/>
      <c r="C304" s="90"/>
      <c r="AJ304" s="90"/>
    </row>
    <row r="305" spans="2:36" ht="20.399999999999999">
      <c r="B305" s="90"/>
      <c r="C305" s="90"/>
      <c r="AJ305" s="90"/>
    </row>
    <row r="306" spans="2:36" ht="20.399999999999999">
      <c r="B306" s="90"/>
      <c r="C306" s="90"/>
      <c r="AJ306" s="90"/>
    </row>
    <row r="307" spans="2:36" ht="20.399999999999999">
      <c r="B307" s="90"/>
      <c r="C307" s="90"/>
      <c r="AJ307" s="90"/>
    </row>
    <row r="308" spans="2:36" ht="20.399999999999999">
      <c r="B308" s="90"/>
      <c r="C308" s="90"/>
      <c r="AJ308" s="90"/>
    </row>
    <row r="309" spans="2:36" ht="20.399999999999999">
      <c r="B309" s="90"/>
      <c r="C309" s="90"/>
      <c r="AJ309" s="90"/>
    </row>
    <row r="310" spans="2:36" ht="20.399999999999999">
      <c r="B310" s="90"/>
      <c r="C310" s="90"/>
      <c r="AJ310" s="90"/>
    </row>
    <row r="311" spans="2:36" ht="20.399999999999999">
      <c r="B311" s="90"/>
      <c r="C311" s="90"/>
      <c r="AJ311" s="90"/>
    </row>
    <row r="312" spans="2:36" ht="20.399999999999999">
      <c r="B312" s="90"/>
      <c r="C312" s="90"/>
      <c r="AJ312" s="90"/>
    </row>
    <row r="313" spans="2:36" ht="20.399999999999999">
      <c r="B313" s="90"/>
      <c r="C313" s="90"/>
      <c r="AJ313" s="90"/>
    </row>
    <row r="314" spans="2:36" ht="20.399999999999999">
      <c r="B314" s="90"/>
      <c r="C314" s="90"/>
      <c r="AJ314" s="90"/>
    </row>
    <row r="315" spans="2:36" ht="20.399999999999999">
      <c r="B315" s="90"/>
      <c r="C315" s="90"/>
      <c r="AJ315" s="90"/>
    </row>
    <row r="316" spans="2:36" ht="20.399999999999999">
      <c r="B316" s="90"/>
      <c r="C316" s="90"/>
      <c r="AJ316" s="90"/>
    </row>
    <row r="317" spans="2:36" ht="20.399999999999999">
      <c r="B317" s="90"/>
      <c r="C317" s="90"/>
      <c r="AJ317" s="90"/>
    </row>
    <row r="318" spans="2:36" ht="20.399999999999999">
      <c r="B318" s="90"/>
      <c r="C318" s="90"/>
      <c r="AJ318" s="90"/>
    </row>
    <row r="319" spans="2:36" ht="20.399999999999999">
      <c r="B319" s="90"/>
      <c r="C319" s="90"/>
      <c r="AJ319" s="90"/>
    </row>
    <row r="320" spans="2:36" ht="20.399999999999999">
      <c r="B320" s="90"/>
      <c r="C320" s="90"/>
      <c r="AJ320" s="90"/>
    </row>
    <row r="321" spans="2:36" ht="20.399999999999999">
      <c r="B321" s="90"/>
      <c r="C321" s="90"/>
      <c r="AJ321" s="90"/>
    </row>
    <row r="322" spans="2:36" ht="20.399999999999999">
      <c r="B322" s="90"/>
      <c r="C322" s="90"/>
      <c r="AJ322" s="90"/>
    </row>
    <row r="323" spans="2:36" ht="20.399999999999999">
      <c r="B323" s="90"/>
      <c r="C323" s="90"/>
      <c r="AJ323" s="90"/>
    </row>
    <row r="324" spans="2:36" ht="20.399999999999999">
      <c r="B324" s="90"/>
      <c r="C324" s="90"/>
      <c r="AJ324" s="90"/>
    </row>
    <row r="325" spans="2:36" ht="20.399999999999999">
      <c r="B325" s="90"/>
      <c r="C325" s="90"/>
      <c r="AJ325" s="90"/>
    </row>
    <row r="326" spans="2:36" ht="20.399999999999999">
      <c r="B326" s="90"/>
      <c r="C326" s="90"/>
      <c r="AJ326" s="90"/>
    </row>
    <row r="327" spans="2:36" ht="20.399999999999999">
      <c r="B327" s="90"/>
      <c r="C327" s="90"/>
      <c r="AJ327" s="90"/>
    </row>
    <row r="328" spans="2:36" ht="20.399999999999999">
      <c r="B328" s="90"/>
      <c r="C328" s="90"/>
      <c r="AJ328" s="90"/>
    </row>
    <row r="329" spans="2:36" ht="20.399999999999999">
      <c r="B329" s="90"/>
      <c r="C329" s="90"/>
      <c r="AJ329" s="90"/>
    </row>
    <row r="330" spans="2:36" ht="20.399999999999999">
      <c r="B330" s="90"/>
      <c r="C330" s="90"/>
      <c r="AJ330" s="90"/>
    </row>
    <row r="331" spans="2:36" ht="20.399999999999999">
      <c r="B331" s="90"/>
      <c r="C331" s="90"/>
      <c r="AJ331" s="90"/>
    </row>
    <row r="332" spans="2:36" ht="20.399999999999999">
      <c r="B332" s="90"/>
      <c r="C332" s="90"/>
      <c r="AJ332" s="90"/>
    </row>
    <row r="333" spans="2:36" ht="20.399999999999999">
      <c r="B333" s="90"/>
      <c r="C333" s="90"/>
      <c r="AJ333" s="90"/>
    </row>
    <row r="334" spans="2:36" ht="20.399999999999999">
      <c r="B334" s="90"/>
      <c r="C334" s="90"/>
      <c r="AJ334" s="90"/>
    </row>
    <row r="335" spans="2:36" ht="20.399999999999999">
      <c r="B335" s="90"/>
      <c r="C335" s="90"/>
      <c r="AJ335" s="90"/>
    </row>
    <row r="336" spans="2:36" ht="20.399999999999999">
      <c r="B336" s="90"/>
      <c r="C336" s="90"/>
      <c r="AJ336" s="90"/>
    </row>
    <row r="337" spans="2:36" ht="20.399999999999999">
      <c r="B337" s="90"/>
      <c r="C337" s="90"/>
      <c r="AJ337" s="90"/>
    </row>
    <row r="338" spans="2:36" ht="20.399999999999999">
      <c r="B338" s="90"/>
      <c r="C338" s="90"/>
      <c r="AJ338" s="90"/>
    </row>
    <row r="339" spans="2:36" ht="20.399999999999999">
      <c r="B339" s="90"/>
      <c r="C339" s="90"/>
      <c r="AJ339" s="90"/>
    </row>
    <row r="340" spans="2:36" ht="20.399999999999999">
      <c r="B340" s="90"/>
      <c r="C340" s="90"/>
      <c r="AJ340" s="90"/>
    </row>
    <row r="341" spans="2:36" ht="20.399999999999999">
      <c r="B341" s="90"/>
      <c r="C341" s="90"/>
      <c r="AJ341" s="90"/>
    </row>
    <row r="342" spans="2:36" ht="20.399999999999999">
      <c r="B342" s="90"/>
      <c r="C342" s="90"/>
      <c r="AJ342" s="90"/>
    </row>
    <row r="343" spans="2:36" ht="20.399999999999999">
      <c r="B343" s="90"/>
      <c r="C343" s="90"/>
      <c r="AJ343" s="90"/>
    </row>
    <row r="344" spans="2:36" ht="20.399999999999999">
      <c r="B344" s="90"/>
      <c r="C344" s="90"/>
      <c r="AJ344" s="90"/>
    </row>
    <row r="345" spans="2:36" ht="20.399999999999999">
      <c r="B345" s="90"/>
      <c r="C345" s="90"/>
      <c r="AJ345" s="90"/>
    </row>
    <row r="346" spans="2:36" ht="20.399999999999999">
      <c r="B346" s="90"/>
      <c r="C346" s="90"/>
      <c r="AJ346" s="90"/>
    </row>
    <row r="347" spans="2:36" ht="20.399999999999999">
      <c r="B347" s="90"/>
      <c r="C347" s="90"/>
      <c r="AJ347" s="90"/>
    </row>
    <row r="348" spans="2:36" ht="20.399999999999999">
      <c r="B348" s="90"/>
      <c r="C348" s="90"/>
      <c r="AJ348" s="90"/>
    </row>
    <row r="349" spans="2:36" ht="20.399999999999999">
      <c r="B349" s="90"/>
      <c r="C349" s="90"/>
      <c r="AJ349" s="90"/>
    </row>
    <row r="350" spans="2:36" ht="20.399999999999999">
      <c r="B350" s="90"/>
      <c r="C350" s="90"/>
      <c r="AJ350" s="90"/>
    </row>
    <row r="351" spans="2:36" ht="20.399999999999999">
      <c r="B351" s="90"/>
      <c r="C351" s="90"/>
      <c r="AJ351" s="90"/>
    </row>
    <row r="352" spans="2:36" ht="20.399999999999999">
      <c r="B352" s="90"/>
      <c r="C352" s="90"/>
      <c r="AJ352" s="90"/>
    </row>
    <row r="353" spans="2:36" ht="20.399999999999999">
      <c r="B353" s="90"/>
      <c r="C353" s="90"/>
      <c r="AJ353" s="90"/>
    </row>
    <row r="354" spans="2:36" ht="20.399999999999999">
      <c r="B354" s="90"/>
      <c r="C354" s="90"/>
      <c r="AJ354" s="90"/>
    </row>
    <row r="355" spans="2:36" ht="20.399999999999999">
      <c r="B355" s="90"/>
      <c r="C355" s="90"/>
      <c r="AJ355" s="90"/>
    </row>
    <row r="356" spans="2:36" ht="20.399999999999999">
      <c r="B356" s="90"/>
      <c r="C356" s="90"/>
      <c r="AJ356" s="90"/>
    </row>
    <row r="357" spans="2:36" ht="20.399999999999999">
      <c r="B357" s="90"/>
      <c r="C357" s="90"/>
      <c r="AJ357" s="90"/>
    </row>
    <row r="358" spans="2:36" ht="20.399999999999999">
      <c r="B358" s="90"/>
      <c r="C358" s="90"/>
      <c r="AJ358" s="90"/>
    </row>
    <row r="359" spans="2:36" ht="20.399999999999999">
      <c r="B359" s="90"/>
      <c r="C359" s="90"/>
      <c r="AJ359" s="90"/>
    </row>
    <row r="360" spans="2:36" ht="20.399999999999999">
      <c r="B360" s="90"/>
      <c r="C360" s="90"/>
      <c r="AJ360" s="90"/>
    </row>
    <row r="361" spans="2:36" ht="20.399999999999999">
      <c r="B361" s="90"/>
      <c r="C361" s="90"/>
      <c r="AJ361" s="90"/>
    </row>
    <row r="362" spans="2:36" ht="20.399999999999999">
      <c r="B362" s="90"/>
      <c r="C362" s="90"/>
      <c r="AJ362" s="90"/>
    </row>
    <row r="363" spans="2:36" ht="20.399999999999999">
      <c r="B363" s="90"/>
      <c r="C363" s="90"/>
      <c r="AJ363" s="90"/>
    </row>
    <row r="364" spans="2:36" ht="20.399999999999999">
      <c r="B364" s="90"/>
      <c r="C364" s="90"/>
      <c r="AJ364" s="90"/>
    </row>
    <row r="365" spans="2:36" ht="20.399999999999999">
      <c r="B365" s="90"/>
      <c r="C365" s="90"/>
      <c r="AJ365" s="90"/>
    </row>
    <row r="366" spans="2:36" ht="20.399999999999999">
      <c r="B366" s="90"/>
      <c r="C366" s="90"/>
      <c r="AJ366" s="90"/>
    </row>
    <row r="367" spans="2:36" ht="20.399999999999999">
      <c r="B367" s="90"/>
      <c r="C367" s="90"/>
      <c r="AJ367" s="90"/>
    </row>
    <row r="368" spans="2:36" ht="20.399999999999999">
      <c r="B368" s="90"/>
      <c r="C368" s="90"/>
      <c r="AJ368" s="90"/>
    </row>
    <row r="369" spans="2:36" ht="20.399999999999999">
      <c r="B369" s="90"/>
      <c r="C369" s="90"/>
      <c r="AJ369" s="90"/>
    </row>
    <row r="370" spans="2:36" ht="20.399999999999999">
      <c r="B370" s="90"/>
      <c r="C370" s="90"/>
      <c r="AJ370" s="90"/>
    </row>
    <row r="371" spans="2:36" ht="20.399999999999999">
      <c r="B371" s="90"/>
      <c r="C371" s="90"/>
      <c r="AJ371" s="90"/>
    </row>
    <row r="372" spans="2:36" ht="20.399999999999999">
      <c r="B372" s="90"/>
      <c r="C372" s="90"/>
      <c r="AJ372" s="90"/>
    </row>
    <row r="373" spans="2:36" ht="20.399999999999999">
      <c r="B373" s="90"/>
      <c r="C373" s="90"/>
      <c r="AJ373" s="90"/>
    </row>
    <row r="374" spans="2:36" ht="20.399999999999999">
      <c r="B374" s="90"/>
      <c r="C374" s="90"/>
      <c r="AJ374" s="90"/>
    </row>
    <row r="375" spans="2:36" ht="20.399999999999999">
      <c r="B375" s="90"/>
      <c r="C375" s="90"/>
      <c r="AJ375" s="90"/>
    </row>
    <row r="376" spans="2:36" ht="20.399999999999999">
      <c r="B376" s="90"/>
      <c r="C376" s="90"/>
      <c r="AJ376" s="90"/>
    </row>
    <row r="377" spans="2:36" ht="20.399999999999999">
      <c r="B377" s="90"/>
      <c r="C377" s="90"/>
      <c r="AJ377" s="90"/>
    </row>
    <row r="378" spans="2:36" ht="20.399999999999999">
      <c r="B378" s="90"/>
      <c r="C378" s="90"/>
      <c r="AJ378" s="90"/>
    </row>
    <row r="379" spans="2:36" ht="20.399999999999999">
      <c r="B379" s="90"/>
      <c r="C379" s="90"/>
      <c r="AJ379" s="90"/>
    </row>
    <row r="380" spans="2:36" ht="20.399999999999999">
      <c r="B380" s="90"/>
      <c r="C380" s="90"/>
      <c r="AJ380" s="90"/>
    </row>
    <row r="381" spans="2:36" ht="20.399999999999999">
      <c r="B381" s="90"/>
      <c r="C381" s="90"/>
      <c r="AJ381" s="90"/>
    </row>
    <row r="382" spans="2:36" ht="20.399999999999999">
      <c r="B382" s="90"/>
      <c r="C382" s="90"/>
      <c r="AJ382" s="90"/>
    </row>
    <row r="383" spans="2:36" ht="20.399999999999999">
      <c r="B383" s="90"/>
      <c r="C383" s="90"/>
      <c r="AJ383" s="90"/>
    </row>
    <row r="384" spans="2:36" ht="20.399999999999999">
      <c r="B384" s="90"/>
      <c r="C384" s="90"/>
      <c r="AJ384" s="90"/>
    </row>
    <row r="385" spans="2:36" ht="20.399999999999999">
      <c r="B385" s="90"/>
      <c r="C385" s="90"/>
      <c r="AJ385" s="90"/>
    </row>
    <row r="386" spans="2:36" ht="20.399999999999999">
      <c r="B386" s="90"/>
      <c r="C386" s="90"/>
      <c r="AJ386" s="90"/>
    </row>
    <row r="387" spans="2:36" ht="20.399999999999999">
      <c r="B387" s="90"/>
      <c r="C387" s="90"/>
      <c r="AJ387" s="90"/>
    </row>
    <row r="388" spans="2:36" ht="20.399999999999999">
      <c r="B388" s="90"/>
      <c r="C388" s="90"/>
      <c r="AJ388" s="90"/>
    </row>
    <row r="389" spans="2:36" ht="20.399999999999999">
      <c r="B389" s="90"/>
      <c r="C389" s="90"/>
      <c r="AJ389" s="90"/>
    </row>
    <row r="390" spans="2:36" ht="20.399999999999999">
      <c r="B390" s="90"/>
      <c r="C390" s="90"/>
      <c r="AJ390" s="90"/>
    </row>
    <row r="391" spans="2:36" ht="20.399999999999999">
      <c r="B391" s="90"/>
      <c r="C391" s="90"/>
      <c r="AJ391" s="90"/>
    </row>
    <row r="392" spans="2:36" ht="20.399999999999999">
      <c r="B392" s="90"/>
      <c r="C392" s="90"/>
      <c r="AJ392" s="90"/>
    </row>
    <row r="393" spans="2:36" ht="20.399999999999999">
      <c r="B393" s="90"/>
      <c r="C393" s="90"/>
      <c r="AJ393" s="90"/>
    </row>
    <row r="394" spans="2:36" ht="20.399999999999999">
      <c r="B394" s="90"/>
      <c r="C394" s="90"/>
      <c r="AJ394" s="90"/>
    </row>
    <row r="395" spans="2:36" ht="20.399999999999999">
      <c r="B395" s="90"/>
      <c r="C395" s="90"/>
      <c r="AJ395" s="90"/>
    </row>
    <row r="396" spans="2:36" ht="20.399999999999999">
      <c r="B396" s="90"/>
      <c r="C396" s="90"/>
      <c r="AJ396" s="90"/>
    </row>
    <row r="397" spans="2:36" ht="20.399999999999999">
      <c r="B397" s="90"/>
      <c r="C397" s="90"/>
      <c r="AJ397" s="90"/>
    </row>
    <row r="398" spans="2:36" ht="20.399999999999999">
      <c r="B398" s="90"/>
      <c r="C398" s="90"/>
      <c r="AJ398" s="90"/>
    </row>
    <row r="399" spans="2:36" ht="20.399999999999999">
      <c r="B399" s="90"/>
      <c r="C399" s="90"/>
      <c r="AJ399" s="90"/>
    </row>
    <row r="400" spans="2:36" ht="20.399999999999999">
      <c r="B400" s="90"/>
      <c r="C400" s="90"/>
      <c r="AJ400" s="90"/>
    </row>
    <row r="401" spans="2:36" ht="20.399999999999999">
      <c r="B401" s="90"/>
      <c r="C401" s="90"/>
      <c r="AJ401" s="90"/>
    </row>
    <row r="402" spans="2:36" ht="20.399999999999999">
      <c r="B402" s="90"/>
      <c r="C402" s="90"/>
      <c r="AJ402" s="90"/>
    </row>
    <row r="403" spans="2:36" ht="20.399999999999999">
      <c r="B403" s="90"/>
      <c r="C403" s="90"/>
      <c r="AJ403" s="90"/>
    </row>
    <row r="404" spans="2:36" ht="20.399999999999999">
      <c r="B404" s="90"/>
      <c r="C404" s="90"/>
      <c r="AJ404" s="90"/>
    </row>
    <row r="405" spans="2:36" ht="20.399999999999999">
      <c r="B405" s="90"/>
      <c r="C405" s="90"/>
      <c r="AJ405" s="90"/>
    </row>
    <row r="406" spans="2:36" ht="20.399999999999999">
      <c r="B406" s="90"/>
      <c r="C406" s="90"/>
      <c r="AJ406" s="90"/>
    </row>
    <row r="407" spans="2:36" ht="20.399999999999999">
      <c r="B407" s="90"/>
      <c r="C407" s="90"/>
      <c r="AJ407" s="90"/>
    </row>
    <row r="408" spans="2:36" ht="20.399999999999999">
      <c r="B408" s="90"/>
      <c r="C408" s="90"/>
      <c r="AJ408" s="90"/>
    </row>
    <row r="409" spans="2:36" ht="20.399999999999999">
      <c r="B409" s="90"/>
      <c r="C409" s="90"/>
      <c r="AJ409" s="90"/>
    </row>
    <row r="410" spans="2:36" ht="20.399999999999999">
      <c r="B410" s="90"/>
      <c r="C410" s="90"/>
      <c r="AJ410" s="90"/>
    </row>
    <row r="411" spans="2:36" ht="20.399999999999999">
      <c r="B411" s="90"/>
      <c r="C411" s="90"/>
      <c r="AJ411" s="90"/>
    </row>
    <row r="412" spans="2:36" ht="20.399999999999999">
      <c r="B412" s="90"/>
      <c r="C412" s="90"/>
      <c r="AJ412" s="90"/>
    </row>
    <row r="413" spans="2:36" ht="20.399999999999999">
      <c r="B413" s="90"/>
      <c r="C413" s="90"/>
      <c r="AJ413" s="90"/>
    </row>
    <row r="414" spans="2:36" ht="20.399999999999999">
      <c r="B414" s="90"/>
      <c r="C414" s="90"/>
      <c r="AJ414" s="90"/>
    </row>
    <row r="415" spans="2:36" ht="20.399999999999999">
      <c r="B415" s="90"/>
      <c r="C415" s="90"/>
      <c r="AJ415" s="90"/>
    </row>
    <row r="416" spans="2:36" ht="20.399999999999999">
      <c r="B416" s="90"/>
      <c r="C416" s="90"/>
      <c r="AJ416" s="90"/>
    </row>
    <row r="417" spans="2:36" ht="20.399999999999999">
      <c r="B417" s="90"/>
      <c r="C417" s="90"/>
      <c r="AJ417" s="90"/>
    </row>
    <row r="418" spans="2:36" ht="20.399999999999999">
      <c r="B418" s="90"/>
      <c r="C418" s="90"/>
      <c r="AJ418" s="90"/>
    </row>
    <row r="419" spans="2:36" ht="20.399999999999999">
      <c r="B419" s="90"/>
      <c r="C419" s="90"/>
      <c r="AJ419" s="90"/>
    </row>
    <row r="420" spans="2:36" ht="20.399999999999999">
      <c r="B420" s="90"/>
      <c r="C420" s="90"/>
      <c r="AJ420" s="90"/>
    </row>
    <row r="421" spans="2:36" ht="20.399999999999999">
      <c r="B421" s="90"/>
      <c r="C421" s="90"/>
      <c r="AJ421" s="90"/>
    </row>
    <row r="422" spans="2:36" ht="20.399999999999999">
      <c r="B422" s="90"/>
      <c r="C422" s="90"/>
      <c r="AJ422" s="90"/>
    </row>
    <row r="423" spans="2:36" ht="20.399999999999999">
      <c r="B423" s="90"/>
      <c r="C423" s="90"/>
      <c r="AJ423" s="90"/>
    </row>
    <row r="424" spans="2:36" ht="20.399999999999999">
      <c r="B424" s="90"/>
      <c r="C424" s="90"/>
      <c r="AJ424" s="90"/>
    </row>
    <row r="425" spans="2:36" ht="20.399999999999999">
      <c r="B425" s="90"/>
      <c r="C425" s="90"/>
      <c r="AJ425" s="90"/>
    </row>
    <row r="426" spans="2:36" ht="20.399999999999999">
      <c r="B426" s="90"/>
      <c r="C426" s="90"/>
      <c r="AJ426" s="90"/>
    </row>
    <row r="427" spans="2:36" ht="20.399999999999999">
      <c r="B427" s="90"/>
      <c r="C427" s="90"/>
      <c r="AJ427" s="90"/>
    </row>
    <row r="428" spans="2:36" ht="20.399999999999999">
      <c r="B428" s="90"/>
      <c r="C428" s="90"/>
      <c r="AJ428" s="90"/>
    </row>
    <row r="429" spans="2:36" ht="20.399999999999999">
      <c r="B429" s="90"/>
      <c r="C429" s="90"/>
      <c r="AJ429" s="90"/>
    </row>
    <row r="430" spans="2:36" ht="20.399999999999999">
      <c r="B430" s="90"/>
      <c r="C430" s="90"/>
      <c r="AJ430" s="90"/>
    </row>
    <row r="431" spans="2:36" ht="20.399999999999999">
      <c r="B431" s="90"/>
      <c r="C431" s="90"/>
      <c r="AJ431" s="90"/>
    </row>
    <row r="432" spans="2:36" ht="20.399999999999999">
      <c r="B432" s="90"/>
      <c r="C432" s="90"/>
      <c r="AJ432" s="90"/>
    </row>
    <row r="433" spans="2:36" ht="20.399999999999999">
      <c r="B433" s="90"/>
      <c r="C433" s="90"/>
      <c r="AJ433" s="90"/>
    </row>
    <row r="434" spans="2:36" ht="20.399999999999999">
      <c r="B434" s="90"/>
      <c r="C434" s="90"/>
      <c r="AJ434" s="90"/>
    </row>
    <row r="435" spans="2:36" ht="20.399999999999999">
      <c r="B435" s="90"/>
      <c r="C435" s="90"/>
      <c r="AJ435" s="90"/>
    </row>
    <row r="436" spans="2:36" ht="20.399999999999999">
      <c r="B436" s="90"/>
      <c r="C436" s="90"/>
      <c r="AJ436" s="90"/>
    </row>
    <row r="437" spans="2:36" ht="20.399999999999999">
      <c r="B437" s="90"/>
      <c r="C437" s="90"/>
      <c r="AJ437" s="90"/>
    </row>
    <row r="438" spans="2:36" ht="20.399999999999999">
      <c r="B438" s="90"/>
      <c r="C438" s="90"/>
      <c r="AJ438" s="90"/>
    </row>
    <row r="439" spans="2:36" ht="20.399999999999999">
      <c r="B439" s="90"/>
      <c r="C439" s="90"/>
      <c r="AJ439" s="90"/>
    </row>
    <row r="440" spans="2:36" ht="20.399999999999999">
      <c r="B440" s="90"/>
      <c r="C440" s="90"/>
      <c r="AJ440" s="90"/>
    </row>
    <row r="441" spans="2:36" ht="20.399999999999999">
      <c r="B441" s="90"/>
      <c r="C441" s="90"/>
      <c r="AJ441" s="90"/>
    </row>
    <row r="442" spans="2:36" ht="20.399999999999999">
      <c r="B442" s="90"/>
      <c r="C442" s="90"/>
      <c r="AJ442" s="90"/>
    </row>
    <row r="443" spans="2:36" ht="20.399999999999999">
      <c r="B443" s="90"/>
      <c r="C443" s="90"/>
      <c r="AJ443" s="90"/>
    </row>
    <row r="444" spans="2:36" ht="20.399999999999999">
      <c r="B444" s="90"/>
      <c r="C444" s="90"/>
      <c r="AJ444" s="90"/>
    </row>
    <row r="445" spans="2:36" ht="20.399999999999999">
      <c r="B445" s="90"/>
      <c r="C445" s="90"/>
      <c r="AJ445" s="90"/>
    </row>
    <row r="446" spans="2:36" ht="20.399999999999999">
      <c r="B446" s="90"/>
      <c r="C446" s="90"/>
      <c r="AJ446" s="90"/>
    </row>
    <row r="447" spans="2:36" ht="20.399999999999999">
      <c r="B447" s="90"/>
      <c r="C447" s="90"/>
      <c r="AJ447" s="90"/>
    </row>
    <row r="448" spans="2:36" ht="20.399999999999999">
      <c r="B448" s="90"/>
      <c r="C448" s="90"/>
      <c r="AJ448" s="90"/>
    </row>
    <row r="449" spans="2:36" ht="20.399999999999999">
      <c r="B449" s="90"/>
      <c r="C449" s="90"/>
      <c r="AJ449" s="90"/>
    </row>
    <row r="450" spans="2:36" ht="20.399999999999999">
      <c r="B450" s="90"/>
      <c r="C450" s="90"/>
      <c r="AJ450" s="90"/>
    </row>
    <row r="451" spans="2:36" ht="20.399999999999999">
      <c r="B451" s="90"/>
      <c r="C451" s="90"/>
      <c r="AJ451" s="90"/>
    </row>
    <row r="452" spans="2:36" ht="20.399999999999999">
      <c r="B452" s="90"/>
      <c r="C452" s="90"/>
      <c r="AJ452" s="90"/>
    </row>
    <row r="453" spans="2:36" ht="20.399999999999999">
      <c r="B453" s="90"/>
      <c r="C453" s="90"/>
      <c r="AJ453" s="90"/>
    </row>
    <row r="454" spans="2:36" ht="20.399999999999999">
      <c r="B454" s="90"/>
      <c r="C454" s="90"/>
      <c r="AJ454" s="90"/>
    </row>
    <row r="455" spans="2:36" ht="20.399999999999999">
      <c r="B455" s="90"/>
      <c r="C455" s="90"/>
      <c r="AJ455" s="90"/>
    </row>
    <row r="456" spans="2:36" ht="20.399999999999999">
      <c r="B456" s="90"/>
      <c r="C456" s="90"/>
      <c r="AJ456" s="90"/>
    </row>
    <row r="457" spans="2:36" ht="20.399999999999999">
      <c r="B457" s="90"/>
      <c r="C457" s="90"/>
      <c r="AJ457" s="90"/>
    </row>
    <row r="458" spans="2:36" ht="20.399999999999999">
      <c r="B458" s="90"/>
      <c r="C458" s="90"/>
      <c r="AJ458" s="90"/>
    </row>
    <row r="459" spans="2:36" ht="20.399999999999999">
      <c r="B459" s="90"/>
      <c r="C459" s="90"/>
      <c r="AJ459" s="90"/>
    </row>
    <row r="460" spans="2:36" ht="20.399999999999999">
      <c r="B460" s="90"/>
      <c r="C460" s="90"/>
      <c r="AJ460" s="90"/>
    </row>
    <row r="461" spans="2:36" ht="20.399999999999999">
      <c r="B461" s="90"/>
      <c r="C461" s="90"/>
      <c r="AJ461" s="90"/>
    </row>
    <row r="462" spans="2:36" ht="20.399999999999999">
      <c r="B462" s="90"/>
      <c r="C462" s="90"/>
      <c r="AJ462" s="90"/>
    </row>
    <row r="463" spans="2:36" ht="20.399999999999999">
      <c r="B463" s="90"/>
      <c r="C463" s="90"/>
      <c r="AJ463" s="90"/>
    </row>
    <row r="464" spans="2:36" ht="20.399999999999999">
      <c r="B464" s="90"/>
      <c r="C464" s="90"/>
      <c r="AJ464" s="90"/>
    </row>
    <row r="465" spans="2:36" ht="20.399999999999999">
      <c r="B465" s="90"/>
      <c r="C465" s="90"/>
      <c r="AJ465" s="90"/>
    </row>
    <row r="466" spans="2:36" ht="20.399999999999999">
      <c r="B466" s="90"/>
      <c r="C466" s="90"/>
      <c r="AJ466" s="90"/>
    </row>
    <row r="467" spans="2:36" ht="20.399999999999999">
      <c r="B467" s="90"/>
      <c r="C467" s="90"/>
      <c r="AJ467" s="90"/>
    </row>
    <row r="468" spans="2:36" ht="20.399999999999999">
      <c r="B468" s="90"/>
      <c r="C468" s="90"/>
      <c r="AJ468" s="90"/>
    </row>
    <row r="469" spans="2:36" ht="20.399999999999999">
      <c r="B469" s="90"/>
      <c r="C469" s="90"/>
      <c r="AJ469" s="90"/>
    </row>
    <row r="470" spans="2:36" ht="20.399999999999999">
      <c r="B470" s="90"/>
      <c r="C470" s="90"/>
      <c r="AJ470" s="90"/>
    </row>
    <row r="471" spans="2:36" ht="20.399999999999999">
      <c r="B471" s="90"/>
      <c r="C471" s="90"/>
      <c r="AJ471" s="90"/>
    </row>
    <row r="472" spans="2:36" ht="20.399999999999999">
      <c r="B472" s="90"/>
      <c r="C472" s="90"/>
      <c r="AJ472" s="90"/>
    </row>
    <row r="473" spans="2:36" ht="20.399999999999999">
      <c r="B473" s="90"/>
      <c r="C473" s="90"/>
      <c r="AJ473" s="90"/>
    </row>
    <row r="474" spans="2:36" ht="20.399999999999999">
      <c r="B474" s="90"/>
      <c r="C474" s="90"/>
      <c r="AJ474" s="90"/>
    </row>
    <row r="475" spans="2:36" ht="20.399999999999999">
      <c r="B475" s="90"/>
      <c r="C475" s="90"/>
      <c r="AJ475" s="90"/>
    </row>
    <row r="476" spans="2:36" ht="20.399999999999999">
      <c r="B476" s="90"/>
      <c r="C476" s="90"/>
      <c r="AJ476" s="90"/>
    </row>
    <row r="477" spans="2:36" ht="20.399999999999999">
      <c r="B477" s="90"/>
      <c r="C477" s="90"/>
      <c r="AJ477" s="90"/>
    </row>
    <row r="478" spans="2:36" ht="20.399999999999999">
      <c r="B478" s="90"/>
      <c r="C478" s="90"/>
      <c r="AJ478" s="90"/>
    </row>
    <row r="479" spans="2:36" ht="20.399999999999999">
      <c r="B479" s="90"/>
      <c r="C479" s="90"/>
      <c r="AJ479" s="90"/>
    </row>
    <row r="480" spans="2:36" ht="20.399999999999999">
      <c r="B480" s="90"/>
      <c r="C480" s="90"/>
      <c r="AJ480" s="90"/>
    </row>
    <row r="481" spans="2:36" ht="20.399999999999999">
      <c r="B481" s="90"/>
      <c r="C481" s="90"/>
      <c r="AJ481" s="90"/>
    </row>
    <row r="482" spans="2:36" ht="20.399999999999999">
      <c r="B482" s="90"/>
      <c r="C482" s="90"/>
      <c r="AJ482" s="90"/>
    </row>
    <row r="483" spans="2:36" ht="20.399999999999999">
      <c r="B483" s="90"/>
      <c r="C483" s="90"/>
      <c r="AJ483" s="90"/>
    </row>
    <row r="484" spans="2:36" ht="20.399999999999999">
      <c r="B484" s="90"/>
      <c r="C484" s="90"/>
      <c r="AJ484" s="90"/>
    </row>
    <row r="485" spans="2:36" ht="20.399999999999999">
      <c r="B485" s="90"/>
      <c r="C485" s="90"/>
      <c r="AJ485" s="90"/>
    </row>
    <row r="486" spans="2:36" ht="20.399999999999999">
      <c r="B486" s="90"/>
      <c r="C486" s="90"/>
      <c r="AJ486" s="90"/>
    </row>
    <row r="487" spans="2:36" ht="20.399999999999999">
      <c r="B487" s="90"/>
      <c r="C487" s="90"/>
      <c r="AJ487" s="90"/>
    </row>
    <row r="488" spans="2:36" ht="20.399999999999999">
      <c r="B488" s="90"/>
      <c r="C488" s="90"/>
      <c r="AJ488" s="90"/>
    </row>
    <row r="489" spans="2:36" ht="20.399999999999999">
      <c r="B489" s="90"/>
      <c r="C489" s="90"/>
      <c r="AJ489" s="90"/>
    </row>
    <row r="490" spans="2:36" ht="20.399999999999999">
      <c r="B490" s="90"/>
      <c r="C490" s="90"/>
      <c r="AJ490" s="90"/>
    </row>
    <row r="491" spans="2:36" ht="20.399999999999999">
      <c r="B491" s="90"/>
      <c r="C491" s="90"/>
      <c r="AJ491" s="90"/>
    </row>
    <row r="492" spans="2:36" ht="20.399999999999999">
      <c r="B492" s="90"/>
      <c r="C492" s="90"/>
      <c r="AJ492" s="90"/>
    </row>
    <row r="493" spans="2:36" ht="20.399999999999999">
      <c r="B493" s="90"/>
      <c r="C493" s="90"/>
      <c r="AJ493" s="90"/>
    </row>
    <row r="494" spans="2:36" ht="20.399999999999999">
      <c r="B494" s="90"/>
      <c r="C494" s="90"/>
      <c r="AJ494" s="90"/>
    </row>
    <row r="495" spans="2:36" ht="20.399999999999999">
      <c r="B495" s="90"/>
      <c r="C495" s="90"/>
      <c r="AJ495" s="90"/>
    </row>
    <row r="496" spans="2:36" ht="20.399999999999999">
      <c r="B496" s="90"/>
      <c r="C496" s="90"/>
      <c r="AJ496" s="90"/>
    </row>
    <row r="497" spans="2:36" ht="20.399999999999999">
      <c r="B497" s="90"/>
      <c r="C497" s="90"/>
      <c r="AJ497" s="90"/>
    </row>
    <row r="498" spans="2:36" ht="20.399999999999999">
      <c r="B498" s="90"/>
      <c r="C498" s="90"/>
      <c r="AJ498" s="90"/>
    </row>
    <row r="499" spans="2:36" ht="20.399999999999999">
      <c r="B499" s="90"/>
      <c r="C499" s="90"/>
      <c r="AJ499" s="90"/>
    </row>
    <row r="500" spans="2:36" ht="20.399999999999999">
      <c r="B500" s="90"/>
      <c r="C500" s="90"/>
      <c r="AJ500" s="90"/>
    </row>
    <row r="501" spans="2:36" ht="20.399999999999999">
      <c r="B501" s="90"/>
      <c r="C501" s="90"/>
      <c r="AJ501" s="90"/>
    </row>
    <row r="502" spans="2:36" ht="20.399999999999999">
      <c r="B502" s="90"/>
      <c r="C502" s="90"/>
      <c r="AJ502" s="90"/>
    </row>
    <row r="503" spans="2:36" ht="20.399999999999999">
      <c r="B503" s="90"/>
      <c r="C503" s="90"/>
      <c r="AJ503" s="90"/>
    </row>
    <row r="504" spans="2:36" ht="20.399999999999999">
      <c r="B504" s="90"/>
      <c r="C504" s="90"/>
      <c r="AJ504" s="90"/>
    </row>
    <row r="505" spans="2:36" ht="20.399999999999999">
      <c r="B505" s="90"/>
      <c r="C505" s="90"/>
      <c r="AJ505" s="90"/>
    </row>
    <row r="506" spans="2:36" ht="20.399999999999999">
      <c r="B506" s="90"/>
      <c r="C506" s="90"/>
      <c r="AJ506" s="90"/>
    </row>
    <row r="507" spans="2:36" ht="20.399999999999999">
      <c r="B507" s="90"/>
      <c r="C507" s="90"/>
      <c r="AJ507" s="90"/>
    </row>
    <row r="508" spans="2:36" ht="20.399999999999999">
      <c r="B508" s="90"/>
      <c r="C508" s="90"/>
      <c r="AJ508" s="90"/>
    </row>
    <row r="509" spans="2:36" ht="20.399999999999999">
      <c r="B509" s="90"/>
      <c r="C509" s="90"/>
      <c r="AJ509" s="90"/>
    </row>
    <row r="510" spans="2:36" ht="20.399999999999999">
      <c r="B510" s="90"/>
      <c r="C510" s="90"/>
      <c r="AJ510" s="90"/>
    </row>
    <row r="511" spans="2:36" ht="20.399999999999999">
      <c r="B511" s="90"/>
      <c r="C511" s="90"/>
      <c r="AJ511" s="90"/>
    </row>
    <row r="512" spans="2:36" ht="20.399999999999999">
      <c r="B512" s="90"/>
      <c r="C512" s="90"/>
      <c r="AJ512" s="90"/>
    </row>
    <row r="513" spans="2:36" ht="20.399999999999999">
      <c r="B513" s="90"/>
      <c r="C513" s="90"/>
      <c r="AJ513" s="90"/>
    </row>
    <row r="514" spans="2:36" ht="20.399999999999999">
      <c r="B514" s="90"/>
      <c r="C514" s="90"/>
      <c r="AJ514" s="90"/>
    </row>
    <row r="515" spans="2:36" ht="20.399999999999999">
      <c r="B515" s="90"/>
      <c r="C515" s="90"/>
      <c r="AJ515" s="90"/>
    </row>
    <row r="516" spans="2:36" ht="20.399999999999999">
      <c r="B516" s="90"/>
      <c r="C516" s="90"/>
      <c r="AJ516" s="90"/>
    </row>
    <row r="517" spans="2:36" ht="20.399999999999999">
      <c r="B517" s="90"/>
      <c r="C517" s="90"/>
      <c r="AJ517" s="90"/>
    </row>
    <row r="518" spans="2:36" ht="20.399999999999999">
      <c r="B518" s="90"/>
      <c r="C518" s="90"/>
      <c r="AJ518" s="90"/>
    </row>
    <row r="519" spans="2:36" ht="20.399999999999999">
      <c r="B519" s="90"/>
      <c r="C519" s="90"/>
      <c r="AJ519" s="90"/>
    </row>
    <row r="520" spans="2:36" ht="20.399999999999999">
      <c r="B520" s="90"/>
      <c r="C520" s="90"/>
      <c r="AJ520" s="90"/>
    </row>
    <row r="521" spans="2:36" ht="20.399999999999999">
      <c r="B521" s="90"/>
      <c r="C521" s="90"/>
      <c r="AJ521" s="90"/>
    </row>
    <row r="522" spans="2:36" ht="20.399999999999999">
      <c r="B522" s="90"/>
      <c r="C522" s="90"/>
      <c r="AJ522" s="90"/>
    </row>
    <row r="523" spans="2:36" ht="20.399999999999999">
      <c r="B523" s="90"/>
      <c r="C523" s="90"/>
      <c r="AJ523" s="90"/>
    </row>
    <row r="524" spans="2:36" ht="20.399999999999999">
      <c r="B524" s="90"/>
      <c r="C524" s="90"/>
      <c r="AJ524" s="90"/>
    </row>
    <row r="525" spans="2:36" ht="20.399999999999999">
      <c r="B525" s="90"/>
      <c r="C525" s="90"/>
      <c r="AJ525" s="90"/>
    </row>
    <row r="526" spans="2:36" ht="20.399999999999999">
      <c r="B526" s="90"/>
      <c r="C526" s="90"/>
      <c r="AJ526" s="90"/>
    </row>
    <row r="527" spans="2:36" ht="20.399999999999999">
      <c r="B527" s="90"/>
      <c r="C527" s="90"/>
      <c r="AJ527" s="90"/>
    </row>
    <row r="528" spans="2:36" ht="20.399999999999999">
      <c r="B528" s="90"/>
      <c r="C528" s="90"/>
      <c r="AJ528" s="90"/>
    </row>
    <row r="529" spans="2:36" ht="20.399999999999999">
      <c r="B529" s="90"/>
      <c r="C529" s="90"/>
      <c r="AJ529" s="90"/>
    </row>
    <row r="530" spans="2:36" ht="20.399999999999999">
      <c r="B530" s="90"/>
      <c r="C530" s="90"/>
      <c r="AJ530" s="90"/>
    </row>
    <row r="531" spans="2:36" ht="20.399999999999999">
      <c r="B531" s="90"/>
      <c r="C531" s="90"/>
      <c r="AJ531" s="90"/>
    </row>
    <row r="532" spans="2:36" ht="20.399999999999999">
      <c r="B532" s="90"/>
      <c r="C532" s="90"/>
      <c r="AJ532" s="90"/>
    </row>
    <row r="533" spans="2:36" ht="20.399999999999999">
      <c r="B533" s="90"/>
      <c r="C533" s="90"/>
      <c r="AJ533" s="90"/>
    </row>
    <row r="534" spans="2:36" ht="20.399999999999999">
      <c r="B534" s="90"/>
      <c r="C534" s="90"/>
      <c r="AJ534" s="90"/>
    </row>
    <row r="535" spans="2:36" ht="20.399999999999999">
      <c r="B535" s="90"/>
      <c r="C535" s="90"/>
      <c r="AJ535" s="90"/>
    </row>
    <row r="536" spans="2:36" ht="20.399999999999999">
      <c r="B536" s="90"/>
      <c r="C536" s="90"/>
      <c r="AJ536" s="90"/>
    </row>
    <row r="537" spans="2:36" ht="20.399999999999999">
      <c r="B537" s="90"/>
      <c r="C537" s="90"/>
      <c r="AJ537" s="90"/>
    </row>
    <row r="538" spans="2:36" ht="20.399999999999999">
      <c r="B538" s="90"/>
      <c r="C538" s="90"/>
      <c r="AJ538" s="90"/>
    </row>
    <row r="539" spans="2:36" ht="20.399999999999999">
      <c r="B539" s="90"/>
      <c r="C539" s="90"/>
      <c r="AJ539" s="90"/>
    </row>
    <row r="540" spans="2:36" ht="20.399999999999999">
      <c r="B540" s="90"/>
      <c r="C540" s="90"/>
      <c r="AJ540" s="90"/>
    </row>
    <row r="541" spans="2:36" ht="20.399999999999999">
      <c r="B541" s="90"/>
      <c r="C541" s="90"/>
      <c r="AJ541" s="90"/>
    </row>
    <row r="542" spans="2:36" ht="20.399999999999999">
      <c r="B542" s="90"/>
      <c r="C542" s="90"/>
      <c r="AJ542" s="90"/>
    </row>
    <row r="543" spans="2:36" ht="20.399999999999999">
      <c r="B543" s="90"/>
      <c r="C543" s="90"/>
      <c r="AJ543" s="90"/>
    </row>
    <row r="544" spans="2:36" ht="20.399999999999999">
      <c r="B544" s="90"/>
      <c r="C544" s="90"/>
      <c r="AJ544" s="90"/>
    </row>
    <row r="545" spans="2:36" ht="20.399999999999999">
      <c r="B545" s="90"/>
      <c r="C545" s="90"/>
      <c r="AJ545" s="90"/>
    </row>
    <row r="546" spans="2:36" ht="20.399999999999999">
      <c r="B546" s="90"/>
      <c r="C546" s="90"/>
      <c r="AJ546" s="90"/>
    </row>
    <row r="547" spans="2:36" ht="20.399999999999999">
      <c r="B547" s="90"/>
      <c r="C547" s="90"/>
      <c r="AJ547" s="90"/>
    </row>
    <row r="548" spans="2:36" ht="20.399999999999999">
      <c r="B548" s="90"/>
      <c r="C548" s="90"/>
      <c r="AJ548" s="90"/>
    </row>
    <row r="549" spans="2:36" ht="20.399999999999999">
      <c r="B549" s="90"/>
      <c r="C549" s="90"/>
      <c r="AJ549" s="90"/>
    </row>
    <row r="550" spans="2:36" ht="20.399999999999999">
      <c r="B550" s="90"/>
      <c r="C550" s="90"/>
      <c r="AJ550" s="90"/>
    </row>
    <row r="551" spans="2:36" ht="20.399999999999999">
      <c r="B551" s="90"/>
      <c r="C551" s="90"/>
      <c r="AJ551" s="90"/>
    </row>
    <row r="552" spans="2:36" ht="20.399999999999999">
      <c r="B552" s="90"/>
      <c r="C552" s="90"/>
      <c r="AJ552" s="90"/>
    </row>
    <row r="553" spans="2:36" ht="20.399999999999999">
      <c r="B553" s="90"/>
      <c r="C553" s="90"/>
      <c r="AJ553" s="90"/>
    </row>
    <row r="554" spans="2:36" ht="20.399999999999999">
      <c r="B554" s="90"/>
      <c r="C554" s="90"/>
      <c r="AJ554" s="90"/>
    </row>
    <row r="555" spans="2:36" ht="20.399999999999999">
      <c r="B555" s="90"/>
      <c r="C555" s="90"/>
      <c r="AJ555" s="90"/>
    </row>
    <row r="556" spans="2:36" ht="20.399999999999999">
      <c r="B556" s="90"/>
      <c r="C556" s="90"/>
      <c r="AJ556" s="90"/>
    </row>
    <row r="557" spans="2:36" ht="20.399999999999999">
      <c r="B557" s="90"/>
      <c r="C557" s="90"/>
      <c r="AJ557" s="90"/>
    </row>
    <row r="558" spans="2:36" ht="20.399999999999999">
      <c r="B558" s="90"/>
      <c r="C558" s="90"/>
      <c r="AJ558" s="90"/>
    </row>
    <row r="559" spans="2:36" ht="20.399999999999999">
      <c r="B559" s="90"/>
      <c r="C559" s="90"/>
      <c r="AJ559" s="90"/>
    </row>
    <row r="560" spans="2:36" ht="20.399999999999999">
      <c r="B560" s="90"/>
      <c r="C560" s="90"/>
      <c r="AJ560" s="90"/>
    </row>
    <row r="561" spans="2:36" ht="20.399999999999999">
      <c r="B561" s="90"/>
      <c r="C561" s="90"/>
      <c r="AJ561" s="90"/>
    </row>
    <row r="562" spans="2:36" ht="20.399999999999999">
      <c r="B562" s="90"/>
      <c r="C562" s="90"/>
      <c r="AJ562" s="90"/>
    </row>
    <row r="563" spans="2:36" ht="20.399999999999999">
      <c r="B563" s="90"/>
      <c r="C563" s="90"/>
      <c r="AJ563" s="90"/>
    </row>
    <row r="564" spans="2:36" ht="20.399999999999999">
      <c r="B564" s="90"/>
      <c r="C564" s="90"/>
      <c r="AJ564" s="90"/>
    </row>
    <row r="565" spans="2:36" ht="20.399999999999999">
      <c r="B565" s="90"/>
      <c r="C565" s="90"/>
      <c r="AJ565" s="90"/>
    </row>
    <row r="566" spans="2:36" ht="20.399999999999999">
      <c r="B566" s="90"/>
      <c r="C566" s="90"/>
      <c r="AJ566" s="90"/>
    </row>
    <row r="567" spans="2:36" ht="20.399999999999999">
      <c r="B567" s="90"/>
      <c r="C567" s="90"/>
      <c r="AJ567" s="90"/>
    </row>
    <row r="568" spans="2:36" ht="20.399999999999999">
      <c r="B568" s="90"/>
      <c r="C568" s="90"/>
      <c r="AJ568" s="90"/>
    </row>
    <row r="569" spans="2:36" ht="20.399999999999999">
      <c r="B569" s="90"/>
      <c r="C569" s="90"/>
      <c r="AJ569" s="90"/>
    </row>
    <row r="570" spans="2:36" ht="20.399999999999999">
      <c r="B570" s="90"/>
      <c r="C570" s="90"/>
      <c r="AJ570" s="90"/>
    </row>
    <row r="571" spans="2:36" ht="20.399999999999999">
      <c r="B571" s="90"/>
      <c r="C571" s="90"/>
      <c r="AJ571" s="90"/>
    </row>
    <row r="572" spans="2:36" ht="20.399999999999999">
      <c r="B572" s="90"/>
      <c r="C572" s="90"/>
      <c r="AJ572" s="90"/>
    </row>
    <row r="573" spans="2:36" ht="20.399999999999999">
      <c r="B573" s="90"/>
      <c r="C573" s="90"/>
      <c r="AJ573" s="90"/>
    </row>
    <row r="574" spans="2:36" ht="20.399999999999999">
      <c r="B574" s="90"/>
      <c r="C574" s="90"/>
      <c r="AJ574" s="90"/>
    </row>
    <row r="575" spans="2:36" ht="20.399999999999999">
      <c r="B575" s="90"/>
      <c r="C575" s="90"/>
      <c r="AJ575" s="90"/>
    </row>
    <row r="576" spans="2:36" ht="20.399999999999999">
      <c r="B576" s="90"/>
      <c r="C576" s="90"/>
      <c r="AJ576" s="90"/>
    </row>
    <row r="577" spans="2:36" ht="20.399999999999999">
      <c r="B577" s="90"/>
      <c r="C577" s="90"/>
      <c r="AJ577" s="90"/>
    </row>
    <row r="578" spans="2:36" ht="20.399999999999999">
      <c r="B578" s="90"/>
      <c r="C578" s="90"/>
      <c r="AJ578" s="90"/>
    </row>
    <row r="579" spans="2:36" ht="20.399999999999999">
      <c r="B579" s="90"/>
      <c r="C579" s="90"/>
      <c r="AJ579" s="90"/>
    </row>
    <row r="580" spans="2:36" ht="20.399999999999999">
      <c r="B580" s="90"/>
      <c r="C580" s="90"/>
      <c r="AJ580" s="90"/>
    </row>
    <row r="581" spans="2:36" ht="20.399999999999999">
      <c r="B581" s="90"/>
      <c r="C581" s="90"/>
      <c r="AJ581" s="90"/>
    </row>
    <row r="582" spans="2:36" ht="20.399999999999999">
      <c r="B582" s="90"/>
      <c r="C582" s="90"/>
      <c r="AJ582" s="90"/>
    </row>
    <row r="583" spans="2:36" ht="20.399999999999999">
      <c r="B583" s="90"/>
      <c r="C583" s="90"/>
      <c r="AJ583" s="90"/>
    </row>
    <row r="584" spans="2:36" ht="21" thickBot="1">
      <c r="AJ584" s="131"/>
    </row>
    <row r="585" spans="2:36" ht="20.399999999999999">
      <c r="G585" s="132"/>
      <c r="H585" s="133"/>
      <c r="I585" s="134" t="s">
        <v>95</v>
      </c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  <c r="AG585" s="135"/>
      <c r="AH585" s="135"/>
      <c r="AI585" s="136" t="s">
        <v>96</v>
      </c>
    </row>
    <row r="586" spans="2:36" ht="20.399999999999999">
      <c r="G586" s="132"/>
      <c r="H586" s="133"/>
      <c r="I586" s="137" t="s">
        <v>97</v>
      </c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133"/>
      <c r="AF586" s="133"/>
      <c r="AG586" s="133"/>
      <c r="AH586" s="133"/>
      <c r="AI586" s="138" t="s">
        <v>96</v>
      </c>
    </row>
    <row r="587" spans="2:36" ht="20.399999999999999">
      <c r="G587" s="132"/>
      <c r="H587" s="133"/>
      <c r="I587" s="137" t="s">
        <v>90</v>
      </c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133"/>
      <c r="AF587" s="133"/>
      <c r="AG587" s="133"/>
      <c r="AH587" s="133"/>
      <c r="AI587" s="138" t="s">
        <v>96</v>
      </c>
    </row>
    <row r="588" spans="2:36" ht="21" thickBot="1">
      <c r="G588" s="132"/>
      <c r="H588" s="133"/>
      <c r="I588" s="139" t="s">
        <v>98</v>
      </c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  <c r="Y588" s="140"/>
      <c r="Z588" s="140"/>
      <c r="AA588" s="140"/>
      <c r="AB588" s="140"/>
      <c r="AC588" s="140"/>
      <c r="AD588" s="140"/>
      <c r="AE588" s="140"/>
      <c r="AF588" s="140"/>
      <c r="AG588" s="140"/>
      <c r="AH588" s="140"/>
      <c r="AI588" s="141" t="s">
        <v>91</v>
      </c>
    </row>
  </sheetData>
  <mergeCells count="128">
    <mergeCell ref="A162:A165"/>
    <mergeCell ref="B162:B165"/>
    <mergeCell ref="AJ162:AJ165"/>
    <mergeCell ref="B146:B149"/>
    <mergeCell ref="AJ146:AJ149"/>
    <mergeCell ref="A150:A153"/>
    <mergeCell ref="B150:B153"/>
    <mergeCell ref="AJ150:AJ153"/>
    <mergeCell ref="A154:A157"/>
    <mergeCell ref="B154:B157"/>
    <mergeCell ref="AJ154:AJ157"/>
    <mergeCell ref="A158:A161"/>
    <mergeCell ref="B158:B161"/>
    <mergeCell ref="AJ158:AJ161"/>
    <mergeCell ref="A6:A9"/>
    <mergeCell ref="B6:B9"/>
    <mergeCell ref="AJ6:AJ9"/>
    <mergeCell ref="A10:A13"/>
    <mergeCell ref="B10:B13"/>
    <mergeCell ref="AJ10:AJ13"/>
    <mergeCell ref="A22:A25"/>
    <mergeCell ref="B22:B25"/>
    <mergeCell ref="AJ22:AJ25"/>
    <mergeCell ref="A26:A29"/>
    <mergeCell ref="B26:B29"/>
    <mergeCell ref="AJ26:AJ29"/>
    <mergeCell ref="A14:A17"/>
    <mergeCell ref="B14:B17"/>
    <mergeCell ref="AJ14:AJ17"/>
    <mergeCell ref="A18:A21"/>
    <mergeCell ref="B18:B21"/>
    <mergeCell ref="AJ18:AJ21"/>
    <mergeCell ref="A38:A41"/>
    <mergeCell ref="B38:B41"/>
    <mergeCell ref="AJ38:AJ41"/>
    <mergeCell ref="A42:A45"/>
    <mergeCell ref="B42:B45"/>
    <mergeCell ref="AJ42:AJ45"/>
    <mergeCell ref="A30:A33"/>
    <mergeCell ref="B30:B33"/>
    <mergeCell ref="AJ30:AJ33"/>
    <mergeCell ref="A34:A37"/>
    <mergeCell ref="B34:B37"/>
    <mergeCell ref="AJ34:AJ37"/>
    <mergeCell ref="A54:A57"/>
    <mergeCell ref="B54:B57"/>
    <mergeCell ref="AJ54:AJ57"/>
    <mergeCell ref="A58:A61"/>
    <mergeCell ref="B58:B61"/>
    <mergeCell ref="AJ58:AJ61"/>
    <mergeCell ref="A46:A49"/>
    <mergeCell ref="B46:B49"/>
    <mergeCell ref="AJ46:AJ49"/>
    <mergeCell ref="A50:A53"/>
    <mergeCell ref="B50:B53"/>
    <mergeCell ref="AJ50:AJ53"/>
    <mergeCell ref="A70:A73"/>
    <mergeCell ref="B70:B73"/>
    <mergeCell ref="AJ70:AJ73"/>
    <mergeCell ref="A74:A77"/>
    <mergeCell ref="B74:B77"/>
    <mergeCell ref="AJ74:AJ77"/>
    <mergeCell ref="A62:A65"/>
    <mergeCell ref="B62:B65"/>
    <mergeCell ref="AJ62:AJ65"/>
    <mergeCell ref="A66:A69"/>
    <mergeCell ref="B66:B69"/>
    <mergeCell ref="AJ66:AJ69"/>
    <mergeCell ref="A86:A89"/>
    <mergeCell ref="B86:B89"/>
    <mergeCell ref="AJ86:AJ89"/>
    <mergeCell ref="A90:A93"/>
    <mergeCell ref="B90:B93"/>
    <mergeCell ref="AJ90:AJ93"/>
    <mergeCell ref="A78:A81"/>
    <mergeCell ref="B78:B81"/>
    <mergeCell ref="AJ78:AJ81"/>
    <mergeCell ref="A82:A85"/>
    <mergeCell ref="B82:B85"/>
    <mergeCell ref="AJ82:AJ85"/>
    <mergeCell ref="A102:A105"/>
    <mergeCell ref="B102:B105"/>
    <mergeCell ref="AJ102:AJ105"/>
    <mergeCell ref="A106:A109"/>
    <mergeCell ref="B106:B109"/>
    <mergeCell ref="AJ106:AJ109"/>
    <mergeCell ref="A94:A97"/>
    <mergeCell ref="B94:B97"/>
    <mergeCell ref="AJ94:AJ97"/>
    <mergeCell ref="A98:A101"/>
    <mergeCell ref="B98:B101"/>
    <mergeCell ref="AJ98:AJ101"/>
    <mergeCell ref="A118:A121"/>
    <mergeCell ref="B118:B121"/>
    <mergeCell ref="AJ118:AJ121"/>
    <mergeCell ref="A122:A125"/>
    <mergeCell ref="B122:B125"/>
    <mergeCell ref="AJ122:AJ125"/>
    <mergeCell ref="A110:A113"/>
    <mergeCell ref="B110:B113"/>
    <mergeCell ref="AJ110:AJ113"/>
    <mergeCell ref="A114:A117"/>
    <mergeCell ref="B114:B117"/>
    <mergeCell ref="AJ114:AJ117"/>
    <mergeCell ref="A166:B170"/>
    <mergeCell ref="AJ166:AJ169"/>
    <mergeCell ref="B171:F171"/>
    <mergeCell ref="A172:B172"/>
    <mergeCell ref="AJ172:AJ176"/>
    <mergeCell ref="A173:B173"/>
    <mergeCell ref="A174:B174"/>
    <mergeCell ref="A175:B175"/>
    <mergeCell ref="A126:A129"/>
    <mergeCell ref="B126:B129"/>
    <mergeCell ref="AJ126:AJ129"/>
    <mergeCell ref="A130:A133"/>
    <mergeCell ref="B130:B133"/>
    <mergeCell ref="AJ130:AJ133"/>
    <mergeCell ref="A134:A137"/>
    <mergeCell ref="B134:B137"/>
    <mergeCell ref="AJ134:AJ137"/>
    <mergeCell ref="A138:A141"/>
    <mergeCell ref="B138:B141"/>
    <mergeCell ref="AJ138:AJ141"/>
    <mergeCell ref="A142:A145"/>
    <mergeCell ref="B142:B145"/>
    <mergeCell ref="AJ142:AJ145"/>
    <mergeCell ref="A146:A14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88"/>
  <sheetViews>
    <sheetView workbookViewId="0">
      <pane xSplit="3" ySplit="5" topLeftCell="F169" activePane="bottomRight" state="frozen"/>
      <selection pane="topRight" activeCell="D1" sqref="D1"/>
      <selection pane="bottomLeft" activeCell="A6" sqref="A6"/>
      <selection pane="bottomRight" activeCell="B171" sqref="B171:F171"/>
    </sheetView>
  </sheetViews>
  <sheetFormatPr defaultColWidth="9" defaultRowHeight="14.4"/>
  <cols>
    <col min="1" max="1" width="9" style="79"/>
    <col min="2" max="2" width="35.33203125" style="79" bestFit="1" customWidth="1"/>
    <col min="3" max="3" width="9" style="79"/>
    <col min="4" max="4" width="9.88671875" style="79" bestFit="1" customWidth="1"/>
    <col min="5" max="34" width="9" style="79"/>
    <col min="35" max="35" width="9.88671875" style="79" bestFit="1" customWidth="1"/>
    <col min="36" max="16384" width="9" style="79"/>
  </cols>
  <sheetData>
    <row r="1" spans="1:36" ht="23.4">
      <c r="A1" s="191" t="s">
        <v>45</v>
      </c>
      <c r="B1" s="189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</row>
    <row r="2" spans="1:36" ht="23.4">
      <c r="A2" s="191" t="s">
        <v>247</v>
      </c>
      <c r="B2" s="189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</row>
    <row r="3" spans="1:36" ht="23.4">
      <c r="A3" s="192" t="s">
        <v>320</v>
      </c>
      <c r="B3" s="190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</row>
    <row r="4" spans="1:36" ht="21" thickBot="1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</row>
    <row r="5" spans="1:36" ht="21.6" thickTop="1" thickBot="1">
      <c r="A5" s="84" t="s">
        <v>99</v>
      </c>
      <c r="B5" s="83" t="s">
        <v>0</v>
      </c>
      <c r="C5" s="83" t="s">
        <v>1</v>
      </c>
      <c r="D5" s="84">
        <v>1</v>
      </c>
      <c r="E5" s="84">
        <v>2</v>
      </c>
      <c r="F5" s="84">
        <v>3</v>
      </c>
      <c r="G5" s="84">
        <v>4</v>
      </c>
      <c r="H5" s="500">
        <v>5</v>
      </c>
      <c r="I5" s="84">
        <v>6</v>
      </c>
      <c r="J5" s="84">
        <v>7</v>
      </c>
      <c r="K5" s="84">
        <v>8</v>
      </c>
      <c r="L5" s="84">
        <v>9</v>
      </c>
      <c r="M5" s="84">
        <v>10</v>
      </c>
      <c r="N5" s="84">
        <v>11</v>
      </c>
      <c r="O5" s="500">
        <v>12</v>
      </c>
      <c r="P5" s="84">
        <v>13</v>
      </c>
      <c r="Q5" s="84">
        <v>14</v>
      </c>
      <c r="R5" s="84">
        <v>15</v>
      </c>
      <c r="S5" s="84">
        <v>16</v>
      </c>
      <c r="T5" s="84">
        <v>17</v>
      </c>
      <c r="U5" s="84">
        <v>18</v>
      </c>
      <c r="V5" s="500">
        <v>19</v>
      </c>
      <c r="W5" s="84">
        <v>20</v>
      </c>
      <c r="X5" s="84">
        <v>21</v>
      </c>
      <c r="Y5" s="84">
        <v>22</v>
      </c>
      <c r="Z5" s="84">
        <v>23</v>
      </c>
      <c r="AA5" s="84">
        <v>24</v>
      </c>
      <c r="AB5" s="84">
        <v>25</v>
      </c>
      <c r="AC5" s="500">
        <v>26</v>
      </c>
      <c r="AD5" s="84">
        <v>27</v>
      </c>
      <c r="AE5" s="84">
        <v>28</v>
      </c>
      <c r="AF5" s="84">
        <v>29</v>
      </c>
      <c r="AG5" s="84">
        <v>30</v>
      </c>
      <c r="AH5" s="84">
        <v>31</v>
      </c>
      <c r="AI5" s="85" t="s">
        <v>41</v>
      </c>
      <c r="AJ5" s="83" t="s">
        <v>88</v>
      </c>
    </row>
    <row r="6" spans="1:36" ht="21" thickTop="1">
      <c r="A6" s="544" t="s">
        <v>2</v>
      </c>
      <c r="B6" s="545" t="s">
        <v>53</v>
      </c>
      <c r="C6" s="86" t="s">
        <v>42</v>
      </c>
      <c r="D6" s="142">
        <v>25</v>
      </c>
      <c r="E6" s="142">
        <v>10</v>
      </c>
      <c r="F6" s="142">
        <v>10</v>
      </c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89">
        <f>SUM(D6:AH6)</f>
        <v>45</v>
      </c>
      <c r="AJ6" s="541">
        <f>AI9</f>
        <v>0.24444444444444444</v>
      </c>
    </row>
    <row r="7" spans="1:36" ht="20.399999999999999">
      <c r="A7" s="529"/>
      <c r="B7" s="546"/>
      <c r="C7" s="91" t="s">
        <v>89</v>
      </c>
      <c r="D7" s="92">
        <v>1</v>
      </c>
      <c r="E7" s="92">
        <v>7</v>
      </c>
      <c r="F7" s="92">
        <v>3</v>
      </c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161">
        <f t="shared" ref="AI7:AI8" si="0">SUM(D7:AH7)</f>
        <v>11</v>
      </c>
      <c r="AJ7" s="541"/>
    </row>
    <row r="8" spans="1:36" ht="20.399999999999999">
      <c r="A8" s="529"/>
      <c r="B8" s="546"/>
      <c r="C8" s="94" t="s">
        <v>90</v>
      </c>
      <c r="D8" s="92">
        <v>0</v>
      </c>
      <c r="E8" s="92">
        <v>0</v>
      </c>
      <c r="F8" s="92">
        <v>0</v>
      </c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87">
        <f t="shared" si="0"/>
        <v>0</v>
      </c>
      <c r="AJ8" s="541"/>
    </row>
    <row r="9" spans="1:36" ht="21" thickBot="1">
      <c r="A9" s="530"/>
      <c r="B9" s="547"/>
      <c r="C9" s="96" t="s">
        <v>91</v>
      </c>
      <c r="D9" s="97">
        <f>(D7+D8)/D6</f>
        <v>0.04</v>
      </c>
      <c r="E9" s="97">
        <f>(E7+E8)/E6</f>
        <v>0.7</v>
      </c>
      <c r="F9" s="97">
        <f t="shared" ref="F9:AI9" si="1">(F7+F8)/F6</f>
        <v>0.3</v>
      </c>
      <c r="G9" s="97" t="e">
        <f t="shared" si="1"/>
        <v>#DIV/0!</v>
      </c>
      <c r="H9" s="97" t="e">
        <f t="shared" si="1"/>
        <v>#DIV/0!</v>
      </c>
      <c r="I9" s="97" t="e">
        <f t="shared" si="1"/>
        <v>#DIV/0!</v>
      </c>
      <c r="J9" s="97" t="e">
        <f t="shared" si="1"/>
        <v>#DIV/0!</v>
      </c>
      <c r="K9" s="97" t="e">
        <f t="shared" si="1"/>
        <v>#DIV/0!</v>
      </c>
      <c r="L9" s="97" t="e">
        <f t="shared" si="1"/>
        <v>#DIV/0!</v>
      </c>
      <c r="M9" s="97" t="e">
        <f t="shared" si="1"/>
        <v>#DIV/0!</v>
      </c>
      <c r="N9" s="97" t="e">
        <f t="shared" si="1"/>
        <v>#DIV/0!</v>
      </c>
      <c r="O9" s="97" t="e">
        <f t="shared" si="1"/>
        <v>#DIV/0!</v>
      </c>
      <c r="P9" s="97" t="e">
        <f t="shared" si="1"/>
        <v>#DIV/0!</v>
      </c>
      <c r="Q9" s="97" t="e">
        <f t="shared" si="1"/>
        <v>#DIV/0!</v>
      </c>
      <c r="R9" s="97" t="e">
        <f t="shared" si="1"/>
        <v>#DIV/0!</v>
      </c>
      <c r="S9" s="97" t="e">
        <f t="shared" si="1"/>
        <v>#DIV/0!</v>
      </c>
      <c r="T9" s="97" t="e">
        <f t="shared" si="1"/>
        <v>#DIV/0!</v>
      </c>
      <c r="U9" s="97" t="e">
        <f t="shared" si="1"/>
        <v>#DIV/0!</v>
      </c>
      <c r="V9" s="97" t="e">
        <f t="shared" si="1"/>
        <v>#DIV/0!</v>
      </c>
      <c r="W9" s="97" t="e">
        <f t="shared" si="1"/>
        <v>#DIV/0!</v>
      </c>
      <c r="X9" s="97" t="e">
        <f t="shared" si="1"/>
        <v>#DIV/0!</v>
      </c>
      <c r="Y9" s="97" t="e">
        <f t="shared" si="1"/>
        <v>#DIV/0!</v>
      </c>
      <c r="Z9" s="97" t="e">
        <f t="shared" si="1"/>
        <v>#DIV/0!</v>
      </c>
      <c r="AA9" s="97" t="e">
        <f t="shared" si="1"/>
        <v>#DIV/0!</v>
      </c>
      <c r="AB9" s="97" t="e">
        <f t="shared" si="1"/>
        <v>#DIV/0!</v>
      </c>
      <c r="AC9" s="97" t="e">
        <f t="shared" si="1"/>
        <v>#DIV/0!</v>
      </c>
      <c r="AD9" s="97" t="e">
        <f t="shared" si="1"/>
        <v>#DIV/0!</v>
      </c>
      <c r="AE9" s="97" t="e">
        <f t="shared" si="1"/>
        <v>#DIV/0!</v>
      </c>
      <c r="AF9" s="97" t="e">
        <f t="shared" si="1"/>
        <v>#DIV/0!</v>
      </c>
      <c r="AG9" s="97" t="e">
        <f t="shared" si="1"/>
        <v>#DIV/0!</v>
      </c>
      <c r="AH9" s="97" t="e">
        <f t="shared" si="1"/>
        <v>#DIV/0!</v>
      </c>
      <c r="AI9" s="97">
        <f t="shared" si="1"/>
        <v>0.24444444444444444</v>
      </c>
      <c r="AJ9" s="542"/>
    </row>
    <row r="10" spans="1:36" ht="20.399999999999999">
      <c r="A10" s="528" t="s">
        <v>3</v>
      </c>
      <c r="B10" s="548" t="s">
        <v>54</v>
      </c>
      <c r="C10" s="86" t="s">
        <v>42</v>
      </c>
      <c r="D10" s="142">
        <v>30</v>
      </c>
      <c r="E10" s="142">
        <v>40</v>
      </c>
      <c r="F10" s="142">
        <v>30</v>
      </c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93">
        <f>SUM(D10:AH10)</f>
        <v>100</v>
      </c>
      <c r="AJ10" s="541">
        <f>AI13</f>
        <v>0.2</v>
      </c>
    </row>
    <row r="11" spans="1:36" ht="20.399999999999999">
      <c r="A11" s="529"/>
      <c r="B11" s="546"/>
      <c r="C11" s="91" t="s">
        <v>89</v>
      </c>
      <c r="D11" s="92">
        <v>4</v>
      </c>
      <c r="E11" s="92">
        <v>9</v>
      </c>
      <c r="F11" s="92">
        <v>7</v>
      </c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161">
        <f t="shared" ref="AI11:AI12" si="2">SUM(D11:AH11)</f>
        <v>20</v>
      </c>
      <c r="AJ11" s="541"/>
    </row>
    <row r="12" spans="1:36" ht="20.399999999999999">
      <c r="A12" s="529"/>
      <c r="B12" s="546"/>
      <c r="C12" s="94" t="s">
        <v>90</v>
      </c>
      <c r="D12" s="92">
        <v>0</v>
      </c>
      <c r="E12" s="92">
        <v>0</v>
      </c>
      <c r="F12" s="92">
        <v>0</v>
      </c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87">
        <f t="shared" si="2"/>
        <v>0</v>
      </c>
      <c r="AJ12" s="541"/>
    </row>
    <row r="13" spans="1:36" ht="21" thickBot="1">
      <c r="A13" s="530"/>
      <c r="B13" s="547"/>
      <c r="C13" s="96" t="s">
        <v>91</v>
      </c>
      <c r="D13" s="97">
        <f>(D11+D12)/D10</f>
        <v>0.13333333333333333</v>
      </c>
      <c r="E13" s="97">
        <f>(E11+E12)/E10</f>
        <v>0.22500000000000001</v>
      </c>
      <c r="F13" s="97">
        <f t="shared" ref="F13:AI13" si="3">(F11+F12)/F10</f>
        <v>0.23333333333333334</v>
      </c>
      <c r="G13" s="97" t="e">
        <f t="shared" si="3"/>
        <v>#DIV/0!</v>
      </c>
      <c r="H13" s="97" t="e">
        <f t="shared" si="3"/>
        <v>#DIV/0!</v>
      </c>
      <c r="I13" s="97" t="e">
        <f t="shared" si="3"/>
        <v>#DIV/0!</v>
      </c>
      <c r="J13" s="97" t="e">
        <f t="shared" si="3"/>
        <v>#DIV/0!</v>
      </c>
      <c r="K13" s="97" t="e">
        <f t="shared" si="3"/>
        <v>#DIV/0!</v>
      </c>
      <c r="L13" s="97" t="e">
        <f t="shared" si="3"/>
        <v>#DIV/0!</v>
      </c>
      <c r="M13" s="97" t="e">
        <f t="shared" si="3"/>
        <v>#DIV/0!</v>
      </c>
      <c r="N13" s="97" t="e">
        <f t="shared" si="3"/>
        <v>#DIV/0!</v>
      </c>
      <c r="O13" s="97" t="e">
        <f t="shared" si="3"/>
        <v>#DIV/0!</v>
      </c>
      <c r="P13" s="97" t="e">
        <f t="shared" si="3"/>
        <v>#DIV/0!</v>
      </c>
      <c r="Q13" s="97" t="e">
        <f t="shared" si="3"/>
        <v>#DIV/0!</v>
      </c>
      <c r="R13" s="97" t="e">
        <f t="shared" si="3"/>
        <v>#DIV/0!</v>
      </c>
      <c r="S13" s="97" t="e">
        <f t="shared" si="3"/>
        <v>#DIV/0!</v>
      </c>
      <c r="T13" s="97" t="e">
        <f t="shared" si="3"/>
        <v>#DIV/0!</v>
      </c>
      <c r="U13" s="97" t="e">
        <f t="shared" si="3"/>
        <v>#DIV/0!</v>
      </c>
      <c r="V13" s="97" t="e">
        <f t="shared" si="3"/>
        <v>#DIV/0!</v>
      </c>
      <c r="W13" s="97" t="e">
        <f t="shared" si="3"/>
        <v>#DIV/0!</v>
      </c>
      <c r="X13" s="97" t="e">
        <f t="shared" si="3"/>
        <v>#DIV/0!</v>
      </c>
      <c r="Y13" s="97" t="e">
        <f t="shared" si="3"/>
        <v>#DIV/0!</v>
      </c>
      <c r="Z13" s="97" t="e">
        <f t="shared" si="3"/>
        <v>#DIV/0!</v>
      </c>
      <c r="AA13" s="97" t="e">
        <f t="shared" si="3"/>
        <v>#DIV/0!</v>
      </c>
      <c r="AB13" s="97" t="e">
        <f t="shared" si="3"/>
        <v>#DIV/0!</v>
      </c>
      <c r="AC13" s="97" t="e">
        <f t="shared" si="3"/>
        <v>#DIV/0!</v>
      </c>
      <c r="AD13" s="97" t="e">
        <f t="shared" si="3"/>
        <v>#DIV/0!</v>
      </c>
      <c r="AE13" s="97" t="e">
        <f t="shared" si="3"/>
        <v>#DIV/0!</v>
      </c>
      <c r="AF13" s="97" t="e">
        <f t="shared" si="3"/>
        <v>#DIV/0!</v>
      </c>
      <c r="AG13" s="97" t="e">
        <f t="shared" si="3"/>
        <v>#DIV/0!</v>
      </c>
      <c r="AH13" s="97" t="e">
        <f t="shared" si="3"/>
        <v>#DIV/0!</v>
      </c>
      <c r="AI13" s="97">
        <f t="shared" si="3"/>
        <v>0.2</v>
      </c>
      <c r="AJ13" s="542"/>
    </row>
    <row r="14" spans="1:36" ht="20.399999999999999">
      <c r="A14" s="528" t="s">
        <v>100</v>
      </c>
      <c r="B14" s="548" t="s">
        <v>55</v>
      </c>
      <c r="C14" s="86" t="s">
        <v>42</v>
      </c>
      <c r="D14" s="142">
        <v>35</v>
      </c>
      <c r="E14" s="142">
        <v>50</v>
      </c>
      <c r="F14" s="142">
        <v>50</v>
      </c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93">
        <f>SUM(D14:AH14)</f>
        <v>135</v>
      </c>
      <c r="AJ14" s="541">
        <f>AI17</f>
        <v>0.11851851851851852</v>
      </c>
    </row>
    <row r="15" spans="1:36" ht="20.399999999999999">
      <c r="A15" s="529"/>
      <c r="B15" s="546"/>
      <c r="C15" s="91" t="s">
        <v>89</v>
      </c>
      <c r="D15" s="92">
        <v>2</v>
      </c>
      <c r="E15" s="92">
        <v>4</v>
      </c>
      <c r="F15" s="92">
        <v>10</v>
      </c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161">
        <f t="shared" ref="AI15:AI16" si="4">SUM(D15:AH15)</f>
        <v>16</v>
      </c>
      <c r="AJ15" s="541"/>
    </row>
    <row r="16" spans="1:36" ht="20.399999999999999">
      <c r="A16" s="529"/>
      <c r="B16" s="546"/>
      <c r="C16" s="94" t="s">
        <v>90</v>
      </c>
      <c r="D16" s="92">
        <v>0</v>
      </c>
      <c r="E16" s="92">
        <v>0</v>
      </c>
      <c r="F16" s="92">
        <v>0</v>
      </c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87">
        <f t="shared" si="4"/>
        <v>0</v>
      </c>
      <c r="AJ16" s="541"/>
    </row>
    <row r="17" spans="1:36" ht="21" thickBot="1">
      <c r="A17" s="530"/>
      <c r="B17" s="547"/>
      <c r="C17" s="96" t="s">
        <v>91</v>
      </c>
      <c r="D17" s="97">
        <f>(D15+D16)/D14</f>
        <v>5.7142857142857141E-2</v>
      </c>
      <c r="E17" s="97">
        <f>(E15+E16)/E14</f>
        <v>0.08</v>
      </c>
      <c r="F17" s="97">
        <f t="shared" ref="F17:AI17" si="5">(F15+F16)/F14</f>
        <v>0.2</v>
      </c>
      <c r="G17" s="97" t="e">
        <f t="shared" si="5"/>
        <v>#DIV/0!</v>
      </c>
      <c r="H17" s="97" t="e">
        <f t="shared" si="5"/>
        <v>#DIV/0!</v>
      </c>
      <c r="I17" s="97" t="e">
        <f t="shared" si="5"/>
        <v>#DIV/0!</v>
      </c>
      <c r="J17" s="97" t="e">
        <f t="shared" si="5"/>
        <v>#DIV/0!</v>
      </c>
      <c r="K17" s="97" t="e">
        <f t="shared" si="5"/>
        <v>#DIV/0!</v>
      </c>
      <c r="L17" s="97" t="e">
        <f t="shared" si="5"/>
        <v>#DIV/0!</v>
      </c>
      <c r="M17" s="97" t="e">
        <f t="shared" si="5"/>
        <v>#DIV/0!</v>
      </c>
      <c r="N17" s="97" t="e">
        <f t="shared" si="5"/>
        <v>#DIV/0!</v>
      </c>
      <c r="O17" s="97" t="e">
        <f t="shared" si="5"/>
        <v>#DIV/0!</v>
      </c>
      <c r="P17" s="97" t="e">
        <f t="shared" si="5"/>
        <v>#DIV/0!</v>
      </c>
      <c r="Q17" s="97" t="e">
        <f t="shared" si="5"/>
        <v>#DIV/0!</v>
      </c>
      <c r="R17" s="97" t="e">
        <f t="shared" si="5"/>
        <v>#DIV/0!</v>
      </c>
      <c r="S17" s="97" t="e">
        <f t="shared" si="5"/>
        <v>#DIV/0!</v>
      </c>
      <c r="T17" s="97" t="e">
        <f t="shared" si="5"/>
        <v>#DIV/0!</v>
      </c>
      <c r="U17" s="97" t="e">
        <f t="shared" si="5"/>
        <v>#DIV/0!</v>
      </c>
      <c r="V17" s="97" t="e">
        <f t="shared" si="5"/>
        <v>#DIV/0!</v>
      </c>
      <c r="W17" s="97" t="e">
        <f t="shared" si="5"/>
        <v>#DIV/0!</v>
      </c>
      <c r="X17" s="97" t="e">
        <f t="shared" si="5"/>
        <v>#DIV/0!</v>
      </c>
      <c r="Y17" s="97" t="e">
        <f t="shared" si="5"/>
        <v>#DIV/0!</v>
      </c>
      <c r="Z17" s="97" t="e">
        <f t="shared" si="5"/>
        <v>#DIV/0!</v>
      </c>
      <c r="AA17" s="97" t="e">
        <f t="shared" si="5"/>
        <v>#DIV/0!</v>
      </c>
      <c r="AB17" s="97" t="e">
        <f t="shared" si="5"/>
        <v>#DIV/0!</v>
      </c>
      <c r="AC17" s="97" t="e">
        <f t="shared" si="5"/>
        <v>#DIV/0!</v>
      </c>
      <c r="AD17" s="97" t="e">
        <f t="shared" si="5"/>
        <v>#DIV/0!</v>
      </c>
      <c r="AE17" s="97" t="e">
        <f t="shared" si="5"/>
        <v>#DIV/0!</v>
      </c>
      <c r="AF17" s="97" t="e">
        <f t="shared" si="5"/>
        <v>#DIV/0!</v>
      </c>
      <c r="AG17" s="97" t="e">
        <f t="shared" si="5"/>
        <v>#DIV/0!</v>
      </c>
      <c r="AH17" s="97" t="e">
        <f t="shared" si="5"/>
        <v>#DIV/0!</v>
      </c>
      <c r="AI17" s="97">
        <f t="shared" si="5"/>
        <v>0.11851851851851852</v>
      </c>
      <c r="AJ17" s="542"/>
    </row>
    <row r="18" spans="1:36" ht="20.399999999999999">
      <c r="A18" s="528" t="s">
        <v>4</v>
      </c>
      <c r="B18" s="548" t="s">
        <v>56</v>
      </c>
      <c r="C18" s="86" t="s">
        <v>42</v>
      </c>
      <c r="D18" s="142">
        <v>20</v>
      </c>
      <c r="E18" s="142">
        <v>30</v>
      </c>
      <c r="F18" s="142">
        <v>30</v>
      </c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93">
        <f>SUM(D18:AH18)</f>
        <v>80</v>
      </c>
      <c r="AJ18" s="541">
        <f>AI21</f>
        <v>7.4999999999999997E-2</v>
      </c>
    </row>
    <row r="19" spans="1:36" ht="20.399999999999999">
      <c r="A19" s="529"/>
      <c r="B19" s="546"/>
      <c r="C19" s="91" t="s">
        <v>89</v>
      </c>
      <c r="D19" s="92">
        <v>4</v>
      </c>
      <c r="E19" s="92">
        <v>2</v>
      </c>
      <c r="F19" s="92">
        <v>0</v>
      </c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161">
        <f t="shared" ref="AI19:AI20" si="6">SUM(D19:AH19)</f>
        <v>6</v>
      </c>
      <c r="AJ19" s="541"/>
    </row>
    <row r="20" spans="1:36" ht="20.399999999999999">
      <c r="A20" s="529"/>
      <c r="B20" s="546"/>
      <c r="C20" s="94" t="s">
        <v>90</v>
      </c>
      <c r="D20" s="92">
        <v>0</v>
      </c>
      <c r="E20" s="92">
        <v>0</v>
      </c>
      <c r="F20" s="92">
        <v>0</v>
      </c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87">
        <f t="shared" si="6"/>
        <v>0</v>
      </c>
      <c r="AJ20" s="541"/>
    </row>
    <row r="21" spans="1:36" ht="21" thickBot="1">
      <c r="A21" s="530"/>
      <c r="B21" s="547"/>
      <c r="C21" s="96" t="s">
        <v>91</v>
      </c>
      <c r="D21" s="97">
        <f>(D19+D20)/D18</f>
        <v>0.2</v>
      </c>
      <c r="E21" s="97">
        <f>(E19+E20)/E18</f>
        <v>6.6666666666666666E-2</v>
      </c>
      <c r="F21" s="97">
        <f t="shared" ref="F21:AI21" si="7">(F19+F20)/F18</f>
        <v>0</v>
      </c>
      <c r="G21" s="97" t="e">
        <f t="shared" si="7"/>
        <v>#DIV/0!</v>
      </c>
      <c r="H21" s="97" t="e">
        <f t="shared" si="7"/>
        <v>#DIV/0!</v>
      </c>
      <c r="I21" s="97" t="e">
        <f t="shared" si="7"/>
        <v>#DIV/0!</v>
      </c>
      <c r="J21" s="97" t="e">
        <f t="shared" si="7"/>
        <v>#DIV/0!</v>
      </c>
      <c r="K21" s="97" t="e">
        <f t="shared" si="7"/>
        <v>#DIV/0!</v>
      </c>
      <c r="L21" s="97" t="e">
        <f t="shared" si="7"/>
        <v>#DIV/0!</v>
      </c>
      <c r="M21" s="97" t="e">
        <f t="shared" si="7"/>
        <v>#DIV/0!</v>
      </c>
      <c r="N21" s="97" t="e">
        <f t="shared" si="7"/>
        <v>#DIV/0!</v>
      </c>
      <c r="O21" s="97" t="e">
        <f t="shared" si="7"/>
        <v>#DIV/0!</v>
      </c>
      <c r="P21" s="97" t="e">
        <f t="shared" si="7"/>
        <v>#DIV/0!</v>
      </c>
      <c r="Q21" s="97" t="e">
        <f t="shared" si="7"/>
        <v>#DIV/0!</v>
      </c>
      <c r="R21" s="97" t="e">
        <f t="shared" si="7"/>
        <v>#DIV/0!</v>
      </c>
      <c r="S21" s="97" t="e">
        <f t="shared" si="7"/>
        <v>#DIV/0!</v>
      </c>
      <c r="T21" s="97" t="e">
        <f t="shared" si="7"/>
        <v>#DIV/0!</v>
      </c>
      <c r="U21" s="97" t="e">
        <f t="shared" si="7"/>
        <v>#DIV/0!</v>
      </c>
      <c r="V21" s="97" t="e">
        <f t="shared" si="7"/>
        <v>#DIV/0!</v>
      </c>
      <c r="W21" s="97" t="e">
        <f t="shared" si="7"/>
        <v>#DIV/0!</v>
      </c>
      <c r="X21" s="97" t="e">
        <f t="shared" si="7"/>
        <v>#DIV/0!</v>
      </c>
      <c r="Y21" s="97" t="e">
        <f t="shared" si="7"/>
        <v>#DIV/0!</v>
      </c>
      <c r="Z21" s="97" t="e">
        <f t="shared" si="7"/>
        <v>#DIV/0!</v>
      </c>
      <c r="AA21" s="97" t="e">
        <f t="shared" si="7"/>
        <v>#DIV/0!</v>
      </c>
      <c r="AB21" s="97" t="e">
        <f t="shared" si="7"/>
        <v>#DIV/0!</v>
      </c>
      <c r="AC21" s="97" t="e">
        <f t="shared" si="7"/>
        <v>#DIV/0!</v>
      </c>
      <c r="AD21" s="97" t="e">
        <f t="shared" si="7"/>
        <v>#DIV/0!</v>
      </c>
      <c r="AE21" s="97" t="e">
        <f t="shared" si="7"/>
        <v>#DIV/0!</v>
      </c>
      <c r="AF21" s="97" t="e">
        <f t="shared" si="7"/>
        <v>#DIV/0!</v>
      </c>
      <c r="AG21" s="97" t="e">
        <f t="shared" si="7"/>
        <v>#DIV/0!</v>
      </c>
      <c r="AH21" s="97" t="e">
        <f t="shared" si="7"/>
        <v>#DIV/0!</v>
      </c>
      <c r="AI21" s="97">
        <f t="shared" si="7"/>
        <v>7.4999999999999997E-2</v>
      </c>
      <c r="AJ21" s="542"/>
    </row>
    <row r="22" spans="1:36" ht="20.399999999999999">
      <c r="A22" s="528" t="s">
        <v>5</v>
      </c>
      <c r="B22" s="548" t="s">
        <v>57</v>
      </c>
      <c r="C22" s="86" t="s">
        <v>42</v>
      </c>
      <c r="D22" s="142">
        <v>15</v>
      </c>
      <c r="E22" s="142">
        <v>0</v>
      </c>
      <c r="F22" s="142">
        <v>25</v>
      </c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93">
        <f>SUM(D22:AH22)</f>
        <v>40</v>
      </c>
      <c r="AJ22" s="541">
        <f>AI25</f>
        <v>0.27500000000000002</v>
      </c>
    </row>
    <row r="23" spans="1:36" ht="20.399999999999999">
      <c r="A23" s="529"/>
      <c r="B23" s="546"/>
      <c r="C23" s="91" t="s">
        <v>89</v>
      </c>
      <c r="D23" s="92">
        <v>8</v>
      </c>
      <c r="E23" s="92">
        <v>3</v>
      </c>
      <c r="F23" s="92">
        <v>0</v>
      </c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161">
        <f t="shared" ref="AI23:AI24" si="8">SUM(D23:AH23)</f>
        <v>11</v>
      </c>
      <c r="AJ23" s="541"/>
    </row>
    <row r="24" spans="1:36" ht="20.399999999999999">
      <c r="A24" s="529"/>
      <c r="B24" s="546"/>
      <c r="C24" s="94" t="s">
        <v>90</v>
      </c>
      <c r="D24" s="92">
        <v>0</v>
      </c>
      <c r="E24" s="92">
        <v>0</v>
      </c>
      <c r="F24" s="92">
        <v>0</v>
      </c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87">
        <f t="shared" si="8"/>
        <v>0</v>
      </c>
      <c r="AJ24" s="541"/>
    </row>
    <row r="25" spans="1:36" ht="21" thickBot="1">
      <c r="A25" s="530"/>
      <c r="B25" s="547"/>
      <c r="C25" s="96" t="s">
        <v>91</v>
      </c>
      <c r="D25" s="97">
        <f>(D23+D24)/D22</f>
        <v>0.53333333333333333</v>
      </c>
      <c r="E25" s="97" t="e">
        <f>(E23+E24)/E22</f>
        <v>#DIV/0!</v>
      </c>
      <c r="F25" s="97">
        <f t="shared" ref="F25:AI25" si="9">(F23+F24)/F22</f>
        <v>0</v>
      </c>
      <c r="G25" s="97" t="e">
        <f t="shared" si="9"/>
        <v>#DIV/0!</v>
      </c>
      <c r="H25" s="97" t="e">
        <f t="shared" si="9"/>
        <v>#DIV/0!</v>
      </c>
      <c r="I25" s="97" t="e">
        <f t="shared" si="9"/>
        <v>#DIV/0!</v>
      </c>
      <c r="J25" s="97" t="e">
        <f t="shared" si="9"/>
        <v>#DIV/0!</v>
      </c>
      <c r="K25" s="97" t="e">
        <f t="shared" si="9"/>
        <v>#DIV/0!</v>
      </c>
      <c r="L25" s="97" t="e">
        <f t="shared" si="9"/>
        <v>#DIV/0!</v>
      </c>
      <c r="M25" s="97" t="e">
        <f t="shared" si="9"/>
        <v>#DIV/0!</v>
      </c>
      <c r="N25" s="97" t="e">
        <f t="shared" si="9"/>
        <v>#DIV/0!</v>
      </c>
      <c r="O25" s="97" t="e">
        <f t="shared" si="9"/>
        <v>#DIV/0!</v>
      </c>
      <c r="P25" s="97" t="e">
        <f t="shared" si="9"/>
        <v>#DIV/0!</v>
      </c>
      <c r="Q25" s="97" t="e">
        <f t="shared" si="9"/>
        <v>#DIV/0!</v>
      </c>
      <c r="R25" s="97" t="e">
        <f t="shared" si="9"/>
        <v>#DIV/0!</v>
      </c>
      <c r="S25" s="97" t="e">
        <f t="shared" si="9"/>
        <v>#DIV/0!</v>
      </c>
      <c r="T25" s="97" t="e">
        <f t="shared" si="9"/>
        <v>#DIV/0!</v>
      </c>
      <c r="U25" s="97" t="e">
        <f t="shared" si="9"/>
        <v>#DIV/0!</v>
      </c>
      <c r="V25" s="97" t="e">
        <f t="shared" si="9"/>
        <v>#DIV/0!</v>
      </c>
      <c r="W25" s="97" t="e">
        <f t="shared" si="9"/>
        <v>#DIV/0!</v>
      </c>
      <c r="X25" s="97" t="e">
        <f t="shared" si="9"/>
        <v>#DIV/0!</v>
      </c>
      <c r="Y25" s="97" t="e">
        <f t="shared" si="9"/>
        <v>#DIV/0!</v>
      </c>
      <c r="Z25" s="97" t="e">
        <f t="shared" si="9"/>
        <v>#DIV/0!</v>
      </c>
      <c r="AA25" s="97" t="e">
        <f t="shared" si="9"/>
        <v>#DIV/0!</v>
      </c>
      <c r="AB25" s="97" t="e">
        <f t="shared" si="9"/>
        <v>#DIV/0!</v>
      </c>
      <c r="AC25" s="97" t="e">
        <f t="shared" si="9"/>
        <v>#DIV/0!</v>
      </c>
      <c r="AD25" s="97" t="e">
        <f t="shared" si="9"/>
        <v>#DIV/0!</v>
      </c>
      <c r="AE25" s="97" t="e">
        <f t="shared" si="9"/>
        <v>#DIV/0!</v>
      </c>
      <c r="AF25" s="97" t="e">
        <f t="shared" si="9"/>
        <v>#DIV/0!</v>
      </c>
      <c r="AG25" s="97" t="e">
        <f t="shared" si="9"/>
        <v>#DIV/0!</v>
      </c>
      <c r="AH25" s="97" t="e">
        <f t="shared" si="9"/>
        <v>#DIV/0!</v>
      </c>
      <c r="AI25" s="97">
        <f t="shared" si="9"/>
        <v>0.27500000000000002</v>
      </c>
      <c r="AJ25" s="542"/>
    </row>
    <row r="26" spans="1:36" ht="20.399999999999999">
      <c r="A26" s="528" t="s">
        <v>6</v>
      </c>
      <c r="B26" s="548" t="s">
        <v>58</v>
      </c>
      <c r="C26" s="86" t="s">
        <v>42</v>
      </c>
      <c r="D26" s="142">
        <v>55</v>
      </c>
      <c r="E26" s="142">
        <v>50</v>
      </c>
      <c r="F26" s="142">
        <v>60</v>
      </c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93">
        <f>SUM(D26:AH26)</f>
        <v>165</v>
      </c>
      <c r="AJ26" s="541">
        <f>AI29</f>
        <v>0.15151515151515152</v>
      </c>
    </row>
    <row r="27" spans="1:36" ht="20.399999999999999">
      <c r="A27" s="529"/>
      <c r="B27" s="546"/>
      <c r="C27" s="91" t="s">
        <v>89</v>
      </c>
      <c r="D27" s="92">
        <v>6</v>
      </c>
      <c r="E27" s="92">
        <v>7</v>
      </c>
      <c r="F27" s="92">
        <v>12</v>
      </c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161">
        <f t="shared" ref="AI27:AI28" si="10">SUM(D27:AH27)</f>
        <v>25</v>
      </c>
      <c r="AJ27" s="541"/>
    </row>
    <row r="28" spans="1:36" ht="20.399999999999999">
      <c r="A28" s="529"/>
      <c r="B28" s="546"/>
      <c r="C28" s="94" t="s">
        <v>90</v>
      </c>
      <c r="D28" s="92">
        <v>0</v>
      </c>
      <c r="E28" s="92">
        <v>0</v>
      </c>
      <c r="F28" s="92">
        <v>0</v>
      </c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87">
        <f t="shared" si="10"/>
        <v>0</v>
      </c>
      <c r="AJ28" s="541"/>
    </row>
    <row r="29" spans="1:36" ht="21" thickBot="1">
      <c r="A29" s="530"/>
      <c r="B29" s="547"/>
      <c r="C29" s="96" t="s">
        <v>91</v>
      </c>
      <c r="D29" s="97">
        <f>(D27+D28)/D26</f>
        <v>0.10909090909090909</v>
      </c>
      <c r="E29" s="97">
        <f>(E27+E28)/E26</f>
        <v>0.14000000000000001</v>
      </c>
      <c r="F29" s="97">
        <f t="shared" ref="F29:AI29" si="11">(F27+F28)/F26</f>
        <v>0.2</v>
      </c>
      <c r="G29" s="97" t="e">
        <f t="shared" si="11"/>
        <v>#DIV/0!</v>
      </c>
      <c r="H29" s="97" t="e">
        <f t="shared" si="11"/>
        <v>#DIV/0!</v>
      </c>
      <c r="I29" s="97" t="e">
        <f t="shared" si="11"/>
        <v>#DIV/0!</v>
      </c>
      <c r="J29" s="97" t="e">
        <f t="shared" si="11"/>
        <v>#DIV/0!</v>
      </c>
      <c r="K29" s="97" t="e">
        <f t="shared" si="11"/>
        <v>#DIV/0!</v>
      </c>
      <c r="L29" s="97" t="e">
        <f t="shared" si="11"/>
        <v>#DIV/0!</v>
      </c>
      <c r="M29" s="97" t="e">
        <f t="shared" si="11"/>
        <v>#DIV/0!</v>
      </c>
      <c r="N29" s="97" t="e">
        <f t="shared" si="11"/>
        <v>#DIV/0!</v>
      </c>
      <c r="O29" s="97" t="e">
        <f t="shared" si="11"/>
        <v>#DIV/0!</v>
      </c>
      <c r="P29" s="97" t="e">
        <f t="shared" si="11"/>
        <v>#DIV/0!</v>
      </c>
      <c r="Q29" s="97" t="e">
        <f t="shared" si="11"/>
        <v>#DIV/0!</v>
      </c>
      <c r="R29" s="97" t="e">
        <f t="shared" si="11"/>
        <v>#DIV/0!</v>
      </c>
      <c r="S29" s="97" t="e">
        <f t="shared" si="11"/>
        <v>#DIV/0!</v>
      </c>
      <c r="T29" s="97" t="e">
        <f t="shared" si="11"/>
        <v>#DIV/0!</v>
      </c>
      <c r="U29" s="97" t="e">
        <f t="shared" si="11"/>
        <v>#DIV/0!</v>
      </c>
      <c r="V29" s="97" t="e">
        <f t="shared" si="11"/>
        <v>#DIV/0!</v>
      </c>
      <c r="W29" s="97" t="e">
        <f t="shared" si="11"/>
        <v>#DIV/0!</v>
      </c>
      <c r="X29" s="97" t="e">
        <f t="shared" si="11"/>
        <v>#DIV/0!</v>
      </c>
      <c r="Y29" s="97" t="e">
        <f t="shared" si="11"/>
        <v>#DIV/0!</v>
      </c>
      <c r="Z29" s="97" t="e">
        <f t="shared" si="11"/>
        <v>#DIV/0!</v>
      </c>
      <c r="AA29" s="97" t="e">
        <f t="shared" si="11"/>
        <v>#DIV/0!</v>
      </c>
      <c r="AB29" s="97" t="e">
        <f t="shared" si="11"/>
        <v>#DIV/0!</v>
      </c>
      <c r="AC29" s="97" t="e">
        <f t="shared" si="11"/>
        <v>#DIV/0!</v>
      </c>
      <c r="AD29" s="97" t="e">
        <f t="shared" si="11"/>
        <v>#DIV/0!</v>
      </c>
      <c r="AE29" s="97" t="e">
        <f t="shared" si="11"/>
        <v>#DIV/0!</v>
      </c>
      <c r="AF29" s="97" t="e">
        <f t="shared" si="11"/>
        <v>#DIV/0!</v>
      </c>
      <c r="AG29" s="97" t="e">
        <f t="shared" si="11"/>
        <v>#DIV/0!</v>
      </c>
      <c r="AH29" s="97" t="e">
        <f t="shared" si="11"/>
        <v>#DIV/0!</v>
      </c>
      <c r="AI29" s="97">
        <f t="shared" si="11"/>
        <v>0.15151515151515152</v>
      </c>
      <c r="AJ29" s="542"/>
    </row>
    <row r="30" spans="1:36" ht="20.399999999999999">
      <c r="A30" s="528" t="s">
        <v>7</v>
      </c>
      <c r="B30" s="548" t="s">
        <v>59</v>
      </c>
      <c r="C30" s="86" t="s">
        <v>42</v>
      </c>
      <c r="D30" s="142">
        <v>55</v>
      </c>
      <c r="E30" s="142">
        <v>50</v>
      </c>
      <c r="F30" s="142">
        <v>55</v>
      </c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93">
        <f>SUM(D30:AH30)</f>
        <v>160</v>
      </c>
      <c r="AJ30" s="541">
        <f>AI33</f>
        <v>0.16250000000000001</v>
      </c>
    </row>
    <row r="31" spans="1:36" ht="20.399999999999999">
      <c r="A31" s="529"/>
      <c r="B31" s="546"/>
      <c r="C31" s="91" t="s">
        <v>89</v>
      </c>
      <c r="D31" s="92">
        <v>4</v>
      </c>
      <c r="E31" s="92">
        <v>9</v>
      </c>
      <c r="F31" s="92">
        <v>13</v>
      </c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161">
        <f t="shared" ref="AI31:AI32" si="12">SUM(D31:AH31)</f>
        <v>26</v>
      </c>
      <c r="AJ31" s="541"/>
    </row>
    <row r="32" spans="1:36" ht="20.399999999999999">
      <c r="A32" s="529"/>
      <c r="B32" s="546"/>
      <c r="C32" s="94" t="s">
        <v>90</v>
      </c>
      <c r="D32" s="92">
        <v>0</v>
      </c>
      <c r="E32" s="92">
        <v>0</v>
      </c>
      <c r="F32" s="92">
        <v>0</v>
      </c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87">
        <f t="shared" si="12"/>
        <v>0</v>
      </c>
      <c r="AJ32" s="541"/>
    </row>
    <row r="33" spans="1:36" ht="21" thickBot="1">
      <c r="A33" s="530"/>
      <c r="B33" s="547"/>
      <c r="C33" s="96" t="s">
        <v>91</v>
      </c>
      <c r="D33" s="97">
        <f>(D31+D32)/D30</f>
        <v>7.2727272727272724E-2</v>
      </c>
      <c r="E33" s="97">
        <f>(E31+E32)/E30</f>
        <v>0.18</v>
      </c>
      <c r="F33" s="97">
        <f t="shared" ref="F33:AI33" si="13">(F31+F32)/F30</f>
        <v>0.23636363636363636</v>
      </c>
      <c r="G33" s="97" t="e">
        <f t="shared" si="13"/>
        <v>#DIV/0!</v>
      </c>
      <c r="H33" s="97" t="e">
        <f t="shared" si="13"/>
        <v>#DIV/0!</v>
      </c>
      <c r="I33" s="97" t="e">
        <f t="shared" si="13"/>
        <v>#DIV/0!</v>
      </c>
      <c r="J33" s="97" t="e">
        <f t="shared" si="13"/>
        <v>#DIV/0!</v>
      </c>
      <c r="K33" s="97" t="e">
        <f t="shared" si="13"/>
        <v>#DIV/0!</v>
      </c>
      <c r="L33" s="97" t="e">
        <f t="shared" si="13"/>
        <v>#DIV/0!</v>
      </c>
      <c r="M33" s="97" t="e">
        <f t="shared" si="13"/>
        <v>#DIV/0!</v>
      </c>
      <c r="N33" s="97" t="e">
        <f t="shared" si="13"/>
        <v>#DIV/0!</v>
      </c>
      <c r="O33" s="97" t="e">
        <f t="shared" si="13"/>
        <v>#DIV/0!</v>
      </c>
      <c r="P33" s="97" t="e">
        <f t="shared" si="13"/>
        <v>#DIV/0!</v>
      </c>
      <c r="Q33" s="97" t="e">
        <f t="shared" si="13"/>
        <v>#DIV/0!</v>
      </c>
      <c r="R33" s="97" t="e">
        <f t="shared" si="13"/>
        <v>#DIV/0!</v>
      </c>
      <c r="S33" s="97" t="e">
        <f t="shared" si="13"/>
        <v>#DIV/0!</v>
      </c>
      <c r="T33" s="97" t="e">
        <f t="shared" si="13"/>
        <v>#DIV/0!</v>
      </c>
      <c r="U33" s="97" t="e">
        <f t="shared" si="13"/>
        <v>#DIV/0!</v>
      </c>
      <c r="V33" s="97" t="e">
        <f t="shared" si="13"/>
        <v>#DIV/0!</v>
      </c>
      <c r="W33" s="97" t="e">
        <f t="shared" si="13"/>
        <v>#DIV/0!</v>
      </c>
      <c r="X33" s="97" t="e">
        <f t="shared" si="13"/>
        <v>#DIV/0!</v>
      </c>
      <c r="Y33" s="97" t="e">
        <f t="shared" si="13"/>
        <v>#DIV/0!</v>
      </c>
      <c r="Z33" s="97" t="e">
        <f t="shared" si="13"/>
        <v>#DIV/0!</v>
      </c>
      <c r="AA33" s="97" t="e">
        <f t="shared" si="13"/>
        <v>#DIV/0!</v>
      </c>
      <c r="AB33" s="97" t="e">
        <f t="shared" si="13"/>
        <v>#DIV/0!</v>
      </c>
      <c r="AC33" s="97" t="e">
        <f t="shared" si="13"/>
        <v>#DIV/0!</v>
      </c>
      <c r="AD33" s="97" t="e">
        <f t="shared" si="13"/>
        <v>#DIV/0!</v>
      </c>
      <c r="AE33" s="97" t="e">
        <f t="shared" si="13"/>
        <v>#DIV/0!</v>
      </c>
      <c r="AF33" s="97" t="e">
        <f t="shared" si="13"/>
        <v>#DIV/0!</v>
      </c>
      <c r="AG33" s="97" t="e">
        <f t="shared" si="13"/>
        <v>#DIV/0!</v>
      </c>
      <c r="AH33" s="97" t="e">
        <f t="shared" si="13"/>
        <v>#DIV/0!</v>
      </c>
      <c r="AI33" s="97">
        <f t="shared" si="13"/>
        <v>0.16250000000000001</v>
      </c>
      <c r="AJ33" s="542"/>
    </row>
    <row r="34" spans="1:36" ht="20.399999999999999">
      <c r="A34" s="528" t="s">
        <v>8</v>
      </c>
      <c r="B34" s="548" t="s">
        <v>32</v>
      </c>
      <c r="C34" s="86" t="s">
        <v>42</v>
      </c>
      <c r="D34" s="142">
        <v>70</v>
      </c>
      <c r="E34" s="142">
        <v>75</v>
      </c>
      <c r="F34" s="142">
        <v>70</v>
      </c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93">
        <f>SUM(D34:AH34)</f>
        <v>215</v>
      </c>
      <c r="AJ34" s="541">
        <f>AI37</f>
        <v>6.0465116279069767E-2</v>
      </c>
    </row>
    <row r="35" spans="1:36" ht="20.399999999999999">
      <c r="A35" s="529"/>
      <c r="B35" s="546"/>
      <c r="C35" s="91" t="s">
        <v>89</v>
      </c>
      <c r="D35" s="92">
        <v>5</v>
      </c>
      <c r="E35" s="92">
        <v>3</v>
      </c>
      <c r="F35" s="92">
        <v>5</v>
      </c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161">
        <f t="shared" ref="AI35:AI36" si="14">SUM(D35:AH35)</f>
        <v>13</v>
      </c>
      <c r="AJ35" s="541"/>
    </row>
    <row r="36" spans="1:36" ht="20.399999999999999">
      <c r="A36" s="529"/>
      <c r="B36" s="546"/>
      <c r="C36" s="94" t="s">
        <v>90</v>
      </c>
      <c r="D36" s="92">
        <v>0</v>
      </c>
      <c r="E36" s="92">
        <v>0</v>
      </c>
      <c r="F36" s="92">
        <v>0</v>
      </c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87">
        <f t="shared" si="14"/>
        <v>0</v>
      </c>
      <c r="AJ36" s="541"/>
    </row>
    <row r="37" spans="1:36" ht="21" thickBot="1">
      <c r="A37" s="530"/>
      <c r="B37" s="547"/>
      <c r="C37" s="96" t="s">
        <v>91</v>
      </c>
      <c r="D37" s="97">
        <f>(D35+D36)/D34</f>
        <v>7.1428571428571425E-2</v>
      </c>
      <c r="E37" s="97">
        <f>(E35+E36)/E34</f>
        <v>0.04</v>
      </c>
      <c r="F37" s="97">
        <f t="shared" ref="F37:AI37" si="15">(F35+F36)/F34</f>
        <v>7.1428571428571425E-2</v>
      </c>
      <c r="G37" s="97" t="e">
        <f t="shared" si="15"/>
        <v>#DIV/0!</v>
      </c>
      <c r="H37" s="97" t="e">
        <f t="shared" si="15"/>
        <v>#DIV/0!</v>
      </c>
      <c r="I37" s="97" t="e">
        <f t="shared" si="15"/>
        <v>#DIV/0!</v>
      </c>
      <c r="J37" s="97" t="e">
        <f t="shared" si="15"/>
        <v>#DIV/0!</v>
      </c>
      <c r="K37" s="97" t="e">
        <f t="shared" si="15"/>
        <v>#DIV/0!</v>
      </c>
      <c r="L37" s="97" t="e">
        <f t="shared" si="15"/>
        <v>#DIV/0!</v>
      </c>
      <c r="M37" s="97" t="e">
        <f t="shared" si="15"/>
        <v>#DIV/0!</v>
      </c>
      <c r="N37" s="97" t="e">
        <f t="shared" si="15"/>
        <v>#DIV/0!</v>
      </c>
      <c r="O37" s="97" t="e">
        <f t="shared" si="15"/>
        <v>#DIV/0!</v>
      </c>
      <c r="P37" s="97" t="e">
        <f t="shared" si="15"/>
        <v>#DIV/0!</v>
      </c>
      <c r="Q37" s="97" t="e">
        <f t="shared" si="15"/>
        <v>#DIV/0!</v>
      </c>
      <c r="R37" s="97" t="e">
        <f t="shared" si="15"/>
        <v>#DIV/0!</v>
      </c>
      <c r="S37" s="97" t="e">
        <f t="shared" si="15"/>
        <v>#DIV/0!</v>
      </c>
      <c r="T37" s="97" t="e">
        <f t="shared" si="15"/>
        <v>#DIV/0!</v>
      </c>
      <c r="U37" s="97" t="e">
        <f t="shared" si="15"/>
        <v>#DIV/0!</v>
      </c>
      <c r="V37" s="97" t="e">
        <f t="shared" si="15"/>
        <v>#DIV/0!</v>
      </c>
      <c r="W37" s="97" t="e">
        <f t="shared" si="15"/>
        <v>#DIV/0!</v>
      </c>
      <c r="X37" s="97" t="e">
        <f t="shared" si="15"/>
        <v>#DIV/0!</v>
      </c>
      <c r="Y37" s="97" t="e">
        <f t="shared" si="15"/>
        <v>#DIV/0!</v>
      </c>
      <c r="Z37" s="97" t="e">
        <f t="shared" si="15"/>
        <v>#DIV/0!</v>
      </c>
      <c r="AA37" s="97" t="e">
        <f t="shared" si="15"/>
        <v>#DIV/0!</v>
      </c>
      <c r="AB37" s="97" t="e">
        <f t="shared" si="15"/>
        <v>#DIV/0!</v>
      </c>
      <c r="AC37" s="97" t="e">
        <f t="shared" si="15"/>
        <v>#DIV/0!</v>
      </c>
      <c r="AD37" s="97" t="e">
        <f t="shared" si="15"/>
        <v>#DIV/0!</v>
      </c>
      <c r="AE37" s="97" t="e">
        <f t="shared" si="15"/>
        <v>#DIV/0!</v>
      </c>
      <c r="AF37" s="97" t="e">
        <f t="shared" si="15"/>
        <v>#DIV/0!</v>
      </c>
      <c r="AG37" s="97" t="e">
        <f t="shared" si="15"/>
        <v>#DIV/0!</v>
      </c>
      <c r="AH37" s="97" t="e">
        <f t="shared" si="15"/>
        <v>#DIV/0!</v>
      </c>
      <c r="AI37" s="97">
        <f t="shared" si="15"/>
        <v>6.0465116279069767E-2</v>
      </c>
      <c r="AJ37" s="542"/>
    </row>
    <row r="38" spans="1:36" ht="20.399999999999999">
      <c r="A38" s="528" t="s">
        <v>9</v>
      </c>
      <c r="B38" s="548" t="s">
        <v>33</v>
      </c>
      <c r="C38" s="86" t="s">
        <v>42</v>
      </c>
      <c r="D38" s="142">
        <v>35</v>
      </c>
      <c r="E38" s="142">
        <v>10</v>
      </c>
      <c r="F38" s="142">
        <v>20</v>
      </c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93">
        <f>SUM(D38:AH38)</f>
        <v>65</v>
      </c>
      <c r="AJ38" s="541">
        <f>AI41</f>
        <v>0.18461538461538463</v>
      </c>
    </row>
    <row r="39" spans="1:36" ht="20.399999999999999">
      <c r="A39" s="529"/>
      <c r="B39" s="546"/>
      <c r="C39" s="91" t="s">
        <v>89</v>
      </c>
      <c r="D39" s="92">
        <v>2</v>
      </c>
      <c r="E39" s="92">
        <v>3</v>
      </c>
      <c r="F39" s="92">
        <v>7</v>
      </c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161">
        <f t="shared" ref="AI39:AI40" si="16">SUM(D39:AH39)</f>
        <v>12</v>
      </c>
      <c r="AJ39" s="541"/>
    </row>
    <row r="40" spans="1:36" ht="20.399999999999999">
      <c r="A40" s="529"/>
      <c r="B40" s="546"/>
      <c r="C40" s="94" t="s">
        <v>90</v>
      </c>
      <c r="D40" s="92">
        <v>0</v>
      </c>
      <c r="E40" s="92">
        <v>0</v>
      </c>
      <c r="F40" s="92">
        <v>0</v>
      </c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87">
        <f t="shared" si="16"/>
        <v>0</v>
      </c>
      <c r="AJ40" s="541"/>
    </row>
    <row r="41" spans="1:36" ht="21" thickBot="1">
      <c r="A41" s="530"/>
      <c r="B41" s="547"/>
      <c r="C41" s="96" t="s">
        <v>91</v>
      </c>
      <c r="D41" s="97">
        <f>(D39+D40)/D38</f>
        <v>5.7142857142857141E-2</v>
      </c>
      <c r="E41" s="97">
        <f>(E39+E40)/E38</f>
        <v>0.3</v>
      </c>
      <c r="F41" s="97">
        <f t="shared" ref="F41:AI41" si="17">(F39+F40)/F38</f>
        <v>0.35</v>
      </c>
      <c r="G41" s="97" t="e">
        <f t="shared" si="17"/>
        <v>#DIV/0!</v>
      </c>
      <c r="H41" s="97" t="e">
        <f t="shared" si="17"/>
        <v>#DIV/0!</v>
      </c>
      <c r="I41" s="97" t="e">
        <f t="shared" si="17"/>
        <v>#DIV/0!</v>
      </c>
      <c r="J41" s="97" t="e">
        <f t="shared" si="17"/>
        <v>#DIV/0!</v>
      </c>
      <c r="K41" s="97" t="e">
        <f t="shared" si="17"/>
        <v>#DIV/0!</v>
      </c>
      <c r="L41" s="97" t="e">
        <f t="shared" si="17"/>
        <v>#DIV/0!</v>
      </c>
      <c r="M41" s="97" t="e">
        <f t="shared" si="17"/>
        <v>#DIV/0!</v>
      </c>
      <c r="N41" s="97" t="e">
        <f t="shared" si="17"/>
        <v>#DIV/0!</v>
      </c>
      <c r="O41" s="97" t="e">
        <f t="shared" si="17"/>
        <v>#DIV/0!</v>
      </c>
      <c r="P41" s="97" t="e">
        <f t="shared" si="17"/>
        <v>#DIV/0!</v>
      </c>
      <c r="Q41" s="97" t="e">
        <f t="shared" si="17"/>
        <v>#DIV/0!</v>
      </c>
      <c r="R41" s="97" t="e">
        <f t="shared" si="17"/>
        <v>#DIV/0!</v>
      </c>
      <c r="S41" s="97" t="e">
        <f t="shared" si="17"/>
        <v>#DIV/0!</v>
      </c>
      <c r="T41" s="97" t="e">
        <f t="shared" si="17"/>
        <v>#DIV/0!</v>
      </c>
      <c r="U41" s="97" t="e">
        <f t="shared" si="17"/>
        <v>#DIV/0!</v>
      </c>
      <c r="V41" s="97" t="e">
        <f t="shared" si="17"/>
        <v>#DIV/0!</v>
      </c>
      <c r="W41" s="97" t="e">
        <f t="shared" si="17"/>
        <v>#DIV/0!</v>
      </c>
      <c r="X41" s="97" t="e">
        <f t="shared" si="17"/>
        <v>#DIV/0!</v>
      </c>
      <c r="Y41" s="97" t="e">
        <f t="shared" si="17"/>
        <v>#DIV/0!</v>
      </c>
      <c r="Z41" s="97" t="e">
        <f t="shared" si="17"/>
        <v>#DIV/0!</v>
      </c>
      <c r="AA41" s="97" t="e">
        <f t="shared" si="17"/>
        <v>#DIV/0!</v>
      </c>
      <c r="AB41" s="97" t="e">
        <f t="shared" si="17"/>
        <v>#DIV/0!</v>
      </c>
      <c r="AC41" s="97" t="e">
        <f t="shared" si="17"/>
        <v>#DIV/0!</v>
      </c>
      <c r="AD41" s="97" t="e">
        <f t="shared" si="17"/>
        <v>#DIV/0!</v>
      </c>
      <c r="AE41" s="97" t="e">
        <f t="shared" si="17"/>
        <v>#DIV/0!</v>
      </c>
      <c r="AF41" s="97" t="e">
        <f t="shared" si="17"/>
        <v>#DIV/0!</v>
      </c>
      <c r="AG41" s="97" t="e">
        <f t="shared" si="17"/>
        <v>#DIV/0!</v>
      </c>
      <c r="AH41" s="97" t="e">
        <f t="shared" si="17"/>
        <v>#DIV/0!</v>
      </c>
      <c r="AI41" s="97">
        <f t="shared" si="17"/>
        <v>0.18461538461538463</v>
      </c>
      <c r="AJ41" s="542"/>
    </row>
    <row r="42" spans="1:36" ht="20.399999999999999">
      <c r="A42" s="528" t="s">
        <v>10</v>
      </c>
      <c r="B42" s="548" t="s">
        <v>34</v>
      </c>
      <c r="C42" s="86" t="s">
        <v>42</v>
      </c>
      <c r="D42" s="142">
        <v>25</v>
      </c>
      <c r="E42" s="142">
        <v>20</v>
      </c>
      <c r="F42" s="142">
        <v>10</v>
      </c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93">
        <f>SUM(D42:AH42)</f>
        <v>55</v>
      </c>
      <c r="AJ42" s="541">
        <f>AI45</f>
        <v>5.4545454545454543E-2</v>
      </c>
    </row>
    <row r="43" spans="1:36" ht="20.399999999999999">
      <c r="A43" s="529"/>
      <c r="B43" s="546"/>
      <c r="C43" s="91" t="s">
        <v>89</v>
      </c>
      <c r="D43" s="92">
        <v>1</v>
      </c>
      <c r="E43" s="92">
        <v>0</v>
      </c>
      <c r="F43" s="92">
        <v>2</v>
      </c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161">
        <f t="shared" ref="AI43:AI44" si="18">SUM(D43:AH43)</f>
        <v>3</v>
      </c>
      <c r="AJ43" s="541"/>
    </row>
    <row r="44" spans="1:36" ht="20.399999999999999">
      <c r="A44" s="529"/>
      <c r="B44" s="546"/>
      <c r="C44" s="94" t="s">
        <v>90</v>
      </c>
      <c r="D44" s="92">
        <v>0</v>
      </c>
      <c r="E44" s="92">
        <v>0</v>
      </c>
      <c r="F44" s="92">
        <v>0</v>
      </c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87">
        <f t="shared" si="18"/>
        <v>0</v>
      </c>
      <c r="AJ44" s="541"/>
    </row>
    <row r="45" spans="1:36" ht="21" thickBot="1">
      <c r="A45" s="530"/>
      <c r="B45" s="547"/>
      <c r="C45" s="96" t="s">
        <v>91</v>
      </c>
      <c r="D45" s="97">
        <f>(D43+D44)/D42</f>
        <v>0.04</v>
      </c>
      <c r="E45" s="97">
        <f>(E43+E44)/E42</f>
        <v>0</v>
      </c>
      <c r="F45" s="97">
        <f t="shared" ref="F45:AI45" si="19">(F43+F44)/F42</f>
        <v>0.2</v>
      </c>
      <c r="G45" s="97" t="e">
        <f t="shared" si="19"/>
        <v>#DIV/0!</v>
      </c>
      <c r="H45" s="97" t="e">
        <f t="shared" si="19"/>
        <v>#DIV/0!</v>
      </c>
      <c r="I45" s="97" t="e">
        <f t="shared" si="19"/>
        <v>#DIV/0!</v>
      </c>
      <c r="J45" s="97" t="e">
        <f t="shared" si="19"/>
        <v>#DIV/0!</v>
      </c>
      <c r="K45" s="97" t="e">
        <f t="shared" si="19"/>
        <v>#DIV/0!</v>
      </c>
      <c r="L45" s="97" t="e">
        <f t="shared" si="19"/>
        <v>#DIV/0!</v>
      </c>
      <c r="M45" s="97" t="e">
        <f t="shared" si="19"/>
        <v>#DIV/0!</v>
      </c>
      <c r="N45" s="97" t="e">
        <f t="shared" si="19"/>
        <v>#DIV/0!</v>
      </c>
      <c r="O45" s="97" t="e">
        <f t="shared" si="19"/>
        <v>#DIV/0!</v>
      </c>
      <c r="P45" s="97" t="e">
        <f t="shared" si="19"/>
        <v>#DIV/0!</v>
      </c>
      <c r="Q45" s="97" t="e">
        <f t="shared" si="19"/>
        <v>#DIV/0!</v>
      </c>
      <c r="R45" s="97" t="e">
        <f t="shared" si="19"/>
        <v>#DIV/0!</v>
      </c>
      <c r="S45" s="97" t="e">
        <f t="shared" si="19"/>
        <v>#DIV/0!</v>
      </c>
      <c r="T45" s="97" t="e">
        <f t="shared" si="19"/>
        <v>#DIV/0!</v>
      </c>
      <c r="U45" s="97" t="e">
        <f t="shared" si="19"/>
        <v>#DIV/0!</v>
      </c>
      <c r="V45" s="97" t="e">
        <f t="shared" si="19"/>
        <v>#DIV/0!</v>
      </c>
      <c r="W45" s="97" t="e">
        <f t="shared" si="19"/>
        <v>#DIV/0!</v>
      </c>
      <c r="X45" s="97" t="e">
        <f t="shared" si="19"/>
        <v>#DIV/0!</v>
      </c>
      <c r="Y45" s="97" t="e">
        <f t="shared" si="19"/>
        <v>#DIV/0!</v>
      </c>
      <c r="Z45" s="97" t="e">
        <f t="shared" si="19"/>
        <v>#DIV/0!</v>
      </c>
      <c r="AA45" s="97" t="e">
        <f t="shared" si="19"/>
        <v>#DIV/0!</v>
      </c>
      <c r="AB45" s="97" t="e">
        <f t="shared" si="19"/>
        <v>#DIV/0!</v>
      </c>
      <c r="AC45" s="97" t="e">
        <f t="shared" si="19"/>
        <v>#DIV/0!</v>
      </c>
      <c r="AD45" s="97" t="e">
        <f t="shared" si="19"/>
        <v>#DIV/0!</v>
      </c>
      <c r="AE45" s="97" t="e">
        <f t="shared" si="19"/>
        <v>#DIV/0!</v>
      </c>
      <c r="AF45" s="97" t="e">
        <f t="shared" si="19"/>
        <v>#DIV/0!</v>
      </c>
      <c r="AG45" s="97" t="e">
        <f t="shared" si="19"/>
        <v>#DIV/0!</v>
      </c>
      <c r="AH45" s="97" t="e">
        <f t="shared" si="19"/>
        <v>#DIV/0!</v>
      </c>
      <c r="AI45" s="97">
        <f t="shared" si="19"/>
        <v>5.4545454545454543E-2</v>
      </c>
      <c r="AJ45" s="542"/>
    </row>
    <row r="46" spans="1:36" ht="20.399999999999999">
      <c r="A46" s="528" t="s">
        <v>11</v>
      </c>
      <c r="B46" s="548" t="s">
        <v>35</v>
      </c>
      <c r="C46" s="86" t="s">
        <v>42</v>
      </c>
      <c r="D46" s="142">
        <v>50</v>
      </c>
      <c r="E46" s="142">
        <v>55</v>
      </c>
      <c r="F46" s="142">
        <v>55</v>
      </c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2"/>
      <c r="AF46" s="142"/>
      <c r="AG46" s="142"/>
      <c r="AH46" s="142"/>
      <c r="AI46" s="93">
        <f>SUM(D46:AH46)</f>
        <v>160</v>
      </c>
      <c r="AJ46" s="541">
        <f>AI49</f>
        <v>6.25E-2</v>
      </c>
    </row>
    <row r="47" spans="1:36" ht="20.399999999999999">
      <c r="A47" s="529"/>
      <c r="B47" s="546"/>
      <c r="C47" s="91" t="s">
        <v>89</v>
      </c>
      <c r="D47" s="92">
        <v>2</v>
      </c>
      <c r="E47" s="92">
        <v>3</v>
      </c>
      <c r="F47" s="92">
        <v>5</v>
      </c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161">
        <f t="shared" ref="AI47:AI48" si="20">SUM(D47:AH47)</f>
        <v>10</v>
      </c>
      <c r="AJ47" s="541"/>
    </row>
    <row r="48" spans="1:36" ht="20.399999999999999">
      <c r="A48" s="529"/>
      <c r="B48" s="546"/>
      <c r="C48" s="94" t="s">
        <v>90</v>
      </c>
      <c r="D48" s="92">
        <v>0</v>
      </c>
      <c r="E48" s="92">
        <v>0</v>
      </c>
      <c r="F48" s="92">
        <v>0</v>
      </c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87">
        <f t="shared" si="20"/>
        <v>0</v>
      </c>
      <c r="AJ48" s="541"/>
    </row>
    <row r="49" spans="1:36" ht="21" thickBot="1">
      <c r="A49" s="530"/>
      <c r="B49" s="547"/>
      <c r="C49" s="96" t="s">
        <v>91</v>
      </c>
      <c r="D49" s="97">
        <f>(D47+D48)/D46</f>
        <v>0.04</v>
      </c>
      <c r="E49" s="97">
        <f>(E47+E48)/E46</f>
        <v>5.4545454545454543E-2</v>
      </c>
      <c r="F49" s="97">
        <f t="shared" ref="F49:AI49" si="21">(F47+F48)/F46</f>
        <v>9.0909090909090912E-2</v>
      </c>
      <c r="G49" s="97" t="e">
        <f t="shared" si="21"/>
        <v>#DIV/0!</v>
      </c>
      <c r="H49" s="97" t="e">
        <f t="shared" si="21"/>
        <v>#DIV/0!</v>
      </c>
      <c r="I49" s="97" t="e">
        <f t="shared" si="21"/>
        <v>#DIV/0!</v>
      </c>
      <c r="J49" s="97" t="e">
        <f t="shared" si="21"/>
        <v>#DIV/0!</v>
      </c>
      <c r="K49" s="97" t="e">
        <f t="shared" si="21"/>
        <v>#DIV/0!</v>
      </c>
      <c r="L49" s="97" t="e">
        <f t="shared" si="21"/>
        <v>#DIV/0!</v>
      </c>
      <c r="M49" s="97" t="e">
        <f t="shared" si="21"/>
        <v>#DIV/0!</v>
      </c>
      <c r="N49" s="97" t="e">
        <f t="shared" si="21"/>
        <v>#DIV/0!</v>
      </c>
      <c r="O49" s="97" t="e">
        <f t="shared" si="21"/>
        <v>#DIV/0!</v>
      </c>
      <c r="P49" s="97" t="e">
        <f t="shared" si="21"/>
        <v>#DIV/0!</v>
      </c>
      <c r="Q49" s="97" t="e">
        <f t="shared" si="21"/>
        <v>#DIV/0!</v>
      </c>
      <c r="R49" s="97" t="e">
        <f t="shared" si="21"/>
        <v>#DIV/0!</v>
      </c>
      <c r="S49" s="97" t="e">
        <f t="shared" si="21"/>
        <v>#DIV/0!</v>
      </c>
      <c r="T49" s="97" t="e">
        <f t="shared" si="21"/>
        <v>#DIV/0!</v>
      </c>
      <c r="U49" s="97" t="e">
        <f t="shared" si="21"/>
        <v>#DIV/0!</v>
      </c>
      <c r="V49" s="97" t="e">
        <f t="shared" si="21"/>
        <v>#DIV/0!</v>
      </c>
      <c r="W49" s="97" t="e">
        <f t="shared" si="21"/>
        <v>#DIV/0!</v>
      </c>
      <c r="X49" s="97" t="e">
        <f t="shared" si="21"/>
        <v>#DIV/0!</v>
      </c>
      <c r="Y49" s="97" t="e">
        <f t="shared" si="21"/>
        <v>#DIV/0!</v>
      </c>
      <c r="Z49" s="97" t="e">
        <f t="shared" si="21"/>
        <v>#DIV/0!</v>
      </c>
      <c r="AA49" s="97" t="e">
        <f t="shared" si="21"/>
        <v>#DIV/0!</v>
      </c>
      <c r="AB49" s="97" t="e">
        <f t="shared" si="21"/>
        <v>#DIV/0!</v>
      </c>
      <c r="AC49" s="97" t="e">
        <f t="shared" si="21"/>
        <v>#DIV/0!</v>
      </c>
      <c r="AD49" s="97" t="e">
        <f t="shared" si="21"/>
        <v>#DIV/0!</v>
      </c>
      <c r="AE49" s="97" t="e">
        <f t="shared" si="21"/>
        <v>#DIV/0!</v>
      </c>
      <c r="AF49" s="97" t="e">
        <f t="shared" si="21"/>
        <v>#DIV/0!</v>
      </c>
      <c r="AG49" s="97" t="e">
        <f t="shared" si="21"/>
        <v>#DIV/0!</v>
      </c>
      <c r="AH49" s="97" t="e">
        <f t="shared" si="21"/>
        <v>#DIV/0!</v>
      </c>
      <c r="AI49" s="97">
        <f t="shared" si="21"/>
        <v>6.25E-2</v>
      </c>
      <c r="AJ49" s="542"/>
    </row>
    <row r="50" spans="1:36" ht="20.399999999999999">
      <c r="A50" s="528" t="s">
        <v>12</v>
      </c>
      <c r="B50" s="548" t="s">
        <v>60</v>
      </c>
      <c r="C50" s="86" t="s">
        <v>42</v>
      </c>
      <c r="D50" s="142">
        <v>25</v>
      </c>
      <c r="E50" s="142">
        <v>0</v>
      </c>
      <c r="F50" s="142">
        <v>20</v>
      </c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93">
        <f>SUM(D50:AH50)</f>
        <v>45</v>
      </c>
      <c r="AJ50" s="541">
        <f>AI53</f>
        <v>8.8888888888888892E-2</v>
      </c>
    </row>
    <row r="51" spans="1:36" ht="20.399999999999999">
      <c r="A51" s="529"/>
      <c r="B51" s="546"/>
      <c r="C51" s="91" t="s">
        <v>89</v>
      </c>
      <c r="D51" s="92">
        <v>2</v>
      </c>
      <c r="E51" s="92">
        <v>0</v>
      </c>
      <c r="F51" s="92">
        <v>2</v>
      </c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161">
        <f t="shared" ref="AI51:AI52" si="22">SUM(D51:AH51)</f>
        <v>4</v>
      </c>
      <c r="AJ51" s="541"/>
    </row>
    <row r="52" spans="1:36" ht="20.399999999999999">
      <c r="A52" s="529"/>
      <c r="B52" s="546"/>
      <c r="C52" s="94" t="s">
        <v>90</v>
      </c>
      <c r="D52" s="92">
        <v>0</v>
      </c>
      <c r="E52" s="92">
        <v>0</v>
      </c>
      <c r="F52" s="92">
        <v>0</v>
      </c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87">
        <f t="shared" si="22"/>
        <v>0</v>
      </c>
      <c r="AJ52" s="541"/>
    </row>
    <row r="53" spans="1:36" ht="21" thickBot="1">
      <c r="A53" s="530"/>
      <c r="B53" s="547"/>
      <c r="C53" s="96" t="s">
        <v>91</v>
      </c>
      <c r="D53" s="97">
        <f>(D51+D52)/D50</f>
        <v>0.08</v>
      </c>
      <c r="E53" s="97" t="e">
        <f>(E51+E52)/E50</f>
        <v>#DIV/0!</v>
      </c>
      <c r="F53" s="97">
        <f t="shared" ref="F53:AI53" si="23">(F51+F52)/F50</f>
        <v>0.1</v>
      </c>
      <c r="G53" s="97" t="e">
        <f t="shared" si="23"/>
        <v>#DIV/0!</v>
      </c>
      <c r="H53" s="97" t="e">
        <f t="shared" si="23"/>
        <v>#DIV/0!</v>
      </c>
      <c r="I53" s="97" t="e">
        <f t="shared" si="23"/>
        <v>#DIV/0!</v>
      </c>
      <c r="J53" s="97" t="e">
        <f t="shared" si="23"/>
        <v>#DIV/0!</v>
      </c>
      <c r="K53" s="97" t="e">
        <f t="shared" si="23"/>
        <v>#DIV/0!</v>
      </c>
      <c r="L53" s="97" t="e">
        <f t="shared" si="23"/>
        <v>#DIV/0!</v>
      </c>
      <c r="M53" s="97" t="e">
        <f t="shared" si="23"/>
        <v>#DIV/0!</v>
      </c>
      <c r="N53" s="97" t="e">
        <f t="shared" si="23"/>
        <v>#DIV/0!</v>
      </c>
      <c r="O53" s="97" t="e">
        <f t="shared" si="23"/>
        <v>#DIV/0!</v>
      </c>
      <c r="P53" s="97" t="e">
        <f t="shared" si="23"/>
        <v>#DIV/0!</v>
      </c>
      <c r="Q53" s="97" t="e">
        <f t="shared" si="23"/>
        <v>#DIV/0!</v>
      </c>
      <c r="R53" s="97" t="e">
        <f t="shared" si="23"/>
        <v>#DIV/0!</v>
      </c>
      <c r="S53" s="97" t="e">
        <f t="shared" si="23"/>
        <v>#DIV/0!</v>
      </c>
      <c r="T53" s="97" t="e">
        <f t="shared" si="23"/>
        <v>#DIV/0!</v>
      </c>
      <c r="U53" s="97" t="e">
        <f t="shared" si="23"/>
        <v>#DIV/0!</v>
      </c>
      <c r="V53" s="97" t="e">
        <f t="shared" si="23"/>
        <v>#DIV/0!</v>
      </c>
      <c r="W53" s="97" t="e">
        <f t="shared" si="23"/>
        <v>#DIV/0!</v>
      </c>
      <c r="X53" s="97" t="e">
        <f t="shared" si="23"/>
        <v>#DIV/0!</v>
      </c>
      <c r="Y53" s="97" t="e">
        <f t="shared" si="23"/>
        <v>#DIV/0!</v>
      </c>
      <c r="Z53" s="97" t="e">
        <f t="shared" si="23"/>
        <v>#DIV/0!</v>
      </c>
      <c r="AA53" s="97" t="e">
        <f t="shared" si="23"/>
        <v>#DIV/0!</v>
      </c>
      <c r="AB53" s="97" t="e">
        <f t="shared" si="23"/>
        <v>#DIV/0!</v>
      </c>
      <c r="AC53" s="97" t="e">
        <f t="shared" si="23"/>
        <v>#DIV/0!</v>
      </c>
      <c r="AD53" s="97" t="e">
        <f t="shared" si="23"/>
        <v>#DIV/0!</v>
      </c>
      <c r="AE53" s="97" t="e">
        <f t="shared" si="23"/>
        <v>#DIV/0!</v>
      </c>
      <c r="AF53" s="97" t="e">
        <f t="shared" si="23"/>
        <v>#DIV/0!</v>
      </c>
      <c r="AG53" s="97" t="e">
        <f t="shared" si="23"/>
        <v>#DIV/0!</v>
      </c>
      <c r="AH53" s="97" t="e">
        <f t="shared" si="23"/>
        <v>#DIV/0!</v>
      </c>
      <c r="AI53" s="97">
        <f t="shared" si="23"/>
        <v>8.8888888888888892E-2</v>
      </c>
      <c r="AJ53" s="542"/>
    </row>
    <row r="54" spans="1:36" ht="20.399999999999999">
      <c r="A54" s="528" t="s">
        <v>13</v>
      </c>
      <c r="B54" s="548" t="s">
        <v>61</v>
      </c>
      <c r="C54" s="86" t="s">
        <v>42</v>
      </c>
      <c r="D54" s="142">
        <v>35</v>
      </c>
      <c r="E54" s="142">
        <v>20</v>
      </c>
      <c r="F54" s="142">
        <v>40</v>
      </c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93">
        <f>SUM(D54:AH54)</f>
        <v>95</v>
      </c>
      <c r="AJ54" s="541">
        <f>AI57</f>
        <v>0.3473684210526316</v>
      </c>
    </row>
    <row r="55" spans="1:36" ht="20.399999999999999">
      <c r="A55" s="529"/>
      <c r="B55" s="546"/>
      <c r="C55" s="91" t="s">
        <v>89</v>
      </c>
      <c r="D55" s="92">
        <v>3</v>
      </c>
      <c r="E55" s="92">
        <v>15</v>
      </c>
      <c r="F55" s="92">
        <v>15</v>
      </c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161">
        <f t="shared" ref="AI55:AI56" si="24">SUM(D55:AH55)</f>
        <v>33</v>
      </c>
      <c r="AJ55" s="541"/>
    </row>
    <row r="56" spans="1:36" ht="20.399999999999999">
      <c r="A56" s="529"/>
      <c r="B56" s="546"/>
      <c r="C56" s="94" t="s">
        <v>90</v>
      </c>
      <c r="D56" s="92">
        <v>0</v>
      </c>
      <c r="E56" s="92">
        <v>0</v>
      </c>
      <c r="F56" s="92">
        <v>0</v>
      </c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87">
        <f t="shared" si="24"/>
        <v>0</v>
      </c>
      <c r="AJ56" s="541"/>
    </row>
    <row r="57" spans="1:36" ht="21" thickBot="1">
      <c r="A57" s="530"/>
      <c r="B57" s="547"/>
      <c r="C57" s="96" t="s">
        <v>91</v>
      </c>
      <c r="D57" s="97">
        <f>(D55+D56)/D54</f>
        <v>8.5714285714285715E-2</v>
      </c>
      <c r="E57" s="97">
        <f>(E55+E56)/E54</f>
        <v>0.75</v>
      </c>
      <c r="F57" s="97">
        <f t="shared" ref="F57:AI57" si="25">(F55+F56)/F54</f>
        <v>0.375</v>
      </c>
      <c r="G57" s="97" t="e">
        <f t="shared" si="25"/>
        <v>#DIV/0!</v>
      </c>
      <c r="H57" s="97" t="e">
        <f t="shared" si="25"/>
        <v>#DIV/0!</v>
      </c>
      <c r="I57" s="97" t="e">
        <f t="shared" si="25"/>
        <v>#DIV/0!</v>
      </c>
      <c r="J57" s="97" t="e">
        <f t="shared" si="25"/>
        <v>#DIV/0!</v>
      </c>
      <c r="K57" s="97" t="e">
        <f t="shared" si="25"/>
        <v>#DIV/0!</v>
      </c>
      <c r="L57" s="97" t="e">
        <f t="shared" si="25"/>
        <v>#DIV/0!</v>
      </c>
      <c r="M57" s="97" t="e">
        <f t="shared" si="25"/>
        <v>#DIV/0!</v>
      </c>
      <c r="N57" s="97" t="e">
        <f t="shared" si="25"/>
        <v>#DIV/0!</v>
      </c>
      <c r="O57" s="97" t="e">
        <f t="shared" si="25"/>
        <v>#DIV/0!</v>
      </c>
      <c r="P57" s="97" t="e">
        <f t="shared" si="25"/>
        <v>#DIV/0!</v>
      </c>
      <c r="Q57" s="97" t="e">
        <f t="shared" si="25"/>
        <v>#DIV/0!</v>
      </c>
      <c r="R57" s="97" t="e">
        <f t="shared" si="25"/>
        <v>#DIV/0!</v>
      </c>
      <c r="S57" s="97" t="e">
        <f t="shared" si="25"/>
        <v>#DIV/0!</v>
      </c>
      <c r="T57" s="97" t="e">
        <f t="shared" si="25"/>
        <v>#DIV/0!</v>
      </c>
      <c r="U57" s="97" t="e">
        <f t="shared" si="25"/>
        <v>#DIV/0!</v>
      </c>
      <c r="V57" s="97" t="e">
        <f t="shared" si="25"/>
        <v>#DIV/0!</v>
      </c>
      <c r="W57" s="97" t="e">
        <f t="shared" si="25"/>
        <v>#DIV/0!</v>
      </c>
      <c r="X57" s="97" t="e">
        <f t="shared" si="25"/>
        <v>#DIV/0!</v>
      </c>
      <c r="Y57" s="97" t="e">
        <f t="shared" si="25"/>
        <v>#DIV/0!</v>
      </c>
      <c r="Z57" s="97" t="e">
        <f t="shared" si="25"/>
        <v>#DIV/0!</v>
      </c>
      <c r="AA57" s="97" t="e">
        <f t="shared" si="25"/>
        <v>#DIV/0!</v>
      </c>
      <c r="AB57" s="97" t="e">
        <f t="shared" si="25"/>
        <v>#DIV/0!</v>
      </c>
      <c r="AC57" s="97" t="e">
        <f t="shared" si="25"/>
        <v>#DIV/0!</v>
      </c>
      <c r="AD57" s="97" t="e">
        <f t="shared" si="25"/>
        <v>#DIV/0!</v>
      </c>
      <c r="AE57" s="97" t="e">
        <f t="shared" si="25"/>
        <v>#DIV/0!</v>
      </c>
      <c r="AF57" s="97" t="e">
        <f t="shared" si="25"/>
        <v>#DIV/0!</v>
      </c>
      <c r="AG57" s="97" t="e">
        <f t="shared" si="25"/>
        <v>#DIV/0!</v>
      </c>
      <c r="AH57" s="97" t="e">
        <f t="shared" si="25"/>
        <v>#DIV/0!</v>
      </c>
      <c r="AI57" s="97">
        <f t="shared" si="25"/>
        <v>0.3473684210526316</v>
      </c>
      <c r="AJ57" s="542"/>
    </row>
    <row r="58" spans="1:36" ht="20.399999999999999">
      <c r="A58" s="528" t="s">
        <v>14</v>
      </c>
      <c r="B58" s="548" t="s">
        <v>62</v>
      </c>
      <c r="C58" s="86" t="s">
        <v>42</v>
      </c>
      <c r="D58" s="142">
        <v>160</v>
      </c>
      <c r="E58" s="142">
        <v>160</v>
      </c>
      <c r="F58" s="142">
        <v>40</v>
      </c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93">
        <f>SUM(D58:AH58)</f>
        <v>360</v>
      </c>
      <c r="AJ58" s="541">
        <f>AI61</f>
        <v>0.16111111111111112</v>
      </c>
    </row>
    <row r="59" spans="1:36" ht="20.399999999999999">
      <c r="A59" s="529"/>
      <c r="B59" s="546"/>
      <c r="C59" s="91" t="s">
        <v>89</v>
      </c>
      <c r="D59" s="92">
        <v>16</v>
      </c>
      <c r="E59" s="92">
        <v>9</v>
      </c>
      <c r="F59" s="92">
        <v>33</v>
      </c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161">
        <f t="shared" ref="AI59:AI60" si="26">SUM(D59:AH59)</f>
        <v>58</v>
      </c>
      <c r="AJ59" s="541"/>
    </row>
    <row r="60" spans="1:36" ht="20.399999999999999">
      <c r="A60" s="529"/>
      <c r="B60" s="546"/>
      <c r="C60" s="94" t="s">
        <v>90</v>
      </c>
      <c r="D60" s="92">
        <v>0</v>
      </c>
      <c r="E60" s="92">
        <v>0</v>
      </c>
      <c r="F60" s="92">
        <v>0</v>
      </c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87">
        <f t="shared" si="26"/>
        <v>0</v>
      </c>
      <c r="AJ60" s="541"/>
    </row>
    <row r="61" spans="1:36" ht="21" thickBot="1">
      <c r="A61" s="530"/>
      <c r="B61" s="547"/>
      <c r="C61" s="96" t="s">
        <v>91</v>
      </c>
      <c r="D61" s="97">
        <f>(D59+D60)/D58</f>
        <v>0.1</v>
      </c>
      <c r="E61" s="97">
        <f>(E59+E60)/E58</f>
        <v>5.6250000000000001E-2</v>
      </c>
      <c r="F61" s="97">
        <f t="shared" ref="F61:AI61" si="27">(F59+F60)/F58</f>
        <v>0.82499999999999996</v>
      </c>
      <c r="G61" s="97" t="e">
        <f t="shared" si="27"/>
        <v>#DIV/0!</v>
      </c>
      <c r="H61" s="97" t="e">
        <f t="shared" si="27"/>
        <v>#DIV/0!</v>
      </c>
      <c r="I61" s="97" t="e">
        <f t="shared" si="27"/>
        <v>#DIV/0!</v>
      </c>
      <c r="J61" s="97" t="e">
        <f t="shared" si="27"/>
        <v>#DIV/0!</v>
      </c>
      <c r="K61" s="97" t="e">
        <f t="shared" si="27"/>
        <v>#DIV/0!</v>
      </c>
      <c r="L61" s="97" t="e">
        <f t="shared" si="27"/>
        <v>#DIV/0!</v>
      </c>
      <c r="M61" s="97" t="e">
        <f t="shared" si="27"/>
        <v>#DIV/0!</v>
      </c>
      <c r="N61" s="97" t="e">
        <f t="shared" si="27"/>
        <v>#DIV/0!</v>
      </c>
      <c r="O61" s="97" t="e">
        <f t="shared" si="27"/>
        <v>#DIV/0!</v>
      </c>
      <c r="P61" s="97" t="e">
        <f t="shared" si="27"/>
        <v>#DIV/0!</v>
      </c>
      <c r="Q61" s="97" t="e">
        <f t="shared" si="27"/>
        <v>#DIV/0!</v>
      </c>
      <c r="R61" s="97" t="e">
        <f t="shared" si="27"/>
        <v>#DIV/0!</v>
      </c>
      <c r="S61" s="97" t="e">
        <f t="shared" si="27"/>
        <v>#DIV/0!</v>
      </c>
      <c r="T61" s="97" t="e">
        <f t="shared" si="27"/>
        <v>#DIV/0!</v>
      </c>
      <c r="U61" s="97" t="e">
        <f t="shared" si="27"/>
        <v>#DIV/0!</v>
      </c>
      <c r="V61" s="97" t="e">
        <f t="shared" si="27"/>
        <v>#DIV/0!</v>
      </c>
      <c r="W61" s="97" t="e">
        <f t="shared" si="27"/>
        <v>#DIV/0!</v>
      </c>
      <c r="X61" s="97" t="e">
        <f t="shared" si="27"/>
        <v>#DIV/0!</v>
      </c>
      <c r="Y61" s="97" t="e">
        <f t="shared" si="27"/>
        <v>#DIV/0!</v>
      </c>
      <c r="Z61" s="97" t="e">
        <f t="shared" si="27"/>
        <v>#DIV/0!</v>
      </c>
      <c r="AA61" s="97" t="e">
        <f t="shared" si="27"/>
        <v>#DIV/0!</v>
      </c>
      <c r="AB61" s="97" t="e">
        <f t="shared" si="27"/>
        <v>#DIV/0!</v>
      </c>
      <c r="AC61" s="97" t="e">
        <f t="shared" si="27"/>
        <v>#DIV/0!</v>
      </c>
      <c r="AD61" s="97" t="e">
        <f t="shared" si="27"/>
        <v>#DIV/0!</v>
      </c>
      <c r="AE61" s="97" t="e">
        <f t="shared" si="27"/>
        <v>#DIV/0!</v>
      </c>
      <c r="AF61" s="97" t="e">
        <f t="shared" si="27"/>
        <v>#DIV/0!</v>
      </c>
      <c r="AG61" s="97" t="e">
        <f t="shared" si="27"/>
        <v>#DIV/0!</v>
      </c>
      <c r="AH61" s="97" t="e">
        <f t="shared" si="27"/>
        <v>#DIV/0!</v>
      </c>
      <c r="AI61" s="97">
        <f t="shared" si="27"/>
        <v>0.16111111111111112</v>
      </c>
      <c r="AJ61" s="542"/>
    </row>
    <row r="62" spans="1:36" ht="20.399999999999999">
      <c r="A62" s="528" t="s">
        <v>15</v>
      </c>
      <c r="B62" s="548" t="s">
        <v>63</v>
      </c>
      <c r="C62" s="99" t="s">
        <v>42</v>
      </c>
      <c r="D62" s="142">
        <v>120</v>
      </c>
      <c r="E62" s="142">
        <v>100</v>
      </c>
      <c r="F62" s="142">
        <v>105</v>
      </c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93">
        <f>SUM(D62:AH62)</f>
        <v>325</v>
      </c>
      <c r="AJ62" s="541">
        <f>AI65</f>
        <v>8.9230769230769225E-2</v>
      </c>
    </row>
    <row r="63" spans="1:36" ht="20.399999999999999">
      <c r="A63" s="529"/>
      <c r="B63" s="546"/>
      <c r="C63" s="100" t="s">
        <v>89</v>
      </c>
      <c r="D63" s="92">
        <v>0</v>
      </c>
      <c r="E63" s="92">
        <v>14</v>
      </c>
      <c r="F63" s="92">
        <v>15</v>
      </c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161">
        <f t="shared" ref="AI63:AI64" si="28">SUM(D63:AH63)</f>
        <v>29</v>
      </c>
      <c r="AJ63" s="541"/>
    </row>
    <row r="64" spans="1:36" ht="20.399999999999999">
      <c r="A64" s="529"/>
      <c r="B64" s="546"/>
      <c r="C64" s="94" t="s">
        <v>90</v>
      </c>
      <c r="D64" s="92">
        <v>0</v>
      </c>
      <c r="E64" s="92">
        <v>0</v>
      </c>
      <c r="F64" s="92">
        <v>0</v>
      </c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87">
        <f t="shared" si="28"/>
        <v>0</v>
      </c>
      <c r="AJ64" s="541"/>
    </row>
    <row r="65" spans="1:36" ht="21" thickBot="1">
      <c r="A65" s="530"/>
      <c r="B65" s="547"/>
      <c r="C65" s="154" t="s">
        <v>91</v>
      </c>
      <c r="D65" s="97">
        <f>(D63+D64)/D62</f>
        <v>0</v>
      </c>
      <c r="E65" s="97">
        <f>(E63+E64)/E62</f>
        <v>0.14000000000000001</v>
      </c>
      <c r="F65" s="97">
        <f t="shared" ref="F65:AI65" si="29">(F63+F64)/F62</f>
        <v>0.14285714285714285</v>
      </c>
      <c r="G65" s="97" t="e">
        <f t="shared" si="29"/>
        <v>#DIV/0!</v>
      </c>
      <c r="H65" s="97" t="e">
        <f t="shared" si="29"/>
        <v>#DIV/0!</v>
      </c>
      <c r="I65" s="97" t="e">
        <f t="shared" si="29"/>
        <v>#DIV/0!</v>
      </c>
      <c r="J65" s="97" t="e">
        <f t="shared" si="29"/>
        <v>#DIV/0!</v>
      </c>
      <c r="K65" s="97" t="e">
        <f t="shared" si="29"/>
        <v>#DIV/0!</v>
      </c>
      <c r="L65" s="97" t="e">
        <f t="shared" si="29"/>
        <v>#DIV/0!</v>
      </c>
      <c r="M65" s="97" t="e">
        <f t="shared" si="29"/>
        <v>#DIV/0!</v>
      </c>
      <c r="N65" s="97" t="e">
        <f t="shared" si="29"/>
        <v>#DIV/0!</v>
      </c>
      <c r="O65" s="97" t="e">
        <f t="shared" si="29"/>
        <v>#DIV/0!</v>
      </c>
      <c r="P65" s="97" t="e">
        <f t="shared" si="29"/>
        <v>#DIV/0!</v>
      </c>
      <c r="Q65" s="97" t="e">
        <f t="shared" si="29"/>
        <v>#DIV/0!</v>
      </c>
      <c r="R65" s="97" t="e">
        <f t="shared" si="29"/>
        <v>#DIV/0!</v>
      </c>
      <c r="S65" s="97" t="e">
        <f t="shared" si="29"/>
        <v>#DIV/0!</v>
      </c>
      <c r="T65" s="97" t="e">
        <f t="shared" si="29"/>
        <v>#DIV/0!</v>
      </c>
      <c r="U65" s="97" t="e">
        <f t="shared" si="29"/>
        <v>#DIV/0!</v>
      </c>
      <c r="V65" s="97" t="e">
        <f t="shared" si="29"/>
        <v>#DIV/0!</v>
      </c>
      <c r="W65" s="97" t="e">
        <f t="shared" si="29"/>
        <v>#DIV/0!</v>
      </c>
      <c r="X65" s="97" t="e">
        <f t="shared" si="29"/>
        <v>#DIV/0!</v>
      </c>
      <c r="Y65" s="97" t="e">
        <f t="shared" si="29"/>
        <v>#DIV/0!</v>
      </c>
      <c r="Z65" s="97" t="e">
        <f t="shared" si="29"/>
        <v>#DIV/0!</v>
      </c>
      <c r="AA65" s="97" t="e">
        <f t="shared" si="29"/>
        <v>#DIV/0!</v>
      </c>
      <c r="AB65" s="97" t="e">
        <f t="shared" si="29"/>
        <v>#DIV/0!</v>
      </c>
      <c r="AC65" s="97" t="e">
        <f t="shared" si="29"/>
        <v>#DIV/0!</v>
      </c>
      <c r="AD65" s="97" t="e">
        <f t="shared" si="29"/>
        <v>#DIV/0!</v>
      </c>
      <c r="AE65" s="97" t="e">
        <f t="shared" si="29"/>
        <v>#DIV/0!</v>
      </c>
      <c r="AF65" s="97" t="e">
        <f t="shared" si="29"/>
        <v>#DIV/0!</v>
      </c>
      <c r="AG65" s="97" t="e">
        <f t="shared" si="29"/>
        <v>#DIV/0!</v>
      </c>
      <c r="AH65" s="97" t="e">
        <f t="shared" si="29"/>
        <v>#DIV/0!</v>
      </c>
      <c r="AI65" s="97">
        <f t="shared" si="29"/>
        <v>8.9230769230769225E-2</v>
      </c>
      <c r="AJ65" s="542"/>
    </row>
    <row r="66" spans="1:36" ht="20.399999999999999">
      <c r="A66" s="517" t="s">
        <v>16</v>
      </c>
      <c r="B66" s="552" t="s">
        <v>36</v>
      </c>
      <c r="C66" s="143" t="s">
        <v>42</v>
      </c>
      <c r="D66" s="144">
        <v>0</v>
      </c>
      <c r="E66" s="144">
        <v>0</v>
      </c>
      <c r="F66" s="144">
        <v>0</v>
      </c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5">
        <f>SUM(D66:AH66)</f>
        <v>0</v>
      </c>
      <c r="AJ66" s="539" t="e">
        <f>AI69</f>
        <v>#DIV/0!</v>
      </c>
    </row>
    <row r="67" spans="1:36" ht="20.399999999999999">
      <c r="A67" s="518"/>
      <c r="B67" s="553"/>
      <c r="C67" s="146" t="s">
        <v>89</v>
      </c>
      <c r="D67" s="147">
        <v>0</v>
      </c>
      <c r="E67" s="147">
        <v>0</v>
      </c>
      <c r="F67" s="147">
        <v>0</v>
      </c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62">
        <f t="shared" ref="AI67:AI68" si="30">SUM(D67:AH67)</f>
        <v>0</v>
      </c>
      <c r="AJ67" s="539"/>
    </row>
    <row r="68" spans="1:36" ht="20.399999999999999">
      <c r="A68" s="518"/>
      <c r="B68" s="553"/>
      <c r="C68" s="148" t="s">
        <v>90</v>
      </c>
      <c r="D68" s="147">
        <v>0</v>
      </c>
      <c r="E68" s="147">
        <v>0</v>
      </c>
      <c r="F68" s="147">
        <v>0</v>
      </c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4">
        <f t="shared" si="30"/>
        <v>0</v>
      </c>
      <c r="AJ68" s="539"/>
    </row>
    <row r="69" spans="1:36" ht="21" thickBot="1">
      <c r="A69" s="519"/>
      <c r="B69" s="554"/>
      <c r="C69" s="149" t="s">
        <v>91</v>
      </c>
      <c r="D69" s="150" t="e">
        <f>(D67+D68)/D66</f>
        <v>#DIV/0!</v>
      </c>
      <c r="E69" s="150" t="e">
        <f>(E67+E68)/E66</f>
        <v>#DIV/0!</v>
      </c>
      <c r="F69" s="150" t="e">
        <f t="shared" ref="F69:AI69" si="31">(F67+F68)/F66</f>
        <v>#DIV/0!</v>
      </c>
      <c r="G69" s="150" t="e">
        <f t="shared" si="31"/>
        <v>#DIV/0!</v>
      </c>
      <c r="H69" s="150" t="e">
        <f t="shared" si="31"/>
        <v>#DIV/0!</v>
      </c>
      <c r="I69" s="150" t="e">
        <f t="shared" si="31"/>
        <v>#DIV/0!</v>
      </c>
      <c r="J69" s="150" t="e">
        <f t="shared" si="31"/>
        <v>#DIV/0!</v>
      </c>
      <c r="K69" s="150" t="e">
        <f t="shared" si="31"/>
        <v>#DIV/0!</v>
      </c>
      <c r="L69" s="150" t="e">
        <f t="shared" si="31"/>
        <v>#DIV/0!</v>
      </c>
      <c r="M69" s="150" t="e">
        <f t="shared" si="31"/>
        <v>#DIV/0!</v>
      </c>
      <c r="N69" s="150" t="e">
        <f t="shared" si="31"/>
        <v>#DIV/0!</v>
      </c>
      <c r="O69" s="150" t="e">
        <f t="shared" si="31"/>
        <v>#DIV/0!</v>
      </c>
      <c r="P69" s="150" t="e">
        <f t="shared" si="31"/>
        <v>#DIV/0!</v>
      </c>
      <c r="Q69" s="150" t="e">
        <f t="shared" si="31"/>
        <v>#DIV/0!</v>
      </c>
      <c r="R69" s="150" t="e">
        <f t="shared" si="31"/>
        <v>#DIV/0!</v>
      </c>
      <c r="S69" s="150" t="e">
        <f t="shared" si="31"/>
        <v>#DIV/0!</v>
      </c>
      <c r="T69" s="150" t="e">
        <f t="shared" si="31"/>
        <v>#DIV/0!</v>
      </c>
      <c r="U69" s="150" t="e">
        <f t="shared" si="31"/>
        <v>#DIV/0!</v>
      </c>
      <c r="V69" s="150" t="e">
        <f t="shared" si="31"/>
        <v>#DIV/0!</v>
      </c>
      <c r="W69" s="150" t="e">
        <f t="shared" si="31"/>
        <v>#DIV/0!</v>
      </c>
      <c r="X69" s="150" t="e">
        <f t="shared" si="31"/>
        <v>#DIV/0!</v>
      </c>
      <c r="Y69" s="150" t="e">
        <f t="shared" si="31"/>
        <v>#DIV/0!</v>
      </c>
      <c r="Z69" s="150" t="e">
        <f t="shared" si="31"/>
        <v>#DIV/0!</v>
      </c>
      <c r="AA69" s="150" t="e">
        <f t="shared" si="31"/>
        <v>#DIV/0!</v>
      </c>
      <c r="AB69" s="150" t="e">
        <f t="shared" si="31"/>
        <v>#DIV/0!</v>
      </c>
      <c r="AC69" s="150" t="e">
        <f t="shared" si="31"/>
        <v>#DIV/0!</v>
      </c>
      <c r="AD69" s="150" t="e">
        <f t="shared" si="31"/>
        <v>#DIV/0!</v>
      </c>
      <c r="AE69" s="150" t="e">
        <f t="shared" si="31"/>
        <v>#DIV/0!</v>
      </c>
      <c r="AF69" s="150" t="e">
        <f t="shared" si="31"/>
        <v>#DIV/0!</v>
      </c>
      <c r="AG69" s="150" t="e">
        <f t="shared" si="31"/>
        <v>#DIV/0!</v>
      </c>
      <c r="AH69" s="150" t="e">
        <f t="shared" si="31"/>
        <v>#DIV/0!</v>
      </c>
      <c r="AI69" s="150" t="e">
        <f t="shared" si="31"/>
        <v>#DIV/0!</v>
      </c>
      <c r="AJ69" s="540"/>
    </row>
    <row r="70" spans="1:36" ht="20.399999999999999">
      <c r="A70" s="528" t="s">
        <v>17</v>
      </c>
      <c r="B70" s="549" t="s">
        <v>37</v>
      </c>
      <c r="C70" s="157" t="s">
        <v>42</v>
      </c>
      <c r="D70" s="142">
        <v>30</v>
      </c>
      <c r="E70" s="142">
        <v>25</v>
      </c>
      <c r="F70" s="142">
        <v>20</v>
      </c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93">
        <f>SUM(D70:AH70)</f>
        <v>75</v>
      </c>
      <c r="AJ70" s="541">
        <f>AI73</f>
        <v>0.12</v>
      </c>
    </row>
    <row r="71" spans="1:36" ht="20.399999999999999">
      <c r="A71" s="529"/>
      <c r="B71" s="550"/>
      <c r="C71" s="159" t="s">
        <v>89</v>
      </c>
      <c r="D71" s="92">
        <v>0</v>
      </c>
      <c r="E71" s="92">
        <v>5</v>
      </c>
      <c r="F71" s="92">
        <v>4</v>
      </c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161">
        <f t="shared" ref="AI71:AI72" si="32">SUM(D71:AH71)</f>
        <v>9</v>
      </c>
      <c r="AJ71" s="541"/>
    </row>
    <row r="72" spans="1:36" ht="20.399999999999999">
      <c r="A72" s="529"/>
      <c r="B72" s="550"/>
      <c r="C72" s="160" t="s">
        <v>90</v>
      </c>
      <c r="D72" s="92">
        <v>0</v>
      </c>
      <c r="E72" s="92">
        <v>0</v>
      </c>
      <c r="F72" s="92">
        <v>0</v>
      </c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87">
        <f t="shared" si="32"/>
        <v>0</v>
      </c>
      <c r="AJ72" s="541"/>
    </row>
    <row r="73" spans="1:36" ht="21" thickBot="1">
      <c r="A73" s="530"/>
      <c r="B73" s="551"/>
      <c r="C73" s="154" t="s">
        <v>91</v>
      </c>
      <c r="D73" s="97">
        <f>(D71+D72)/D70</f>
        <v>0</v>
      </c>
      <c r="E73" s="97">
        <f>(E71+E72)/E70</f>
        <v>0.2</v>
      </c>
      <c r="F73" s="97">
        <f t="shared" ref="F73:AI73" si="33">(F71+F72)/F70</f>
        <v>0.2</v>
      </c>
      <c r="G73" s="97" t="e">
        <f t="shared" si="33"/>
        <v>#DIV/0!</v>
      </c>
      <c r="H73" s="97" t="e">
        <f t="shared" si="33"/>
        <v>#DIV/0!</v>
      </c>
      <c r="I73" s="97" t="e">
        <f t="shared" si="33"/>
        <v>#DIV/0!</v>
      </c>
      <c r="J73" s="97" t="e">
        <f t="shared" si="33"/>
        <v>#DIV/0!</v>
      </c>
      <c r="K73" s="97" t="e">
        <f t="shared" si="33"/>
        <v>#DIV/0!</v>
      </c>
      <c r="L73" s="97" t="e">
        <f t="shared" si="33"/>
        <v>#DIV/0!</v>
      </c>
      <c r="M73" s="97" t="e">
        <f t="shared" si="33"/>
        <v>#DIV/0!</v>
      </c>
      <c r="N73" s="97" t="e">
        <f t="shared" si="33"/>
        <v>#DIV/0!</v>
      </c>
      <c r="O73" s="97" t="e">
        <f t="shared" si="33"/>
        <v>#DIV/0!</v>
      </c>
      <c r="P73" s="97" t="e">
        <f t="shared" si="33"/>
        <v>#DIV/0!</v>
      </c>
      <c r="Q73" s="97" t="e">
        <f t="shared" si="33"/>
        <v>#DIV/0!</v>
      </c>
      <c r="R73" s="97" t="e">
        <f t="shared" si="33"/>
        <v>#DIV/0!</v>
      </c>
      <c r="S73" s="97" t="e">
        <f t="shared" si="33"/>
        <v>#DIV/0!</v>
      </c>
      <c r="T73" s="97" t="e">
        <f t="shared" si="33"/>
        <v>#DIV/0!</v>
      </c>
      <c r="U73" s="97" t="e">
        <f t="shared" si="33"/>
        <v>#DIV/0!</v>
      </c>
      <c r="V73" s="97" t="e">
        <f t="shared" si="33"/>
        <v>#DIV/0!</v>
      </c>
      <c r="W73" s="97" t="e">
        <f t="shared" si="33"/>
        <v>#DIV/0!</v>
      </c>
      <c r="X73" s="97" t="e">
        <f t="shared" si="33"/>
        <v>#DIV/0!</v>
      </c>
      <c r="Y73" s="97" t="e">
        <f t="shared" si="33"/>
        <v>#DIV/0!</v>
      </c>
      <c r="Z73" s="97" t="e">
        <f t="shared" si="33"/>
        <v>#DIV/0!</v>
      </c>
      <c r="AA73" s="97" t="e">
        <f t="shared" si="33"/>
        <v>#DIV/0!</v>
      </c>
      <c r="AB73" s="97" t="e">
        <f t="shared" si="33"/>
        <v>#DIV/0!</v>
      </c>
      <c r="AC73" s="97" t="e">
        <f t="shared" si="33"/>
        <v>#DIV/0!</v>
      </c>
      <c r="AD73" s="97" t="e">
        <f t="shared" si="33"/>
        <v>#DIV/0!</v>
      </c>
      <c r="AE73" s="97" t="e">
        <f t="shared" si="33"/>
        <v>#DIV/0!</v>
      </c>
      <c r="AF73" s="97" t="e">
        <f t="shared" si="33"/>
        <v>#DIV/0!</v>
      </c>
      <c r="AG73" s="97" t="e">
        <f t="shared" si="33"/>
        <v>#DIV/0!</v>
      </c>
      <c r="AH73" s="97" t="e">
        <f t="shared" si="33"/>
        <v>#DIV/0!</v>
      </c>
      <c r="AI73" s="97">
        <f t="shared" si="33"/>
        <v>0.12</v>
      </c>
      <c r="AJ73" s="542"/>
    </row>
    <row r="74" spans="1:36" ht="20.399999999999999">
      <c r="A74" s="528" t="s">
        <v>18</v>
      </c>
      <c r="B74" s="548" t="s">
        <v>48</v>
      </c>
      <c r="C74" s="101" t="s">
        <v>42</v>
      </c>
      <c r="D74" s="142">
        <v>30</v>
      </c>
      <c r="E74" s="142">
        <v>30</v>
      </c>
      <c r="F74" s="142">
        <v>25</v>
      </c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93">
        <f>SUM(D74:AH74)</f>
        <v>85</v>
      </c>
      <c r="AJ74" s="541">
        <f>AI77</f>
        <v>0.21176470588235294</v>
      </c>
    </row>
    <row r="75" spans="1:36" ht="20.399999999999999">
      <c r="A75" s="529"/>
      <c r="B75" s="546"/>
      <c r="C75" s="91" t="s">
        <v>89</v>
      </c>
      <c r="D75" s="92">
        <v>2</v>
      </c>
      <c r="E75" s="92">
        <v>5</v>
      </c>
      <c r="F75" s="92">
        <v>11</v>
      </c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161">
        <f t="shared" ref="AI75:AI76" si="34">SUM(D75:AH75)</f>
        <v>18</v>
      </c>
      <c r="AJ75" s="541"/>
    </row>
    <row r="76" spans="1:36" ht="20.399999999999999">
      <c r="A76" s="529"/>
      <c r="B76" s="546"/>
      <c r="C76" s="94" t="s">
        <v>90</v>
      </c>
      <c r="D76" s="92">
        <v>0</v>
      </c>
      <c r="E76" s="92">
        <v>0</v>
      </c>
      <c r="F76" s="92">
        <v>0</v>
      </c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87">
        <f t="shared" si="34"/>
        <v>0</v>
      </c>
      <c r="AJ76" s="541"/>
    </row>
    <row r="77" spans="1:36" ht="21" thickBot="1">
      <c r="A77" s="530"/>
      <c r="B77" s="547"/>
      <c r="C77" s="96" t="s">
        <v>91</v>
      </c>
      <c r="D77" s="97">
        <f>(D75+D76)/D74</f>
        <v>6.6666666666666666E-2</v>
      </c>
      <c r="E77" s="97">
        <f>(E75+E76)/E74</f>
        <v>0.16666666666666666</v>
      </c>
      <c r="F77" s="97">
        <f t="shared" ref="F77:AI77" si="35">(F75+F76)/F74</f>
        <v>0.44</v>
      </c>
      <c r="G77" s="97" t="e">
        <f t="shared" si="35"/>
        <v>#DIV/0!</v>
      </c>
      <c r="H77" s="97" t="e">
        <f t="shared" si="35"/>
        <v>#DIV/0!</v>
      </c>
      <c r="I77" s="97" t="e">
        <f t="shared" si="35"/>
        <v>#DIV/0!</v>
      </c>
      <c r="J77" s="97" t="e">
        <f t="shared" si="35"/>
        <v>#DIV/0!</v>
      </c>
      <c r="K77" s="97" t="e">
        <f t="shared" si="35"/>
        <v>#DIV/0!</v>
      </c>
      <c r="L77" s="97" t="e">
        <f t="shared" si="35"/>
        <v>#DIV/0!</v>
      </c>
      <c r="M77" s="97" t="e">
        <f t="shared" si="35"/>
        <v>#DIV/0!</v>
      </c>
      <c r="N77" s="97" t="e">
        <f t="shared" si="35"/>
        <v>#DIV/0!</v>
      </c>
      <c r="O77" s="97" t="e">
        <f t="shared" si="35"/>
        <v>#DIV/0!</v>
      </c>
      <c r="P77" s="97" t="e">
        <f t="shared" si="35"/>
        <v>#DIV/0!</v>
      </c>
      <c r="Q77" s="97" t="e">
        <f t="shared" si="35"/>
        <v>#DIV/0!</v>
      </c>
      <c r="R77" s="97" t="e">
        <f t="shared" si="35"/>
        <v>#DIV/0!</v>
      </c>
      <c r="S77" s="97" t="e">
        <f t="shared" si="35"/>
        <v>#DIV/0!</v>
      </c>
      <c r="T77" s="97" t="e">
        <f t="shared" si="35"/>
        <v>#DIV/0!</v>
      </c>
      <c r="U77" s="97" t="e">
        <f t="shared" si="35"/>
        <v>#DIV/0!</v>
      </c>
      <c r="V77" s="97" t="e">
        <f t="shared" si="35"/>
        <v>#DIV/0!</v>
      </c>
      <c r="W77" s="97" t="e">
        <f t="shared" si="35"/>
        <v>#DIV/0!</v>
      </c>
      <c r="X77" s="97" t="e">
        <f t="shared" si="35"/>
        <v>#DIV/0!</v>
      </c>
      <c r="Y77" s="97" t="e">
        <f t="shared" si="35"/>
        <v>#DIV/0!</v>
      </c>
      <c r="Z77" s="97" t="e">
        <f t="shared" si="35"/>
        <v>#DIV/0!</v>
      </c>
      <c r="AA77" s="97" t="e">
        <f t="shared" si="35"/>
        <v>#DIV/0!</v>
      </c>
      <c r="AB77" s="97" t="e">
        <f t="shared" si="35"/>
        <v>#DIV/0!</v>
      </c>
      <c r="AC77" s="97" t="e">
        <f t="shared" si="35"/>
        <v>#DIV/0!</v>
      </c>
      <c r="AD77" s="97" t="e">
        <f t="shared" si="35"/>
        <v>#DIV/0!</v>
      </c>
      <c r="AE77" s="97" t="e">
        <f t="shared" si="35"/>
        <v>#DIV/0!</v>
      </c>
      <c r="AF77" s="97" t="e">
        <f t="shared" si="35"/>
        <v>#DIV/0!</v>
      </c>
      <c r="AG77" s="97" t="e">
        <f t="shared" si="35"/>
        <v>#DIV/0!</v>
      </c>
      <c r="AH77" s="97" t="e">
        <f t="shared" si="35"/>
        <v>#DIV/0!</v>
      </c>
      <c r="AI77" s="97">
        <f t="shared" si="35"/>
        <v>0.21176470588235294</v>
      </c>
      <c r="AJ77" s="542"/>
    </row>
    <row r="78" spans="1:36" ht="20.399999999999999">
      <c r="A78" s="528" t="s">
        <v>19</v>
      </c>
      <c r="B78" s="548" t="s">
        <v>64</v>
      </c>
      <c r="C78" s="101" t="s">
        <v>42</v>
      </c>
      <c r="D78" s="142">
        <v>40</v>
      </c>
      <c r="E78" s="142">
        <v>35</v>
      </c>
      <c r="F78" s="142">
        <v>35</v>
      </c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93">
        <f>SUM(D78:AH78)</f>
        <v>110</v>
      </c>
      <c r="AJ78" s="541">
        <f>AI81</f>
        <v>0.1</v>
      </c>
    </row>
    <row r="79" spans="1:36" ht="20.399999999999999">
      <c r="A79" s="529"/>
      <c r="B79" s="546"/>
      <c r="C79" s="91" t="s">
        <v>89</v>
      </c>
      <c r="D79" s="92">
        <v>3</v>
      </c>
      <c r="E79" s="92">
        <v>1</v>
      </c>
      <c r="F79" s="92">
        <v>7</v>
      </c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161">
        <f t="shared" ref="AI79:AI80" si="36">SUM(D79:AH79)</f>
        <v>11</v>
      </c>
      <c r="AJ79" s="541"/>
    </row>
    <row r="80" spans="1:36" ht="20.399999999999999">
      <c r="A80" s="529"/>
      <c r="B80" s="546"/>
      <c r="C80" s="94" t="s">
        <v>90</v>
      </c>
      <c r="D80" s="92">
        <v>0</v>
      </c>
      <c r="E80" s="92">
        <v>0</v>
      </c>
      <c r="F80" s="92">
        <v>0</v>
      </c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87">
        <f t="shared" si="36"/>
        <v>0</v>
      </c>
      <c r="AJ80" s="541"/>
    </row>
    <row r="81" spans="1:36" ht="21" thickBot="1">
      <c r="A81" s="530"/>
      <c r="B81" s="547"/>
      <c r="C81" s="96" t="s">
        <v>91</v>
      </c>
      <c r="D81" s="97">
        <f>(D79+D80)/D78</f>
        <v>7.4999999999999997E-2</v>
      </c>
      <c r="E81" s="97">
        <f>(E79+E80)/E78</f>
        <v>2.8571428571428571E-2</v>
      </c>
      <c r="F81" s="97">
        <f t="shared" ref="F81:AI81" si="37">(F79+F80)/F78</f>
        <v>0.2</v>
      </c>
      <c r="G81" s="97" t="e">
        <f t="shared" si="37"/>
        <v>#DIV/0!</v>
      </c>
      <c r="H81" s="97" t="e">
        <f t="shared" si="37"/>
        <v>#DIV/0!</v>
      </c>
      <c r="I81" s="97" t="e">
        <f t="shared" si="37"/>
        <v>#DIV/0!</v>
      </c>
      <c r="J81" s="97" t="e">
        <f t="shared" si="37"/>
        <v>#DIV/0!</v>
      </c>
      <c r="K81" s="97" t="e">
        <f t="shared" si="37"/>
        <v>#DIV/0!</v>
      </c>
      <c r="L81" s="97" t="e">
        <f t="shared" si="37"/>
        <v>#DIV/0!</v>
      </c>
      <c r="M81" s="97" t="e">
        <f t="shared" si="37"/>
        <v>#DIV/0!</v>
      </c>
      <c r="N81" s="97" t="e">
        <f t="shared" si="37"/>
        <v>#DIV/0!</v>
      </c>
      <c r="O81" s="97" t="e">
        <f t="shared" si="37"/>
        <v>#DIV/0!</v>
      </c>
      <c r="P81" s="97" t="e">
        <f t="shared" si="37"/>
        <v>#DIV/0!</v>
      </c>
      <c r="Q81" s="97" t="e">
        <f t="shared" si="37"/>
        <v>#DIV/0!</v>
      </c>
      <c r="R81" s="97" t="e">
        <f t="shared" si="37"/>
        <v>#DIV/0!</v>
      </c>
      <c r="S81" s="97" t="e">
        <f t="shared" si="37"/>
        <v>#DIV/0!</v>
      </c>
      <c r="T81" s="97" t="e">
        <f t="shared" si="37"/>
        <v>#DIV/0!</v>
      </c>
      <c r="U81" s="97" t="e">
        <f t="shared" si="37"/>
        <v>#DIV/0!</v>
      </c>
      <c r="V81" s="97" t="e">
        <f t="shared" si="37"/>
        <v>#DIV/0!</v>
      </c>
      <c r="W81" s="97" t="e">
        <f t="shared" si="37"/>
        <v>#DIV/0!</v>
      </c>
      <c r="X81" s="97" t="e">
        <f t="shared" si="37"/>
        <v>#DIV/0!</v>
      </c>
      <c r="Y81" s="97" t="e">
        <f t="shared" si="37"/>
        <v>#DIV/0!</v>
      </c>
      <c r="Z81" s="97" t="e">
        <f t="shared" si="37"/>
        <v>#DIV/0!</v>
      </c>
      <c r="AA81" s="97" t="e">
        <f t="shared" si="37"/>
        <v>#DIV/0!</v>
      </c>
      <c r="AB81" s="97" t="e">
        <f t="shared" si="37"/>
        <v>#DIV/0!</v>
      </c>
      <c r="AC81" s="97" t="e">
        <f t="shared" si="37"/>
        <v>#DIV/0!</v>
      </c>
      <c r="AD81" s="97" t="e">
        <f t="shared" si="37"/>
        <v>#DIV/0!</v>
      </c>
      <c r="AE81" s="97" t="e">
        <f t="shared" si="37"/>
        <v>#DIV/0!</v>
      </c>
      <c r="AF81" s="97" t="e">
        <f t="shared" si="37"/>
        <v>#DIV/0!</v>
      </c>
      <c r="AG81" s="97" t="e">
        <f t="shared" si="37"/>
        <v>#DIV/0!</v>
      </c>
      <c r="AH81" s="97" t="e">
        <f t="shared" si="37"/>
        <v>#DIV/0!</v>
      </c>
      <c r="AI81" s="97">
        <f t="shared" si="37"/>
        <v>0.1</v>
      </c>
      <c r="AJ81" s="542"/>
    </row>
    <row r="82" spans="1:36" ht="20.399999999999999">
      <c r="A82" s="528" t="s">
        <v>20</v>
      </c>
      <c r="B82" s="548" t="s">
        <v>65</v>
      </c>
      <c r="C82" s="101" t="s">
        <v>42</v>
      </c>
      <c r="D82" s="142">
        <v>50</v>
      </c>
      <c r="E82" s="142">
        <v>50</v>
      </c>
      <c r="F82" s="142">
        <v>70</v>
      </c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93">
        <f>SUM(D82:AH82)</f>
        <v>170</v>
      </c>
      <c r="AJ82" s="541">
        <f>AI85</f>
        <v>4.1176470588235294E-2</v>
      </c>
    </row>
    <row r="83" spans="1:36" ht="20.399999999999999">
      <c r="A83" s="529"/>
      <c r="B83" s="546"/>
      <c r="C83" s="91" t="s">
        <v>89</v>
      </c>
      <c r="D83" s="92">
        <v>0</v>
      </c>
      <c r="E83" s="92">
        <v>5</v>
      </c>
      <c r="F83" s="92">
        <v>2</v>
      </c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161">
        <f t="shared" ref="AI83:AI84" si="38">SUM(D83:AH83)</f>
        <v>7</v>
      </c>
      <c r="AJ83" s="541"/>
    </row>
    <row r="84" spans="1:36" ht="20.399999999999999">
      <c r="A84" s="529"/>
      <c r="B84" s="546"/>
      <c r="C84" s="94" t="s">
        <v>90</v>
      </c>
      <c r="D84" s="92">
        <v>0</v>
      </c>
      <c r="E84" s="92">
        <v>0</v>
      </c>
      <c r="F84" s="92">
        <v>0</v>
      </c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87">
        <f t="shared" si="38"/>
        <v>0</v>
      </c>
      <c r="AJ84" s="541"/>
    </row>
    <row r="85" spans="1:36" ht="21" thickBot="1">
      <c r="A85" s="530"/>
      <c r="B85" s="547"/>
      <c r="C85" s="96" t="s">
        <v>91</v>
      </c>
      <c r="D85" s="97">
        <f>(D83+D84)/D82</f>
        <v>0</v>
      </c>
      <c r="E85" s="97">
        <f>(E83+E84)/E82</f>
        <v>0.1</v>
      </c>
      <c r="F85" s="97">
        <f t="shared" ref="F85:AI85" si="39">(F83+F84)/F82</f>
        <v>2.8571428571428571E-2</v>
      </c>
      <c r="G85" s="97" t="e">
        <f t="shared" si="39"/>
        <v>#DIV/0!</v>
      </c>
      <c r="H85" s="97" t="e">
        <f t="shared" si="39"/>
        <v>#DIV/0!</v>
      </c>
      <c r="I85" s="97" t="e">
        <f t="shared" si="39"/>
        <v>#DIV/0!</v>
      </c>
      <c r="J85" s="97" t="e">
        <f t="shared" si="39"/>
        <v>#DIV/0!</v>
      </c>
      <c r="K85" s="97" t="e">
        <f t="shared" si="39"/>
        <v>#DIV/0!</v>
      </c>
      <c r="L85" s="97" t="e">
        <f t="shared" si="39"/>
        <v>#DIV/0!</v>
      </c>
      <c r="M85" s="97" t="e">
        <f t="shared" si="39"/>
        <v>#DIV/0!</v>
      </c>
      <c r="N85" s="97" t="e">
        <f t="shared" si="39"/>
        <v>#DIV/0!</v>
      </c>
      <c r="O85" s="97" t="e">
        <f t="shared" si="39"/>
        <v>#DIV/0!</v>
      </c>
      <c r="P85" s="97" t="e">
        <f t="shared" si="39"/>
        <v>#DIV/0!</v>
      </c>
      <c r="Q85" s="97" t="e">
        <f t="shared" si="39"/>
        <v>#DIV/0!</v>
      </c>
      <c r="R85" s="97" t="e">
        <f t="shared" si="39"/>
        <v>#DIV/0!</v>
      </c>
      <c r="S85" s="97" t="e">
        <f t="shared" si="39"/>
        <v>#DIV/0!</v>
      </c>
      <c r="T85" s="97" t="e">
        <f t="shared" si="39"/>
        <v>#DIV/0!</v>
      </c>
      <c r="U85" s="97" t="e">
        <f t="shared" si="39"/>
        <v>#DIV/0!</v>
      </c>
      <c r="V85" s="97" t="e">
        <f t="shared" si="39"/>
        <v>#DIV/0!</v>
      </c>
      <c r="W85" s="97" t="e">
        <f t="shared" si="39"/>
        <v>#DIV/0!</v>
      </c>
      <c r="X85" s="97" t="e">
        <f t="shared" si="39"/>
        <v>#DIV/0!</v>
      </c>
      <c r="Y85" s="97" t="e">
        <f t="shared" si="39"/>
        <v>#DIV/0!</v>
      </c>
      <c r="Z85" s="97" t="e">
        <f t="shared" si="39"/>
        <v>#DIV/0!</v>
      </c>
      <c r="AA85" s="97" t="e">
        <f t="shared" si="39"/>
        <v>#DIV/0!</v>
      </c>
      <c r="AB85" s="97" t="e">
        <f t="shared" si="39"/>
        <v>#DIV/0!</v>
      </c>
      <c r="AC85" s="97" t="e">
        <f t="shared" si="39"/>
        <v>#DIV/0!</v>
      </c>
      <c r="AD85" s="97" t="e">
        <f t="shared" si="39"/>
        <v>#DIV/0!</v>
      </c>
      <c r="AE85" s="97" t="e">
        <f t="shared" si="39"/>
        <v>#DIV/0!</v>
      </c>
      <c r="AF85" s="97" t="e">
        <f t="shared" si="39"/>
        <v>#DIV/0!</v>
      </c>
      <c r="AG85" s="97" t="e">
        <f t="shared" si="39"/>
        <v>#DIV/0!</v>
      </c>
      <c r="AH85" s="97" t="e">
        <f t="shared" si="39"/>
        <v>#DIV/0!</v>
      </c>
      <c r="AI85" s="97">
        <f t="shared" si="39"/>
        <v>4.1176470588235294E-2</v>
      </c>
      <c r="AJ85" s="542"/>
    </row>
    <row r="86" spans="1:36" ht="20.399999999999999" hidden="1">
      <c r="A86" s="528" t="s">
        <v>21</v>
      </c>
      <c r="B86" s="548" t="s">
        <v>66</v>
      </c>
      <c r="C86" s="101" t="s">
        <v>42</v>
      </c>
      <c r="D86" s="142">
        <v>0</v>
      </c>
      <c r="E86" s="142">
        <v>0</v>
      </c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93">
        <f>SUM(D86:AH86)</f>
        <v>0</v>
      </c>
      <c r="AJ86" s="541" t="e">
        <f>AI89</f>
        <v>#DIV/0!</v>
      </c>
    </row>
    <row r="87" spans="1:36" ht="20.399999999999999" hidden="1">
      <c r="A87" s="529"/>
      <c r="B87" s="546"/>
      <c r="C87" s="91" t="s">
        <v>89</v>
      </c>
      <c r="D87" s="92">
        <v>0</v>
      </c>
      <c r="E87" s="92">
        <v>0</v>
      </c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161">
        <f t="shared" ref="AI87:AI88" si="40">SUM(D87:AH87)</f>
        <v>0</v>
      </c>
      <c r="AJ87" s="541"/>
    </row>
    <row r="88" spans="1:36" ht="20.399999999999999" hidden="1">
      <c r="A88" s="529"/>
      <c r="B88" s="546"/>
      <c r="C88" s="94" t="s">
        <v>90</v>
      </c>
      <c r="D88" s="92">
        <v>0</v>
      </c>
      <c r="E88" s="92">
        <v>0</v>
      </c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87">
        <f t="shared" si="40"/>
        <v>0</v>
      </c>
      <c r="AJ88" s="541"/>
    </row>
    <row r="89" spans="1:36" ht="21" hidden="1" thickBot="1">
      <c r="A89" s="530"/>
      <c r="B89" s="547"/>
      <c r="C89" s="96" t="s">
        <v>91</v>
      </c>
      <c r="D89" s="97" t="e">
        <f>(D87+D88)/D86</f>
        <v>#DIV/0!</v>
      </c>
      <c r="E89" s="97" t="e">
        <f>(E87+E88)/E86</f>
        <v>#DIV/0!</v>
      </c>
      <c r="F89" s="97" t="e">
        <f t="shared" ref="F89:AI89" si="41">(F87+F88)/F86</f>
        <v>#DIV/0!</v>
      </c>
      <c r="G89" s="97" t="e">
        <f t="shared" si="41"/>
        <v>#DIV/0!</v>
      </c>
      <c r="H89" s="97" t="e">
        <f t="shared" si="41"/>
        <v>#DIV/0!</v>
      </c>
      <c r="I89" s="97" t="e">
        <f t="shared" si="41"/>
        <v>#DIV/0!</v>
      </c>
      <c r="J89" s="97" t="e">
        <f t="shared" si="41"/>
        <v>#DIV/0!</v>
      </c>
      <c r="K89" s="97" t="e">
        <f t="shared" si="41"/>
        <v>#DIV/0!</v>
      </c>
      <c r="L89" s="97" t="e">
        <f t="shared" si="41"/>
        <v>#DIV/0!</v>
      </c>
      <c r="M89" s="97" t="e">
        <f t="shared" si="41"/>
        <v>#DIV/0!</v>
      </c>
      <c r="N89" s="97" t="e">
        <f t="shared" si="41"/>
        <v>#DIV/0!</v>
      </c>
      <c r="O89" s="97" t="e">
        <f t="shared" si="41"/>
        <v>#DIV/0!</v>
      </c>
      <c r="P89" s="97" t="e">
        <f t="shared" si="41"/>
        <v>#DIV/0!</v>
      </c>
      <c r="Q89" s="97" t="e">
        <f t="shared" si="41"/>
        <v>#DIV/0!</v>
      </c>
      <c r="R89" s="97" t="e">
        <f t="shared" si="41"/>
        <v>#DIV/0!</v>
      </c>
      <c r="S89" s="97" t="e">
        <f t="shared" si="41"/>
        <v>#DIV/0!</v>
      </c>
      <c r="T89" s="97" t="e">
        <f t="shared" si="41"/>
        <v>#DIV/0!</v>
      </c>
      <c r="U89" s="97" t="e">
        <f t="shared" si="41"/>
        <v>#DIV/0!</v>
      </c>
      <c r="V89" s="97" t="e">
        <f t="shared" si="41"/>
        <v>#DIV/0!</v>
      </c>
      <c r="W89" s="97" t="e">
        <f t="shared" si="41"/>
        <v>#DIV/0!</v>
      </c>
      <c r="X89" s="97" t="e">
        <f t="shared" si="41"/>
        <v>#DIV/0!</v>
      </c>
      <c r="Y89" s="97" t="e">
        <f t="shared" si="41"/>
        <v>#DIV/0!</v>
      </c>
      <c r="Z89" s="97" t="e">
        <f t="shared" si="41"/>
        <v>#DIV/0!</v>
      </c>
      <c r="AA89" s="97" t="e">
        <f t="shared" si="41"/>
        <v>#DIV/0!</v>
      </c>
      <c r="AB89" s="97" t="e">
        <f t="shared" si="41"/>
        <v>#DIV/0!</v>
      </c>
      <c r="AC89" s="97" t="e">
        <f t="shared" si="41"/>
        <v>#DIV/0!</v>
      </c>
      <c r="AD89" s="97" t="e">
        <f t="shared" si="41"/>
        <v>#DIV/0!</v>
      </c>
      <c r="AE89" s="97" t="e">
        <f t="shared" si="41"/>
        <v>#DIV/0!</v>
      </c>
      <c r="AF89" s="97" t="e">
        <f t="shared" si="41"/>
        <v>#DIV/0!</v>
      </c>
      <c r="AG89" s="97" t="e">
        <f t="shared" si="41"/>
        <v>#DIV/0!</v>
      </c>
      <c r="AH89" s="97" t="e">
        <f t="shared" si="41"/>
        <v>#DIV/0!</v>
      </c>
      <c r="AI89" s="97" t="e">
        <f t="shared" si="41"/>
        <v>#DIV/0!</v>
      </c>
      <c r="AJ89" s="542"/>
    </row>
    <row r="90" spans="1:36" ht="21" hidden="1" thickTop="1">
      <c r="A90" s="528" t="s">
        <v>101</v>
      </c>
      <c r="B90" s="548" t="s">
        <v>67</v>
      </c>
      <c r="C90" s="101" t="s">
        <v>42</v>
      </c>
      <c r="D90" s="142">
        <v>0</v>
      </c>
      <c r="E90" s="142">
        <v>0</v>
      </c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89">
        <f>SUM(D90:AH90)</f>
        <v>0</v>
      </c>
      <c r="AJ90" s="541" t="e">
        <f>AI93</f>
        <v>#DIV/0!</v>
      </c>
    </row>
    <row r="91" spans="1:36" ht="20.399999999999999" hidden="1">
      <c r="A91" s="529"/>
      <c r="B91" s="546"/>
      <c r="C91" s="91" t="s">
        <v>89</v>
      </c>
      <c r="D91" s="92">
        <v>0</v>
      </c>
      <c r="E91" s="92">
        <v>0</v>
      </c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161">
        <f t="shared" ref="AI91:AI92" si="42">SUM(D91:AH91)</f>
        <v>0</v>
      </c>
      <c r="AJ91" s="541"/>
    </row>
    <row r="92" spans="1:36" ht="20.399999999999999" hidden="1">
      <c r="A92" s="529"/>
      <c r="B92" s="546"/>
      <c r="C92" s="94" t="s">
        <v>90</v>
      </c>
      <c r="D92" s="92">
        <v>0</v>
      </c>
      <c r="E92" s="92">
        <v>0</v>
      </c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87">
        <f t="shared" si="42"/>
        <v>0</v>
      </c>
      <c r="AJ92" s="541"/>
    </row>
    <row r="93" spans="1:36" ht="21" hidden="1" thickBot="1">
      <c r="A93" s="530"/>
      <c r="B93" s="547"/>
      <c r="C93" s="96" t="s">
        <v>91</v>
      </c>
      <c r="D93" s="97" t="e">
        <f>(D91+D92)/D90</f>
        <v>#DIV/0!</v>
      </c>
      <c r="E93" s="97" t="e">
        <f>(E91+E92)/E90</f>
        <v>#DIV/0!</v>
      </c>
      <c r="F93" s="97" t="e">
        <f t="shared" ref="F93:AI93" si="43">(F91+F92)/F90</f>
        <v>#DIV/0!</v>
      </c>
      <c r="G93" s="97" t="e">
        <f t="shared" si="43"/>
        <v>#DIV/0!</v>
      </c>
      <c r="H93" s="97" t="e">
        <f t="shared" si="43"/>
        <v>#DIV/0!</v>
      </c>
      <c r="I93" s="97" t="e">
        <f t="shared" si="43"/>
        <v>#DIV/0!</v>
      </c>
      <c r="J93" s="97" t="e">
        <f t="shared" si="43"/>
        <v>#DIV/0!</v>
      </c>
      <c r="K93" s="97" t="e">
        <f t="shared" si="43"/>
        <v>#DIV/0!</v>
      </c>
      <c r="L93" s="97" t="e">
        <f t="shared" si="43"/>
        <v>#DIV/0!</v>
      </c>
      <c r="M93" s="97" t="e">
        <f t="shared" si="43"/>
        <v>#DIV/0!</v>
      </c>
      <c r="N93" s="97" t="e">
        <f t="shared" si="43"/>
        <v>#DIV/0!</v>
      </c>
      <c r="O93" s="97" t="e">
        <f t="shared" si="43"/>
        <v>#DIV/0!</v>
      </c>
      <c r="P93" s="97" t="e">
        <f t="shared" si="43"/>
        <v>#DIV/0!</v>
      </c>
      <c r="Q93" s="97" t="e">
        <f t="shared" si="43"/>
        <v>#DIV/0!</v>
      </c>
      <c r="R93" s="97" t="e">
        <f t="shared" si="43"/>
        <v>#DIV/0!</v>
      </c>
      <c r="S93" s="97" t="e">
        <f t="shared" si="43"/>
        <v>#DIV/0!</v>
      </c>
      <c r="T93" s="97" t="e">
        <f t="shared" si="43"/>
        <v>#DIV/0!</v>
      </c>
      <c r="U93" s="97" t="e">
        <f t="shared" si="43"/>
        <v>#DIV/0!</v>
      </c>
      <c r="V93" s="97" t="e">
        <f t="shared" si="43"/>
        <v>#DIV/0!</v>
      </c>
      <c r="W93" s="97" t="e">
        <f t="shared" si="43"/>
        <v>#DIV/0!</v>
      </c>
      <c r="X93" s="97" t="e">
        <f t="shared" si="43"/>
        <v>#DIV/0!</v>
      </c>
      <c r="Y93" s="97" t="e">
        <f t="shared" si="43"/>
        <v>#DIV/0!</v>
      </c>
      <c r="Z93" s="97" t="e">
        <f t="shared" si="43"/>
        <v>#DIV/0!</v>
      </c>
      <c r="AA93" s="97" t="e">
        <f t="shared" si="43"/>
        <v>#DIV/0!</v>
      </c>
      <c r="AB93" s="97" t="e">
        <f t="shared" si="43"/>
        <v>#DIV/0!</v>
      </c>
      <c r="AC93" s="97" t="e">
        <f t="shared" si="43"/>
        <v>#DIV/0!</v>
      </c>
      <c r="AD93" s="97" t="e">
        <f t="shared" si="43"/>
        <v>#DIV/0!</v>
      </c>
      <c r="AE93" s="97" t="e">
        <f t="shared" si="43"/>
        <v>#DIV/0!</v>
      </c>
      <c r="AF93" s="97" t="e">
        <f t="shared" si="43"/>
        <v>#DIV/0!</v>
      </c>
      <c r="AG93" s="97" t="e">
        <f t="shared" si="43"/>
        <v>#DIV/0!</v>
      </c>
      <c r="AH93" s="97" t="e">
        <f t="shared" si="43"/>
        <v>#DIV/0!</v>
      </c>
      <c r="AI93" s="97" t="e">
        <f t="shared" si="43"/>
        <v>#DIV/0!</v>
      </c>
      <c r="AJ93" s="542"/>
    </row>
    <row r="94" spans="1:36" ht="20.399999999999999" hidden="1">
      <c r="A94" s="528" t="s">
        <v>22</v>
      </c>
      <c r="B94" s="548" t="s">
        <v>49</v>
      </c>
      <c r="C94" s="101" t="s">
        <v>42</v>
      </c>
      <c r="D94" s="142">
        <v>0</v>
      </c>
      <c r="E94" s="142">
        <v>0</v>
      </c>
      <c r="F94" s="142"/>
      <c r="G94" s="142"/>
      <c r="H94" s="142"/>
      <c r="I94" s="142"/>
      <c r="J94" s="142"/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93">
        <f>SUM(D94:AH94)</f>
        <v>0</v>
      </c>
      <c r="AJ94" s="541" t="e">
        <f>AI97</f>
        <v>#DIV/0!</v>
      </c>
    </row>
    <row r="95" spans="1:36" ht="20.399999999999999" hidden="1">
      <c r="A95" s="529"/>
      <c r="B95" s="546"/>
      <c r="C95" s="91" t="s">
        <v>89</v>
      </c>
      <c r="D95" s="92">
        <v>0</v>
      </c>
      <c r="E95" s="92">
        <v>0</v>
      </c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161">
        <f t="shared" ref="AI95:AI96" si="44">SUM(D95:AH95)</f>
        <v>0</v>
      </c>
      <c r="AJ95" s="541"/>
    </row>
    <row r="96" spans="1:36" ht="20.399999999999999" hidden="1">
      <c r="A96" s="529"/>
      <c r="B96" s="546"/>
      <c r="C96" s="94" t="s">
        <v>90</v>
      </c>
      <c r="D96" s="92">
        <v>0</v>
      </c>
      <c r="E96" s="92">
        <v>0</v>
      </c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87">
        <f t="shared" si="44"/>
        <v>0</v>
      </c>
      <c r="AJ96" s="541"/>
    </row>
    <row r="97" spans="1:36" ht="21" hidden="1" thickBot="1">
      <c r="A97" s="530"/>
      <c r="B97" s="547"/>
      <c r="C97" s="96" t="s">
        <v>91</v>
      </c>
      <c r="D97" s="97" t="e">
        <f>(D95+D96)/D94</f>
        <v>#DIV/0!</v>
      </c>
      <c r="E97" s="97" t="e">
        <f>(E95+E96)/E94</f>
        <v>#DIV/0!</v>
      </c>
      <c r="F97" s="97" t="e">
        <f t="shared" ref="F97:AI97" si="45">(F95+F96)/F94</f>
        <v>#DIV/0!</v>
      </c>
      <c r="G97" s="97" t="e">
        <f t="shared" si="45"/>
        <v>#DIV/0!</v>
      </c>
      <c r="H97" s="97" t="e">
        <f t="shared" si="45"/>
        <v>#DIV/0!</v>
      </c>
      <c r="I97" s="97" t="e">
        <f t="shared" si="45"/>
        <v>#DIV/0!</v>
      </c>
      <c r="J97" s="97" t="e">
        <f t="shared" si="45"/>
        <v>#DIV/0!</v>
      </c>
      <c r="K97" s="97" t="e">
        <f t="shared" si="45"/>
        <v>#DIV/0!</v>
      </c>
      <c r="L97" s="97" t="e">
        <f t="shared" si="45"/>
        <v>#DIV/0!</v>
      </c>
      <c r="M97" s="97" t="e">
        <f t="shared" si="45"/>
        <v>#DIV/0!</v>
      </c>
      <c r="N97" s="97" t="e">
        <f t="shared" si="45"/>
        <v>#DIV/0!</v>
      </c>
      <c r="O97" s="97" t="e">
        <f t="shared" si="45"/>
        <v>#DIV/0!</v>
      </c>
      <c r="P97" s="97" t="e">
        <f t="shared" si="45"/>
        <v>#DIV/0!</v>
      </c>
      <c r="Q97" s="97" t="e">
        <f t="shared" si="45"/>
        <v>#DIV/0!</v>
      </c>
      <c r="R97" s="97" t="e">
        <f t="shared" si="45"/>
        <v>#DIV/0!</v>
      </c>
      <c r="S97" s="97" t="e">
        <f t="shared" si="45"/>
        <v>#DIV/0!</v>
      </c>
      <c r="T97" s="97" t="e">
        <f t="shared" si="45"/>
        <v>#DIV/0!</v>
      </c>
      <c r="U97" s="97" t="e">
        <f t="shared" si="45"/>
        <v>#DIV/0!</v>
      </c>
      <c r="V97" s="97" t="e">
        <f t="shared" si="45"/>
        <v>#DIV/0!</v>
      </c>
      <c r="W97" s="97" t="e">
        <f t="shared" si="45"/>
        <v>#DIV/0!</v>
      </c>
      <c r="X97" s="97" t="e">
        <f t="shared" si="45"/>
        <v>#DIV/0!</v>
      </c>
      <c r="Y97" s="97" t="e">
        <f t="shared" si="45"/>
        <v>#DIV/0!</v>
      </c>
      <c r="Z97" s="97" t="e">
        <f t="shared" si="45"/>
        <v>#DIV/0!</v>
      </c>
      <c r="AA97" s="97" t="e">
        <f t="shared" si="45"/>
        <v>#DIV/0!</v>
      </c>
      <c r="AB97" s="97" t="e">
        <f t="shared" si="45"/>
        <v>#DIV/0!</v>
      </c>
      <c r="AC97" s="97" t="e">
        <f t="shared" si="45"/>
        <v>#DIV/0!</v>
      </c>
      <c r="AD97" s="97" t="e">
        <f t="shared" si="45"/>
        <v>#DIV/0!</v>
      </c>
      <c r="AE97" s="97" t="e">
        <f t="shared" si="45"/>
        <v>#DIV/0!</v>
      </c>
      <c r="AF97" s="97" t="e">
        <f t="shared" si="45"/>
        <v>#DIV/0!</v>
      </c>
      <c r="AG97" s="97" t="e">
        <f t="shared" si="45"/>
        <v>#DIV/0!</v>
      </c>
      <c r="AH97" s="97" t="e">
        <f t="shared" si="45"/>
        <v>#DIV/0!</v>
      </c>
      <c r="AI97" s="97" t="e">
        <f t="shared" si="45"/>
        <v>#DIV/0!</v>
      </c>
      <c r="AJ97" s="542"/>
    </row>
    <row r="98" spans="1:36" ht="20.399999999999999">
      <c r="A98" s="528" t="s">
        <v>23</v>
      </c>
      <c r="B98" s="561" t="s">
        <v>68</v>
      </c>
      <c r="C98" s="101" t="s">
        <v>42</v>
      </c>
      <c r="D98" s="142">
        <v>60</v>
      </c>
      <c r="E98" s="142">
        <v>50</v>
      </c>
      <c r="F98" s="142">
        <v>45</v>
      </c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93">
        <f>SUM(D98:AH98)</f>
        <v>155</v>
      </c>
      <c r="AJ98" s="541">
        <f>AI101</f>
        <v>0.13548387096774195</v>
      </c>
    </row>
    <row r="99" spans="1:36" ht="20.399999999999999">
      <c r="A99" s="529"/>
      <c r="B99" s="562"/>
      <c r="C99" s="91" t="s">
        <v>89</v>
      </c>
      <c r="D99" s="92">
        <v>3</v>
      </c>
      <c r="E99" s="92">
        <v>7</v>
      </c>
      <c r="F99" s="92">
        <v>11</v>
      </c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161">
        <f t="shared" ref="AI99:AI100" si="46">SUM(D99:AH99)</f>
        <v>21</v>
      </c>
      <c r="AJ99" s="541"/>
    </row>
    <row r="100" spans="1:36" ht="20.399999999999999">
      <c r="A100" s="529"/>
      <c r="B100" s="562"/>
      <c r="C100" s="94" t="s">
        <v>90</v>
      </c>
      <c r="D100" s="92">
        <v>0</v>
      </c>
      <c r="E100" s="92">
        <v>0</v>
      </c>
      <c r="F100" s="92">
        <v>0</v>
      </c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87">
        <f t="shared" si="46"/>
        <v>0</v>
      </c>
      <c r="AJ100" s="541"/>
    </row>
    <row r="101" spans="1:36" ht="21" thickBot="1">
      <c r="A101" s="530"/>
      <c r="B101" s="563"/>
      <c r="C101" s="96" t="s">
        <v>91</v>
      </c>
      <c r="D101" s="97">
        <f>(D99+D100)/D98</f>
        <v>0.05</v>
      </c>
      <c r="E101" s="97">
        <f>(E99+E100)/E98</f>
        <v>0.14000000000000001</v>
      </c>
      <c r="F101" s="97">
        <f t="shared" ref="F101:AI101" si="47">(F99+F100)/F98</f>
        <v>0.24444444444444444</v>
      </c>
      <c r="G101" s="97" t="e">
        <f t="shared" si="47"/>
        <v>#DIV/0!</v>
      </c>
      <c r="H101" s="97" t="e">
        <f t="shared" si="47"/>
        <v>#DIV/0!</v>
      </c>
      <c r="I101" s="97" t="e">
        <f t="shared" si="47"/>
        <v>#DIV/0!</v>
      </c>
      <c r="J101" s="97" t="e">
        <f t="shared" si="47"/>
        <v>#DIV/0!</v>
      </c>
      <c r="K101" s="97" t="e">
        <f t="shared" si="47"/>
        <v>#DIV/0!</v>
      </c>
      <c r="L101" s="97" t="e">
        <f t="shared" si="47"/>
        <v>#DIV/0!</v>
      </c>
      <c r="M101" s="97" t="e">
        <f t="shared" si="47"/>
        <v>#DIV/0!</v>
      </c>
      <c r="N101" s="97" t="e">
        <f t="shared" si="47"/>
        <v>#DIV/0!</v>
      </c>
      <c r="O101" s="97" t="e">
        <f t="shared" si="47"/>
        <v>#DIV/0!</v>
      </c>
      <c r="P101" s="97" t="e">
        <f t="shared" si="47"/>
        <v>#DIV/0!</v>
      </c>
      <c r="Q101" s="97" t="e">
        <f t="shared" si="47"/>
        <v>#DIV/0!</v>
      </c>
      <c r="R101" s="97" t="e">
        <f t="shared" si="47"/>
        <v>#DIV/0!</v>
      </c>
      <c r="S101" s="97" t="e">
        <f t="shared" si="47"/>
        <v>#DIV/0!</v>
      </c>
      <c r="T101" s="97" t="e">
        <f t="shared" si="47"/>
        <v>#DIV/0!</v>
      </c>
      <c r="U101" s="97" t="e">
        <f t="shared" si="47"/>
        <v>#DIV/0!</v>
      </c>
      <c r="V101" s="97" t="e">
        <f t="shared" si="47"/>
        <v>#DIV/0!</v>
      </c>
      <c r="W101" s="97" t="e">
        <f t="shared" si="47"/>
        <v>#DIV/0!</v>
      </c>
      <c r="X101" s="97" t="e">
        <f t="shared" si="47"/>
        <v>#DIV/0!</v>
      </c>
      <c r="Y101" s="97" t="e">
        <f t="shared" si="47"/>
        <v>#DIV/0!</v>
      </c>
      <c r="Z101" s="97" t="e">
        <f t="shared" si="47"/>
        <v>#DIV/0!</v>
      </c>
      <c r="AA101" s="97" t="e">
        <f t="shared" si="47"/>
        <v>#DIV/0!</v>
      </c>
      <c r="AB101" s="97" t="e">
        <f t="shared" si="47"/>
        <v>#DIV/0!</v>
      </c>
      <c r="AC101" s="97" t="e">
        <f t="shared" si="47"/>
        <v>#DIV/0!</v>
      </c>
      <c r="AD101" s="97" t="e">
        <f t="shared" si="47"/>
        <v>#DIV/0!</v>
      </c>
      <c r="AE101" s="97" t="e">
        <f t="shared" si="47"/>
        <v>#DIV/0!</v>
      </c>
      <c r="AF101" s="97" t="e">
        <f t="shared" si="47"/>
        <v>#DIV/0!</v>
      </c>
      <c r="AG101" s="97" t="e">
        <f t="shared" si="47"/>
        <v>#DIV/0!</v>
      </c>
      <c r="AH101" s="97" t="e">
        <f t="shared" si="47"/>
        <v>#DIV/0!</v>
      </c>
      <c r="AI101" s="97">
        <f t="shared" si="47"/>
        <v>0.13548387096774195</v>
      </c>
      <c r="AJ101" s="542"/>
    </row>
    <row r="102" spans="1:36" ht="20.399999999999999">
      <c r="A102" s="517" t="s">
        <v>24</v>
      </c>
      <c r="B102" s="552" t="s">
        <v>69</v>
      </c>
      <c r="C102" s="143" t="s">
        <v>42</v>
      </c>
      <c r="D102" s="144">
        <v>0</v>
      </c>
      <c r="E102" s="144">
        <v>0</v>
      </c>
      <c r="F102" s="144">
        <v>0</v>
      </c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5">
        <f>SUM(D102:AH102)</f>
        <v>0</v>
      </c>
      <c r="AJ102" s="539" t="e">
        <f>AI105</f>
        <v>#DIV/0!</v>
      </c>
    </row>
    <row r="103" spans="1:36" ht="20.399999999999999">
      <c r="A103" s="518"/>
      <c r="B103" s="553"/>
      <c r="C103" s="146" t="s">
        <v>89</v>
      </c>
      <c r="D103" s="147">
        <v>0</v>
      </c>
      <c r="E103" s="147">
        <v>0</v>
      </c>
      <c r="F103" s="147">
        <v>0</v>
      </c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62">
        <f t="shared" ref="AI103:AI104" si="48">SUM(D103:AH103)</f>
        <v>0</v>
      </c>
      <c r="AJ103" s="539"/>
    </row>
    <row r="104" spans="1:36" ht="20.399999999999999">
      <c r="A104" s="518"/>
      <c r="B104" s="553"/>
      <c r="C104" s="148" t="s">
        <v>90</v>
      </c>
      <c r="D104" s="147">
        <v>0</v>
      </c>
      <c r="E104" s="147">
        <v>0</v>
      </c>
      <c r="F104" s="147">
        <v>0</v>
      </c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4">
        <f t="shared" si="48"/>
        <v>0</v>
      </c>
      <c r="AJ104" s="539"/>
    </row>
    <row r="105" spans="1:36" ht="21" thickBot="1">
      <c r="A105" s="519"/>
      <c r="B105" s="554"/>
      <c r="C105" s="149" t="s">
        <v>91</v>
      </c>
      <c r="D105" s="150" t="e">
        <f>(D103+D104)/D102</f>
        <v>#DIV/0!</v>
      </c>
      <c r="E105" s="150" t="e">
        <f>(E103+E104)/E102</f>
        <v>#DIV/0!</v>
      </c>
      <c r="F105" s="150" t="e">
        <f t="shared" ref="F105:AI105" si="49">(F103+F104)/F102</f>
        <v>#DIV/0!</v>
      </c>
      <c r="G105" s="150" t="e">
        <f t="shared" si="49"/>
        <v>#DIV/0!</v>
      </c>
      <c r="H105" s="150" t="e">
        <f t="shared" si="49"/>
        <v>#DIV/0!</v>
      </c>
      <c r="I105" s="150" t="e">
        <f t="shared" si="49"/>
        <v>#DIV/0!</v>
      </c>
      <c r="J105" s="150" t="e">
        <f t="shared" si="49"/>
        <v>#DIV/0!</v>
      </c>
      <c r="K105" s="150" t="e">
        <f t="shared" si="49"/>
        <v>#DIV/0!</v>
      </c>
      <c r="L105" s="150" t="e">
        <f t="shared" si="49"/>
        <v>#DIV/0!</v>
      </c>
      <c r="M105" s="150" t="e">
        <f t="shared" si="49"/>
        <v>#DIV/0!</v>
      </c>
      <c r="N105" s="150" t="e">
        <f t="shared" si="49"/>
        <v>#DIV/0!</v>
      </c>
      <c r="O105" s="150" t="e">
        <f t="shared" si="49"/>
        <v>#DIV/0!</v>
      </c>
      <c r="P105" s="150" t="e">
        <f t="shared" si="49"/>
        <v>#DIV/0!</v>
      </c>
      <c r="Q105" s="150" t="e">
        <f t="shared" si="49"/>
        <v>#DIV/0!</v>
      </c>
      <c r="R105" s="150" t="e">
        <f t="shared" si="49"/>
        <v>#DIV/0!</v>
      </c>
      <c r="S105" s="150" t="e">
        <f t="shared" si="49"/>
        <v>#DIV/0!</v>
      </c>
      <c r="T105" s="150" t="e">
        <f t="shared" si="49"/>
        <v>#DIV/0!</v>
      </c>
      <c r="U105" s="150" t="e">
        <f t="shared" si="49"/>
        <v>#DIV/0!</v>
      </c>
      <c r="V105" s="150" t="e">
        <f t="shared" si="49"/>
        <v>#DIV/0!</v>
      </c>
      <c r="W105" s="150" t="e">
        <f t="shared" si="49"/>
        <v>#DIV/0!</v>
      </c>
      <c r="X105" s="150" t="e">
        <f t="shared" si="49"/>
        <v>#DIV/0!</v>
      </c>
      <c r="Y105" s="150" t="e">
        <f t="shared" si="49"/>
        <v>#DIV/0!</v>
      </c>
      <c r="Z105" s="150" t="e">
        <f t="shared" si="49"/>
        <v>#DIV/0!</v>
      </c>
      <c r="AA105" s="150" t="e">
        <f t="shared" si="49"/>
        <v>#DIV/0!</v>
      </c>
      <c r="AB105" s="150" t="e">
        <f t="shared" si="49"/>
        <v>#DIV/0!</v>
      </c>
      <c r="AC105" s="150" t="e">
        <f t="shared" si="49"/>
        <v>#DIV/0!</v>
      </c>
      <c r="AD105" s="150" t="e">
        <f t="shared" si="49"/>
        <v>#DIV/0!</v>
      </c>
      <c r="AE105" s="150" t="e">
        <f t="shared" si="49"/>
        <v>#DIV/0!</v>
      </c>
      <c r="AF105" s="150" t="e">
        <f t="shared" si="49"/>
        <v>#DIV/0!</v>
      </c>
      <c r="AG105" s="150" t="e">
        <f t="shared" si="49"/>
        <v>#DIV/0!</v>
      </c>
      <c r="AH105" s="150" t="e">
        <f t="shared" si="49"/>
        <v>#DIV/0!</v>
      </c>
      <c r="AI105" s="150" t="e">
        <f t="shared" si="49"/>
        <v>#DIV/0!</v>
      </c>
      <c r="AJ105" s="540"/>
    </row>
    <row r="106" spans="1:36" ht="20.399999999999999" hidden="1">
      <c r="A106" s="528" t="s">
        <v>25</v>
      </c>
      <c r="B106" s="548" t="s">
        <v>38</v>
      </c>
      <c r="C106" s="101" t="s">
        <v>42</v>
      </c>
      <c r="D106" s="142">
        <v>0</v>
      </c>
      <c r="E106" s="142">
        <v>0</v>
      </c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93">
        <f>SUM(D106:AH106)</f>
        <v>0</v>
      </c>
      <c r="AJ106" s="541" t="e">
        <f>AI109</f>
        <v>#DIV/0!</v>
      </c>
    </row>
    <row r="107" spans="1:36" ht="20.399999999999999" hidden="1">
      <c r="A107" s="529"/>
      <c r="B107" s="546"/>
      <c r="C107" s="91" t="s">
        <v>89</v>
      </c>
      <c r="D107" s="92">
        <v>0</v>
      </c>
      <c r="E107" s="92">
        <v>0</v>
      </c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161">
        <f t="shared" ref="AI107:AI108" si="50">SUM(D107:AH107)</f>
        <v>0</v>
      </c>
      <c r="AJ107" s="541"/>
    </row>
    <row r="108" spans="1:36" ht="20.399999999999999" hidden="1">
      <c r="A108" s="529"/>
      <c r="B108" s="546"/>
      <c r="C108" s="94" t="s">
        <v>90</v>
      </c>
      <c r="D108" s="92">
        <v>0</v>
      </c>
      <c r="E108" s="92">
        <v>0</v>
      </c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87">
        <f t="shared" si="50"/>
        <v>0</v>
      </c>
      <c r="AJ108" s="541"/>
    </row>
    <row r="109" spans="1:36" ht="21" hidden="1" thickBot="1">
      <c r="A109" s="530"/>
      <c r="B109" s="547"/>
      <c r="C109" s="96" t="s">
        <v>91</v>
      </c>
      <c r="D109" s="97" t="e">
        <f>(D107+D108)/D106</f>
        <v>#DIV/0!</v>
      </c>
      <c r="E109" s="97" t="e">
        <f>(E107+E108)/E106</f>
        <v>#DIV/0!</v>
      </c>
      <c r="F109" s="97" t="e">
        <f t="shared" ref="F109:AI109" si="51">(F107+F108)/F106</f>
        <v>#DIV/0!</v>
      </c>
      <c r="G109" s="97" t="e">
        <f t="shared" si="51"/>
        <v>#DIV/0!</v>
      </c>
      <c r="H109" s="97" t="e">
        <f t="shared" si="51"/>
        <v>#DIV/0!</v>
      </c>
      <c r="I109" s="97" t="e">
        <f t="shared" si="51"/>
        <v>#DIV/0!</v>
      </c>
      <c r="J109" s="97" t="e">
        <f t="shared" si="51"/>
        <v>#DIV/0!</v>
      </c>
      <c r="K109" s="97" t="e">
        <f t="shared" si="51"/>
        <v>#DIV/0!</v>
      </c>
      <c r="L109" s="97" t="e">
        <f t="shared" si="51"/>
        <v>#DIV/0!</v>
      </c>
      <c r="M109" s="97" t="e">
        <f t="shared" si="51"/>
        <v>#DIV/0!</v>
      </c>
      <c r="N109" s="97" t="e">
        <f t="shared" si="51"/>
        <v>#DIV/0!</v>
      </c>
      <c r="O109" s="97" t="e">
        <f t="shared" si="51"/>
        <v>#DIV/0!</v>
      </c>
      <c r="P109" s="97" t="e">
        <f t="shared" si="51"/>
        <v>#DIV/0!</v>
      </c>
      <c r="Q109" s="97" t="e">
        <f t="shared" si="51"/>
        <v>#DIV/0!</v>
      </c>
      <c r="R109" s="97" t="e">
        <f t="shared" si="51"/>
        <v>#DIV/0!</v>
      </c>
      <c r="S109" s="97" t="e">
        <f t="shared" si="51"/>
        <v>#DIV/0!</v>
      </c>
      <c r="T109" s="97" t="e">
        <f t="shared" si="51"/>
        <v>#DIV/0!</v>
      </c>
      <c r="U109" s="97" t="e">
        <f t="shared" si="51"/>
        <v>#DIV/0!</v>
      </c>
      <c r="V109" s="97" t="e">
        <f t="shared" si="51"/>
        <v>#DIV/0!</v>
      </c>
      <c r="W109" s="97" t="e">
        <f t="shared" si="51"/>
        <v>#DIV/0!</v>
      </c>
      <c r="X109" s="97" t="e">
        <f t="shared" si="51"/>
        <v>#DIV/0!</v>
      </c>
      <c r="Y109" s="97" t="e">
        <f t="shared" si="51"/>
        <v>#DIV/0!</v>
      </c>
      <c r="Z109" s="97" t="e">
        <f t="shared" si="51"/>
        <v>#DIV/0!</v>
      </c>
      <c r="AA109" s="97" t="e">
        <f t="shared" si="51"/>
        <v>#DIV/0!</v>
      </c>
      <c r="AB109" s="97" t="e">
        <f t="shared" si="51"/>
        <v>#DIV/0!</v>
      </c>
      <c r="AC109" s="97" t="e">
        <f t="shared" si="51"/>
        <v>#DIV/0!</v>
      </c>
      <c r="AD109" s="97" t="e">
        <f t="shared" si="51"/>
        <v>#DIV/0!</v>
      </c>
      <c r="AE109" s="97" t="e">
        <f t="shared" si="51"/>
        <v>#DIV/0!</v>
      </c>
      <c r="AF109" s="97" t="e">
        <f t="shared" si="51"/>
        <v>#DIV/0!</v>
      </c>
      <c r="AG109" s="97" t="e">
        <f t="shared" si="51"/>
        <v>#DIV/0!</v>
      </c>
      <c r="AH109" s="97" t="e">
        <f t="shared" si="51"/>
        <v>#DIV/0!</v>
      </c>
      <c r="AI109" s="97" t="e">
        <f t="shared" si="51"/>
        <v>#DIV/0!</v>
      </c>
      <c r="AJ109" s="542"/>
    </row>
    <row r="110" spans="1:36" ht="20.399999999999999">
      <c r="A110" s="528" t="s">
        <v>26</v>
      </c>
      <c r="B110" s="535" t="s">
        <v>70</v>
      </c>
      <c r="C110" s="157" t="s">
        <v>42</v>
      </c>
      <c r="D110" s="142">
        <v>0</v>
      </c>
      <c r="E110" s="142">
        <v>0</v>
      </c>
      <c r="F110" s="142">
        <v>0</v>
      </c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93">
        <f>SUM(D110:AH110)</f>
        <v>0</v>
      </c>
      <c r="AJ110" s="541" t="e">
        <f>AI113</f>
        <v>#DIV/0!</v>
      </c>
    </row>
    <row r="111" spans="1:36" ht="20.399999999999999">
      <c r="A111" s="529"/>
      <c r="B111" s="536"/>
      <c r="C111" s="159" t="s">
        <v>89</v>
      </c>
      <c r="D111" s="92">
        <v>0</v>
      </c>
      <c r="E111" s="92">
        <v>6</v>
      </c>
      <c r="F111" s="92">
        <v>4</v>
      </c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161">
        <f t="shared" ref="AI111:AI112" si="52">SUM(D111:AH111)</f>
        <v>10</v>
      </c>
      <c r="AJ111" s="541"/>
    </row>
    <row r="112" spans="1:36" ht="20.399999999999999">
      <c r="A112" s="529"/>
      <c r="B112" s="536"/>
      <c r="C112" s="160" t="s">
        <v>90</v>
      </c>
      <c r="D112" s="92">
        <v>0</v>
      </c>
      <c r="E112" s="92">
        <v>0</v>
      </c>
      <c r="F112" s="92">
        <v>0</v>
      </c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87">
        <f t="shared" si="52"/>
        <v>0</v>
      </c>
      <c r="AJ112" s="541"/>
    </row>
    <row r="113" spans="1:36" ht="21" thickBot="1">
      <c r="A113" s="530"/>
      <c r="B113" s="537"/>
      <c r="C113" s="154" t="s">
        <v>91</v>
      </c>
      <c r="D113" s="97" t="e">
        <f>(D111+D112)/D110</f>
        <v>#DIV/0!</v>
      </c>
      <c r="E113" s="97" t="e">
        <f>(E111+E112)/E110</f>
        <v>#DIV/0!</v>
      </c>
      <c r="F113" s="97" t="e">
        <f t="shared" ref="F113:AI113" si="53">(F111+F112)/F110</f>
        <v>#DIV/0!</v>
      </c>
      <c r="G113" s="97" t="e">
        <f t="shared" si="53"/>
        <v>#DIV/0!</v>
      </c>
      <c r="H113" s="97" t="e">
        <f t="shared" si="53"/>
        <v>#DIV/0!</v>
      </c>
      <c r="I113" s="97" t="e">
        <f t="shared" si="53"/>
        <v>#DIV/0!</v>
      </c>
      <c r="J113" s="97" t="e">
        <f t="shared" si="53"/>
        <v>#DIV/0!</v>
      </c>
      <c r="K113" s="97" t="e">
        <f t="shared" si="53"/>
        <v>#DIV/0!</v>
      </c>
      <c r="L113" s="97" t="e">
        <f t="shared" si="53"/>
        <v>#DIV/0!</v>
      </c>
      <c r="M113" s="97" t="e">
        <f t="shared" si="53"/>
        <v>#DIV/0!</v>
      </c>
      <c r="N113" s="97" t="e">
        <f t="shared" si="53"/>
        <v>#DIV/0!</v>
      </c>
      <c r="O113" s="97" t="e">
        <f t="shared" si="53"/>
        <v>#DIV/0!</v>
      </c>
      <c r="P113" s="97" t="e">
        <f t="shared" si="53"/>
        <v>#DIV/0!</v>
      </c>
      <c r="Q113" s="97" t="e">
        <f t="shared" si="53"/>
        <v>#DIV/0!</v>
      </c>
      <c r="R113" s="97" t="e">
        <f t="shared" si="53"/>
        <v>#DIV/0!</v>
      </c>
      <c r="S113" s="97" t="e">
        <f t="shared" si="53"/>
        <v>#DIV/0!</v>
      </c>
      <c r="T113" s="97" t="e">
        <f t="shared" si="53"/>
        <v>#DIV/0!</v>
      </c>
      <c r="U113" s="97" t="e">
        <f t="shared" si="53"/>
        <v>#DIV/0!</v>
      </c>
      <c r="V113" s="97" t="e">
        <f t="shared" si="53"/>
        <v>#DIV/0!</v>
      </c>
      <c r="W113" s="97" t="e">
        <f t="shared" si="53"/>
        <v>#DIV/0!</v>
      </c>
      <c r="X113" s="97" t="e">
        <f t="shared" si="53"/>
        <v>#DIV/0!</v>
      </c>
      <c r="Y113" s="97" t="e">
        <f t="shared" si="53"/>
        <v>#DIV/0!</v>
      </c>
      <c r="Z113" s="97" t="e">
        <f t="shared" si="53"/>
        <v>#DIV/0!</v>
      </c>
      <c r="AA113" s="97" t="e">
        <f t="shared" si="53"/>
        <v>#DIV/0!</v>
      </c>
      <c r="AB113" s="97" t="e">
        <f t="shared" si="53"/>
        <v>#DIV/0!</v>
      </c>
      <c r="AC113" s="97" t="e">
        <f t="shared" si="53"/>
        <v>#DIV/0!</v>
      </c>
      <c r="AD113" s="97" t="e">
        <f t="shared" si="53"/>
        <v>#DIV/0!</v>
      </c>
      <c r="AE113" s="97" t="e">
        <f t="shared" si="53"/>
        <v>#DIV/0!</v>
      </c>
      <c r="AF113" s="97" t="e">
        <f t="shared" si="53"/>
        <v>#DIV/0!</v>
      </c>
      <c r="AG113" s="97" t="e">
        <f t="shared" si="53"/>
        <v>#DIV/0!</v>
      </c>
      <c r="AH113" s="97" t="e">
        <f t="shared" si="53"/>
        <v>#DIV/0!</v>
      </c>
      <c r="AI113" s="97" t="e">
        <f t="shared" si="53"/>
        <v>#DIV/0!</v>
      </c>
      <c r="AJ113" s="542"/>
    </row>
    <row r="114" spans="1:36" ht="20.399999999999999">
      <c r="A114" s="517" t="s">
        <v>27</v>
      </c>
      <c r="B114" s="555" t="s">
        <v>39</v>
      </c>
      <c r="C114" s="143" t="s">
        <v>42</v>
      </c>
      <c r="D114" s="144">
        <v>0</v>
      </c>
      <c r="E114" s="144">
        <v>0</v>
      </c>
      <c r="F114" s="144">
        <v>0</v>
      </c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5">
        <f>SUM(D114:AH114)</f>
        <v>0</v>
      </c>
      <c r="AJ114" s="539" t="e">
        <f>AI117</f>
        <v>#DIV/0!</v>
      </c>
    </row>
    <row r="115" spans="1:36" ht="20.399999999999999">
      <c r="A115" s="518"/>
      <c r="B115" s="556"/>
      <c r="C115" s="146" t="s">
        <v>89</v>
      </c>
      <c r="D115" s="147">
        <v>0</v>
      </c>
      <c r="E115" s="147">
        <v>0</v>
      </c>
      <c r="F115" s="147">
        <v>0</v>
      </c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62">
        <f t="shared" ref="AI115:AI116" si="54">SUM(D115:AH115)</f>
        <v>0</v>
      </c>
      <c r="AJ115" s="539"/>
    </row>
    <row r="116" spans="1:36" ht="20.399999999999999">
      <c r="A116" s="518"/>
      <c r="B116" s="556"/>
      <c r="C116" s="148" t="s">
        <v>90</v>
      </c>
      <c r="D116" s="147">
        <v>0</v>
      </c>
      <c r="E116" s="147">
        <v>0</v>
      </c>
      <c r="F116" s="147">
        <v>0</v>
      </c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4">
        <f t="shared" si="54"/>
        <v>0</v>
      </c>
      <c r="AJ116" s="539"/>
    </row>
    <row r="117" spans="1:36" ht="21" thickBot="1">
      <c r="A117" s="519"/>
      <c r="B117" s="557"/>
      <c r="C117" s="149" t="s">
        <v>91</v>
      </c>
      <c r="D117" s="150" t="e">
        <f>(D115+D116)/D114</f>
        <v>#DIV/0!</v>
      </c>
      <c r="E117" s="150" t="e">
        <f>(E115+E116)/E114</f>
        <v>#DIV/0!</v>
      </c>
      <c r="F117" s="150" t="e">
        <f t="shared" ref="F117:AI117" si="55">(F115+F116)/F114</f>
        <v>#DIV/0!</v>
      </c>
      <c r="G117" s="150" t="e">
        <f t="shared" si="55"/>
        <v>#DIV/0!</v>
      </c>
      <c r="H117" s="150" t="e">
        <f t="shared" si="55"/>
        <v>#DIV/0!</v>
      </c>
      <c r="I117" s="150" t="e">
        <f t="shared" si="55"/>
        <v>#DIV/0!</v>
      </c>
      <c r="J117" s="150" t="e">
        <f t="shared" si="55"/>
        <v>#DIV/0!</v>
      </c>
      <c r="K117" s="150" t="e">
        <f t="shared" si="55"/>
        <v>#DIV/0!</v>
      </c>
      <c r="L117" s="150" t="e">
        <f t="shared" si="55"/>
        <v>#DIV/0!</v>
      </c>
      <c r="M117" s="150" t="e">
        <f t="shared" si="55"/>
        <v>#DIV/0!</v>
      </c>
      <c r="N117" s="150" t="e">
        <f t="shared" si="55"/>
        <v>#DIV/0!</v>
      </c>
      <c r="O117" s="150" t="e">
        <f t="shared" si="55"/>
        <v>#DIV/0!</v>
      </c>
      <c r="P117" s="150" t="e">
        <f t="shared" si="55"/>
        <v>#DIV/0!</v>
      </c>
      <c r="Q117" s="150" t="e">
        <f t="shared" si="55"/>
        <v>#DIV/0!</v>
      </c>
      <c r="R117" s="150" t="e">
        <f t="shared" si="55"/>
        <v>#DIV/0!</v>
      </c>
      <c r="S117" s="150" t="e">
        <f t="shared" si="55"/>
        <v>#DIV/0!</v>
      </c>
      <c r="T117" s="150" t="e">
        <f t="shared" si="55"/>
        <v>#DIV/0!</v>
      </c>
      <c r="U117" s="150" t="e">
        <f t="shared" si="55"/>
        <v>#DIV/0!</v>
      </c>
      <c r="V117" s="150" t="e">
        <f t="shared" si="55"/>
        <v>#DIV/0!</v>
      </c>
      <c r="W117" s="150" t="e">
        <f t="shared" si="55"/>
        <v>#DIV/0!</v>
      </c>
      <c r="X117" s="150" t="e">
        <f t="shared" si="55"/>
        <v>#DIV/0!</v>
      </c>
      <c r="Y117" s="150" t="e">
        <f t="shared" si="55"/>
        <v>#DIV/0!</v>
      </c>
      <c r="Z117" s="150" t="e">
        <f t="shared" si="55"/>
        <v>#DIV/0!</v>
      </c>
      <c r="AA117" s="150" t="e">
        <f t="shared" si="55"/>
        <v>#DIV/0!</v>
      </c>
      <c r="AB117" s="150" t="e">
        <f t="shared" si="55"/>
        <v>#DIV/0!</v>
      </c>
      <c r="AC117" s="150" t="e">
        <f t="shared" si="55"/>
        <v>#DIV/0!</v>
      </c>
      <c r="AD117" s="150" t="e">
        <f t="shared" si="55"/>
        <v>#DIV/0!</v>
      </c>
      <c r="AE117" s="150" t="e">
        <f t="shared" si="55"/>
        <v>#DIV/0!</v>
      </c>
      <c r="AF117" s="150" t="e">
        <f t="shared" si="55"/>
        <v>#DIV/0!</v>
      </c>
      <c r="AG117" s="150" t="e">
        <f t="shared" si="55"/>
        <v>#DIV/0!</v>
      </c>
      <c r="AH117" s="150" t="e">
        <f t="shared" si="55"/>
        <v>#DIV/0!</v>
      </c>
      <c r="AI117" s="150" t="e">
        <f t="shared" si="55"/>
        <v>#DIV/0!</v>
      </c>
      <c r="AJ117" s="540"/>
    </row>
    <row r="118" spans="1:36" ht="20.399999999999999">
      <c r="A118" s="517" t="s">
        <v>28</v>
      </c>
      <c r="B118" s="555" t="s">
        <v>40</v>
      </c>
      <c r="C118" s="143" t="s">
        <v>42</v>
      </c>
      <c r="D118" s="144">
        <v>0</v>
      </c>
      <c r="E118" s="144">
        <v>0</v>
      </c>
      <c r="F118" s="144">
        <v>0</v>
      </c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5">
        <f>SUM(D118:AH118)</f>
        <v>0</v>
      </c>
      <c r="AJ118" s="539" t="e">
        <f>AI121</f>
        <v>#DIV/0!</v>
      </c>
    </row>
    <row r="119" spans="1:36" ht="20.399999999999999">
      <c r="A119" s="518"/>
      <c r="B119" s="556"/>
      <c r="C119" s="146" t="s">
        <v>89</v>
      </c>
      <c r="D119" s="147">
        <v>1</v>
      </c>
      <c r="E119" s="147">
        <v>0</v>
      </c>
      <c r="F119" s="147">
        <v>0</v>
      </c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62">
        <f t="shared" ref="AI119:AI120" si="56">SUM(D119:AH119)</f>
        <v>1</v>
      </c>
      <c r="AJ119" s="539"/>
    </row>
    <row r="120" spans="1:36" ht="20.399999999999999">
      <c r="A120" s="518"/>
      <c r="B120" s="556"/>
      <c r="C120" s="148" t="s">
        <v>90</v>
      </c>
      <c r="D120" s="147">
        <v>0</v>
      </c>
      <c r="E120" s="147">
        <v>0</v>
      </c>
      <c r="F120" s="147">
        <v>0</v>
      </c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4">
        <f t="shared" si="56"/>
        <v>0</v>
      </c>
      <c r="AJ120" s="539"/>
    </row>
    <row r="121" spans="1:36" ht="21" thickBot="1">
      <c r="A121" s="519"/>
      <c r="B121" s="557"/>
      <c r="C121" s="149" t="s">
        <v>91</v>
      </c>
      <c r="D121" s="150" t="e">
        <f>(D119+D120)/D118</f>
        <v>#DIV/0!</v>
      </c>
      <c r="E121" s="150" t="e">
        <f>(E119+E120)/E118</f>
        <v>#DIV/0!</v>
      </c>
      <c r="F121" s="150" t="e">
        <f t="shared" ref="F121:AI121" si="57">(F119+F120)/F118</f>
        <v>#DIV/0!</v>
      </c>
      <c r="G121" s="150" t="e">
        <f t="shared" si="57"/>
        <v>#DIV/0!</v>
      </c>
      <c r="H121" s="150" t="e">
        <f t="shared" si="57"/>
        <v>#DIV/0!</v>
      </c>
      <c r="I121" s="150" t="e">
        <f t="shared" si="57"/>
        <v>#DIV/0!</v>
      </c>
      <c r="J121" s="150" t="e">
        <f t="shared" si="57"/>
        <v>#DIV/0!</v>
      </c>
      <c r="K121" s="150" t="e">
        <f t="shared" si="57"/>
        <v>#DIV/0!</v>
      </c>
      <c r="L121" s="150" t="e">
        <f t="shared" si="57"/>
        <v>#DIV/0!</v>
      </c>
      <c r="M121" s="150" t="e">
        <f t="shared" si="57"/>
        <v>#DIV/0!</v>
      </c>
      <c r="N121" s="150" t="e">
        <f t="shared" si="57"/>
        <v>#DIV/0!</v>
      </c>
      <c r="O121" s="150" t="e">
        <f t="shared" si="57"/>
        <v>#DIV/0!</v>
      </c>
      <c r="P121" s="150" t="e">
        <f t="shared" si="57"/>
        <v>#DIV/0!</v>
      </c>
      <c r="Q121" s="150" t="e">
        <f t="shared" si="57"/>
        <v>#DIV/0!</v>
      </c>
      <c r="R121" s="150" t="e">
        <f t="shared" si="57"/>
        <v>#DIV/0!</v>
      </c>
      <c r="S121" s="150" t="e">
        <f t="shared" si="57"/>
        <v>#DIV/0!</v>
      </c>
      <c r="T121" s="150" t="e">
        <f t="shared" si="57"/>
        <v>#DIV/0!</v>
      </c>
      <c r="U121" s="150" t="e">
        <f t="shared" si="57"/>
        <v>#DIV/0!</v>
      </c>
      <c r="V121" s="150" t="e">
        <f t="shared" si="57"/>
        <v>#DIV/0!</v>
      </c>
      <c r="W121" s="150" t="e">
        <f t="shared" si="57"/>
        <v>#DIV/0!</v>
      </c>
      <c r="X121" s="150" t="e">
        <f t="shared" si="57"/>
        <v>#DIV/0!</v>
      </c>
      <c r="Y121" s="150" t="e">
        <f t="shared" si="57"/>
        <v>#DIV/0!</v>
      </c>
      <c r="Z121" s="150" t="e">
        <f t="shared" si="57"/>
        <v>#DIV/0!</v>
      </c>
      <c r="AA121" s="150" t="e">
        <f t="shared" si="57"/>
        <v>#DIV/0!</v>
      </c>
      <c r="AB121" s="150" t="e">
        <f t="shared" si="57"/>
        <v>#DIV/0!</v>
      </c>
      <c r="AC121" s="150" t="e">
        <f t="shared" si="57"/>
        <v>#DIV/0!</v>
      </c>
      <c r="AD121" s="150" t="e">
        <f t="shared" si="57"/>
        <v>#DIV/0!</v>
      </c>
      <c r="AE121" s="150" t="e">
        <f t="shared" si="57"/>
        <v>#DIV/0!</v>
      </c>
      <c r="AF121" s="150" t="e">
        <f t="shared" si="57"/>
        <v>#DIV/0!</v>
      </c>
      <c r="AG121" s="150" t="e">
        <f t="shared" si="57"/>
        <v>#DIV/0!</v>
      </c>
      <c r="AH121" s="150" t="e">
        <f t="shared" si="57"/>
        <v>#DIV/0!</v>
      </c>
      <c r="AI121" s="150" t="e">
        <f t="shared" si="57"/>
        <v>#DIV/0!</v>
      </c>
      <c r="AJ121" s="540"/>
    </row>
    <row r="122" spans="1:36" ht="20.399999999999999">
      <c r="A122" s="528" t="s">
        <v>29</v>
      </c>
      <c r="B122" s="535" t="s">
        <v>50</v>
      </c>
      <c r="C122" s="157" t="s">
        <v>42</v>
      </c>
      <c r="D122" s="142">
        <v>0</v>
      </c>
      <c r="E122" s="142">
        <v>0</v>
      </c>
      <c r="F122" s="142">
        <v>0</v>
      </c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03">
        <f>SUM(D122:AH122)</f>
        <v>0</v>
      </c>
      <c r="AJ122" s="541" t="e">
        <f>AI125</f>
        <v>#DIV/0!</v>
      </c>
    </row>
    <row r="123" spans="1:36" ht="20.399999999999999">
      <c r="A123" s="529"/>
      <c r="B123" s="536"/>
      <c r="C123" s="159" t="s">
        <v>89</v>
      </c>
      <c r="D123" s="92">
        <v>0</v>
      </c>
      <c r="E123" s="92">
        <v>1</v>
      </c>
      <c r="F123" s="92">
        <v>2</v>
      </c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174">
        <f t="shared" ref="AI123:AI124" si="58">SUM(D123:AH123)</f>
        <v>3</v>
      </c>
      <c r="AJ123" s="541"/>
    </row>
    <row r="124" spans="1:36" ht="20.399999999999999">
      <c r="A124" s="529"/>
      <c r="B124" s="536"/>
      <c r="C124" s="160" t="s">
        <v>90</v>
      </c>
      <c r="D124" s="92">
        <v>0</v>
      </c>
      <c r="E124" s="92">
        <v>0</v>
      </c>
      <c r="F124" s="92">
        <v>0</v>
      </c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142">
        <f t="shared" si="58"/>
        <v>0</v>
      </c>
      <c r="AJ124" s="541"/>
    </row>
    <row r="125" spans="1:36" ht="21" thickBot="1">
      <c r="A125" s="530"/>
      <c r="B125" s="537"/>
      <c r="C125" s="154" t="s">
        <v>91</v>
      </c>
      <c r="D125" s="155" t="e">
        <f>(D123+D124)/D122</f>
        <v>#DIV/0!</v>
      </c>
      <c r="E125" s="155" t="e">
        <f>(E123+E124)/E122</f>
        <v>#DIV/0!</v>
      </c>
      <c r="F125" s="155" t="e">
        <f t="shared" ref="F125:AI125" si="59">(F123+F124)/F122</f>
        <v>#DIV/0!</v>
      </c>
      <c r="G125" s="155" t="e">
        <f t="shared" si="59"/>
        <v>#DIV/0!</v>
      </c>
      <c r="H125" s="155" t="e">
        <f t="shared" si="59"/>
        <v>#DIV/0!</v>
      </c>
      <c r="I125" s="155" t="e">
        <f t="shared" si="59"/>
        <v>#DIV/0!</v>
      </c>
      <c r="J125" s="155" t="e">
        <f t="shared" si="59"/>
        <v>#DIV/0!</v>
      </c>
      <c r="K125" s="155" t="e">
        <f t="shared" si="59"/>
        <v>#DIV/0!</v>
      </c>
      <c r="L125" s="155" t="e">
        <f t="shared" si="59"/>
        <v>#DIV/0!</v>
      </c>
      <c r="M125" s="155" t="e">
        <f t="shared" si="59"/>
        <v>#DIV/0!</v>
      </c>
      <c r="N125" s="155" t="e">
        <f t="shared" si="59"/>
        <v>#DIV/0!</v>
      </c>
      <c r="O125" s="155" t="e">
        <f t="shared" si="59"/>
        <v>#DIV/0!</v>
      </c>
      <c r="P125" s="155" t="e">
        <f t="shared" si="59"/>
        <v>#DIV/0!</v>
      </c>
      <c r="Q125" s="155" t="e">
        <f t="shared" si="59"/>
        <v>#DIV/0!</v>
      </c>
      <c r="R125" s="155" t="e">
        <f t="shared" si="59"/>
        <v>#DIV/0!</v>
      </c>
      <c r="S125" s="155" t="e">
        <f t="shared" si="59"/>
        <v>#DIV/0!</v>
      </c>
      <c r="T125" s="155" t="e">
        <f t="shared" si="59"/>
        <v>#DIV/0!</v>
      </c>
      <c r="U125" s="155" t="e">
        <f t="shared" si="59"/>
        <v>#DIV/0!</v>
      </c>
      <c r="V125" s="155" t="e">
        <f t="shared" si="59"/>
        <v>#DIV/0!</v>
      </c>
      <c r="W125" s="155" t="e">
        <f t="shared" si="59"/>
        <v>#DIV/0!</v>
      </c>
      <c r="X125" s="155" t="e">
        <f t="shared" si="59"/>
        <v>#DIV/0!</v>
      </c>
      <c r="Y125" s="155" t="e">
        <f t="shared" si="59"/>
        <v>#DIV/0!</v>
      </c>
      <c r="Z125" s="155" t="e">
        <f t="shared" si="59"/>
        <v>#DIV/0!</v>
      </c>
      <c r="AA125" s="155" t="e">
        <f t="shared" si="59"/>
        <v>#DIV/0!</v>
      </c>
      <c r="AB125" s="155" t="e">
        <f t="shared" si="59"/>
        <v>#DIV/0!</v>
      </c>
      <c r="AC125" s="155" t="e">
        <f t="shared" si="59"/>
        <v>#DIV/0!</v>
      </c>
      <c r="AD125" s="155" t="e">
        <f t="shared" si="59"/>
        <v>#DIV/0!</v>
      </c>
      <c r="AE125" s="155" t="e">
        <f t="shared" si="59"/>
        <v>#DIV/0!</v>
      </c>
      <c r="AF125" s="155" t="e">
        <f t="shared" si="59"/>
        <v>#DIV/0!</v>
      </c>
      <c r="AG125" s="155" t="e">
        <f t="shared" si="59"/>
        <v>#DIV/0!</v>
      </c>
      <c r="AH125" s="155" t="e">
        <f t="shared" si="59"/>
        <v>#DIV/0!</v>
      </c>
      <c r="AI125" s="155" t="e">
        <f t="shared" si="59"/>
        <v>#DIV/0!</v>
      </c>
      <c r="AJ125" s="542"/>
    </row>
    <row r="126" spans="1:36" ht="20.399999999999999">
      <c r="A126" s="517" t="s">
        <v>30</v>
      </c>
      <c r="B126" s="558" t="s">
        <v>51</v>
      </c>
      <c r="C126" s="143" t="s">
        <v>42</v>
      </c>
      <c r="D126" s="144">
        <v>0</v>
      </c>
      <c r="E126" s="144">
        <v>0</v>
      </c>
      <c r="F126" s="144">
        <v>0</v>
      </c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5">
        <f>SUM(D126:AH126)</f>
        <v>0</v>
      </c>
      <c r="AJ126" s="539" t="e">
        <f>AI129</f>
        <v>#DIV/0!</v>
      </c>
    </row>
    <row r="127" spans="1:36" ht="20.399999999999999">
      <c r="A127" s="518"/>
      <c r="B127" s="559"/>
      <c r="C127" s="146" t="s">
        <v>89</v>
      </c>
      <c r="D127" s="147">
        <v>0</v>
      </c>
      <c r="E127" s="147">
        <v>0</v>
      </c>
      <c r="F127" s="147">
        <v>0</v>
      </c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62">
        <f t="shared" ref="AI127:AI128" si="60">SUM(D127:AH127)</f>
        <v>0</v>
      </c>
      <c r="AJ127" s="539"/>
    </row>
    <row r="128" spans="1:36" ht="20.399999999999999">
      <c r="A128" s="518"/>
      <c r="B128" s="559"/>
      <c r="C128" s="148" t="s">
        <v>90</v>
      </c>
      <c r="D128" s="147">
        <v>0</v>
      </c>
      <c r="E128" s="147">
        <v>0</v>
      </c>
      <c r="F128" s="147">
        <v>0</v>
      </c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4">
        <f t="shared" si="60"/>
        <v>0</v>
      </c>
      <c r="AJ128" s="539"/>
    </row>
    <row r="129" spans="1:36" ht="21" thickBot="1">
      <c r="A129" s="519"/>
      <c r="B129" s="560"/>
      <c r="C129" s="149" t="s">
        <v>91</v>
      </c>
      <c r="D129" s="150" t="e">
        <f>(D127+D128)/D126</f>
        <v>#DIV/0!</v>
      </c>
      <c r="E129" s="150" t="e">
        <f>(E127+E128)/E126</f>
        <v>#DIV/0!</v>
      </c>
      <c r="F129" s="150" t="e">
        <f t="shared" ref="F129:AI129" si="61">(F127+F128)/F126</f>
        <v>#DIV/0!</v>
      </c>
      <c r="G129" s="150" t="e">
        <f t="shared" si="61"/>
        <v>#DIV/0!</v>
      </c>
      <c r="H129" s="150" t="e">
        <f t="shared" si="61"/>
        <v>#DIV/0!</v>
      </c>
      <c r="I129" s="150" t="e">
        <f t="shared" si="61"/>
        <v>#DIV/0!</v>
      </c>
      <c r="J129" s="150" t="e">
        <f t="shared" si="61"/>
        <v>#DIV/0!</v>
      </c>
      <c r="K129" s="150" t="e">
        <f t="shared" si="61"/>
        <v>#DIV/0!</v>
      </c>
      <c r="L129" s="150" t="e">
        <f t="shared" si="61"/>
        <v>#DIV/0!</v>
      </c>
      <c r="M129" s="150" t="e">
        <f t="shared" si="61"/>
        <v>#DIV/0!</v>
      </c>
      <c r="N129" s="150" t="e">
        <f t="shared" si="61"/>
        <v>#DIV/0!</v>
      </c>
      <c r="O129" s="150" t="e">
        <f t="shared" si="61"/>
        <v>#DIV/0!</v>
      </c>
      <c r="P129" s="150" t="e">
        <f t="shared" si="61"/>
        <v>#DIV/0!</v>
      </c>
      <c r="Q129" s="150" t="e">
        <f t="shared" si="61"/>
        <v>#DIV/0!</v>
      </c>
      <c r="R129" s="150" t="e">
        <f t="shared" si="61"/>
        <v>#DIV/0!</v>
      </c>
      <c r="S129" s="150" t="e">
        <f t="shared" si="61"/>
        <v>#DIV/0!</v>
      </c>
      <c r="T129" s="150" t="e">
        <f t="shared" si="61"/>
        <v>#DIV/0!</v>
      </c>
      <c r="U129" s="150" t="e">
        <f t="shared" si="61"/>
        <v>#DIV/0!</v>
      </c>
      <c r="V129" s="150" t="e">
        <f t="shared" si="61"/>
        <v>#DIV/0!</v>
      </c>
      <c r="W129" s="150" t="e">
        <f t="shared" si="61"/>
        <v>#DIV/0!</v>
      </c>
      <c r="X129" s="150" t="e">
        <f t="shared" si="61"/>
        <v>#DIV/0!</v>
      </c>
      <c r="Y129" s="150" t="e">
        <f t="shared" si="61"/>
        <v>#DIV/0!</v>
      </c>
      <c r="Z129" s="150" t="e">
        <f t="shared" si="61"/>
        <v>#DIV/0!</v>
      </c>
      <c r="AA129" s="150" t="e">
        <f t="shared" si="61"/>
        <v>#DIV/0!</v>
      </c>
      <c r="AB129" s="150" t="e">
        <f t="shared" si="61"/>
        <v>#DIV/0!</v>
      </c>
      <c r="AC129" s="150" t="e">
        <f t="shared" si="61"/>
        <v>#DIV/0!</v>
      </c>
      <c r="AD129" s="150" t="e">
        <f t="shared" si="61"/>
        <v>#DIV/0!</v>
      </c>
      <c r="AE129" s="150" t="e">
        <f t="shared" si="61"/>
        <v>#DIV/0!</v>
      </c>
      <c r="AF129" s="150" t="e">
        <f t="shared" si="61"/>
        <v>#DIV/0!</v>
      </c>
      <c r="AG129" s="150" t="e">
        <f t="shared" si="61"/>
        <v>#DIV/0!</v>
      </c>
      <c r="AH129" s="150" t="e">
        <f t="shared" si="61"/>
        <v>#DIV/0!</v>
      </c>
      <c r="AI129" s="150" t="e">
        <f t="shared" si="61"/>
        <v>#DIV/0!</v>
      </c>
      <c r="AJ129" s="540"/>
    </row>
    <row r="130" spans="1:36" ht="20.399999999999999">
      <c r="A130" s="517" t="s">
        <v>102</v>
      </c>
      <c r="B130" s="555" t="s">
        <v>52</v>
      </c>
      <c r="C130" s="143" t="s">
        <v>42</v>
      </c>
      <c r="D130" s="144">
        <v>0</v>
      </c>
      <c r="E130" s="144">
        <v>0</v>
      </c>
      <c r="F130" s="144">
        <v>0</v>
      </c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5">
        <f>SUM(D130:AH130)</f>
        <v>0</v>
      </c>
      <c r="AJ130" s="538" t="e">
        <f>AI133</f>
        <v>#DIV/0!</v>
      </c>
    </row>
    <row r="131" spans="1:36" ht="20.399999999999999">
      <c r="A131" s="518"/>
      <c r="B131" s="556"/>
      <c r="C131" s="146" t="s">
        <v>89</v>
      </c>
      <c r="D131" s="147">
        <v>0</v>
      </c>
      <c r="E131" s="147">
        <v>0</v>
      </c>
      <c r="F131" s="147">
        <v>0</v>
      </c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62">
        <f t="shared" ref="AI131:AI132" si="62">SUM(D131:AH131)</f>
        <v>0</v>
      </c>
      <c r="AJ131" s="539"/>
    </row>
    <row r="132" spans="1:36" ht="20.399999999999999">
      <c r="A132" s="518"/>
      <c r="B132" s="556"/>
      <c r="C132" s="148" t="s">
        <v>90</v>
      </c>
      <c r="D132" s="147">
        <v>0</v>
      </c>
      <c r="E132" s="147">
        <v>0</v>
      </c>
      <c r="F132" s="147">
        <v>0</v>
      </c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4">
        <f t="shared" si="62"/>
        <v>0</v>
      </c>
      <c r="AJ132" s="539"/>
    </row>
    <row r="133" spans="1:36" ht="21" thickBot="1">
      <c r="A133" s="519"/>
      <c r="B133" s="557"/>
      <c r="C133" s="149" t="s">
        <v>91</v>
      </c>
      <c r="D133" s="150" t="e">
        <f>(D131+D132)/D130</f>
        <v>#DIV/0!</v>
      </c>
      <c r="E133" s="150" t="e">
        <f>(E131+E132)/E130</f>
        <v>#DIV/0!</v>
      </c>
      <c r="F133" s="150" t="e">
        <f t="shared" ref="F133:AI133" si="63">(F131+F132)/F130</f>
        <v>#DIV/0!</v>
      </c>
      <c r="G133" s="150" t="e">
        <f t="shared" si="63"/>
        <v>#DIV/0!</v>
      </c>
      <c r="H133" s="150" t="e">
        <f t="shared" si="63"/>
        <v>#DIV/0!</v>
      </c>
      <c r="I133" s="150" t="e">
        <f t="shared" si="63"/>
        <v>#DIV/0!</v>
      </c>
      <c r="J133" s="150" t="e">
        <f t="shared" si="63"/>
        <v>#DIV/0!</v>
      </c>
      <c r="K133" s="150" t="e">
        <f t="shared" si="63"/>
        <v>#DIV/0!</v>
      </c>
      <c r="L133" s="150" t="e">
        <f t="shared" si="63"/>
        <v>#DIV/0!</v>
      </c>
      <c r="M133" s="150" t="e">
        <f t="shared" si="63"/>
        <v>#DIV/0!</v>
      </c>
      <c r="N133" s="150" t="e">
        <f t="shared" si="63"/>
        <v>#DIV/0!</v>
      </c>
      <c r="O133" s="150" t="e">
        <f t="shared" si="63"/>
        <v>#DIV/0!</v>
      </c>
      <c r="P133" s="150" t="e">
        <f t="shared" si="63"/>
        <v>#DIV/0!</v>
      </c>
      <c r="Q133" s="150" t="e">
        <f t="shared" si="63"/>
        <v>#DIV/0!</v>
      </c>
      <c r="R133" s="150" t="e">
        <f t="shared" si="63"/>
        <v>#DIV/0!</v>
      </c>
      <c r="S133" s="150" t="e">
        <f t="shared" si="63"/>
        <v>#DIV/0!</v>
      </c>
      <c r="T133" s="150" t="e">
        <f t="shared" si="63"/>
        <v>#DIV/0!</v>
      </c>
      <c r="U133" s="150" t="e">
        <f t="shared" si="63"/>
        <v>#DIV/0!</v>
      </c>
      <c r="V133" s="150" t="e">
        <f t="shared" si="63"/>
        <v>#DIV/0!</v>
      </c>
      <c r="W133" s="150" t="e">
        <f t="shared" si="63"/>
        <v>#DIV/0!</v>
      </c>
      <c r="X133" s="150" t="e">
        <f t="shared" si="63"/>
        <v>#DIV/0!</v>
      </c>
      <c r="Y133" s="150" t="e">
        <f t="shared" si="63"/>
        <v>#DIV/0!</v>
      </c>
      <c r="Z133" s="150" t="e">
        <f t="shared" si="63"/>
        <v>#DIV/0!</v>
      </c>
      <c r="AA133" s="150" t="e">
        <f t="shared" si="63"/>
        <v>#DIV/0!</v>
      </c>
      <c r="AB133" s="150" t="e">
        <f t="shared" si="63"/>
        <v>#DIV/0!</v>
      </c>
      <c r="AC133" s="150" t="e">
        <f t="shared" si="63"/>
        <v>#DIV/0!</v>
      </c>
      <c r="AD133" s="150" t="e">
        <f t="shared" si="63"/>
        <v>#DIV/0!</v>
      </c>
      <c r="AE133" s="150" t="e">
        <f t="shared" si="63"/>
        <v>#DIV/0!</v>
      </c>
      <c r="AF133" s="150" t="e">
        <f t="shared" si="63"/>
        <v>#DIV/0!</v>
      </c>
      <c r="AG133" s="150" t="e">
        <f t="shared" si="63"/>
        <v>#DIV/0!</v>
      </c>
      <c r="AH133" s="150" t="e">
        <f t="shared" si="63"/>
        <v>#DIV/0!</v>
      </c>
      <c r="AI133" s="150" t="e">
        <f t="shared" si="63"/>
        <v>#DIV/0!</v>
      </c>
      <c r="AJ133" s="540"/>
    </row>
    <row r="134" spans="1:36" ht="20.399999999999999" hidden="1">
      <c r="A134" s="543" t="s">
        <v>182</v>
      </c>
      <c r="B134" s="536"/>
      <c r="C134" s="339" t="s">
        <v>42</v>
      </c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93">
        <f>SUM(D134:AH134)</f>
        <v>0</v>
      </c>
      <c r="AJ134" s="541" t="e">
        <f>AI137</f>
        <v>#DIV/0!</v>
      </c>
    </row>
    <row r="135" spans="1:36" ht="20.399999999999999" hidden="1">
      <c r="A135" s="529"/>
      <c r="B135" s="536"/>
      <c r="C135" s="159" t="s">
        <v>89</v>
      </c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161">
        <f t="shared" ref="AI135:AI136" si="64">SUM(D135:AH135)</f>
        <v>0</v>
      </c>
      <c r="AJ135" s="541"/>
    </row>
    <row r="136" spans="1:36" ht="20.399999999999999" hidden="1">
      <c r="A136" s="529"/>
      <c r="B136" s="536"/>
      <c r="C136" s="160" t="s">
        <v>90</v>
      </c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87">
        <f t="shared" si="64"/>
        <v>0</v>
      </c>
      <c r="AJ136" s="541"/>
    </row>
    <row r="137" spans="1:36" ht="21" hidden="1" thickBot="1">
      <c r="A137" s="530"/>
      <c r="B137" s="537"/>
      <c r="C137" s="154" t="s">
        <v>91</v>
      </c>
      <c r="D137" s="97" t="e">
        <f>(D135+D136)/D134</f>
        <v>#DIV/0!</v>
      </c>
      <c r="E137" s="97" t="e">
        <f>(E135+E136)/E134</f>
        <v>#DIV/0!</v>
      </c>
      <c r="F137" s="97" t="e">
        <f t="shared" ref="F137:AI137" si="65">(F135+F136)/F134</f>
        <v>#DIV/0!</v>
      </c>
      <c r="G137" s="97" t="e">
        <f t="shared" si="65"/>
        <v>#DIV/0!</v>
      </c>
      <c r="H137" s="97" t="e">
        <f t="shared" si="65"/>
        <v>#DIV/0!</v>
      </c>
      <c r="I137" s="97" t="e">
        <f t="shared" si="65"/>
        <v>#DIV/0!</v>
      </c>
      <c r="J137" s="97" t="e">
        <f t="shared" si="65"/>
        <v>#DIV/0!</v>
      </c>
      <c r="K137" s="97" t="e">
        <f t="shared" si="65"/>
        <v>#DIV/0!</v>
      </c>
      <c r="L137" s="97" t="e">
        <f t="shared" si="65"/>
        <v>#DIV/0!</v>
      </c>
      <c r="M137" s="97" t="e">
        <f t="shared" si="65"/>
        <v>#DIV/0!</v>
      </c>
      <c r="N137" s="97" t="e">
        <f t="shared" si="65"/>
        <v>#DIV/0!</v>
      </c>
      <c r="O137" s="97" t="e">
        <f t="shared" si="65"/>
        <v>#DIV/0!</v>
      </c>
      <c r="P137" s="97" t="e">
        <f t="shared" si="65"/>
        <v>#DIV/0!</v>
      </c>
      <c r="Q137" s="97" t="e">
        <f t="shared" si="65"/>
        <v>#DIV/0!</v>
      </c>
      <c r="R137" s="97" t="e">
        <f t="shared" si="65"/>
        <v>#DIV/0!</v>
      </c>
      <c r="S137" s="97" t="e">
        <f t="shared" si="65"/>
        <v>#DIV/0!</v>
      </c>
      <c r="T137" s="97" t="e">
        <f t="shared" si="65"/>
        <v>#DIV/0!</v>
      </c>
      <c r="U137" s="97" t="e">
        <f t="shared" si="65"/>
        <v>#DIV/0!</v>
      </c>
      <c r="V137" s="97" t="e">
        <f t="shared" si="65"/>
        <v>#DIV/0!</v>
      </c>
      <c r="W137" s="97" t="e">
        <f t="shared" si="65"/>
        <v>#DIV/0!</v>
      </c>
      <c r="X137" s="97" t="e">
        <f t="shared" si="65"/>
        <v>#DIV/0!</v>
      </c>
      <c r="Y137" s="97" t="e">
        <f t="shared" si="65"/>
        <v>#DIV/0!</v>
      </c>
      <c r="Z137" s="97" t="e">
        <f t="shared" si="65"/>
        <v>#DIV/0!</v>
      </c>
      <c r="AA137" s="97" t="e">
        <f t="shared" si="65"/>
        <v>#DIV/0!</v>
      </c>
      <c r="AB137" s="97" t="e">
        <f t="shared" si="65"/>
        <v>#DIV/0!</v>
      </c>
      <c r="AC137" s="97" t="e">
        <f t="shared" si="65"/>
        <v>#DIV/0!</v>
      </c>
      <c r="AD137" s="97" t="e">
        <f t="shared" si="65"/>
        <v>#DIV/0!</v>
      </c>
      <c r="AE137" s="97" t="e">
        <f t="shared" si="65"/>
        <v>#DIV/0!</v>
      </c>
      <c r="AF137" s="97" t="e">
        <f t="shared" si="65"/>
        <v>#DIV/0!</v>
      </c>
      <c r="AG137" s="97" t="e">
        <f t="shared" si="65"/>
        <v>#DIV/0!</v>
      </c>
      <c r="AH137" s="97" t="e">
        <f t="shared" si="65"/>
        <v>#DIV/0!</v>
      </c>
      <c r="AI137" s="97" t="e">
        <f t="shared" si="65"/>
        <v>#DIV/0!</v>
      </c>
      <c r="AJ137" s="542"/>
    </row>
    <row r="138" spans="1:36" ht="20.399999999999999" hidden="1">
      <c r="A138" s="528" t="s">
        <v>183</v>
      </c>
      <c r="B138" s="535"/>
      <c r="C138" s="157" t="s">
        <v>42</v>
      </c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93">
        <f>SUM(D138:AH138)</f>
        <v>0</v>
      </c>
      <c r="AJ138" s="541" t="e">
        <f>AI141</f>
        <v>#DIV/0!</v>
      </c>
    </row>
    <row r="139" spans="1:36" ht="20.399999999999999" hidden="1">
      <c r="A139" s="529"/>
      <c r="B139" s="536"/>
      <c r="C139" s="159" t="s">
        <v>89</v>
      </c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161">
        <f t="shared" ref="AI139:AI140" si="66">SUM(D139:AH139)</f>
        <v>0</v>
      </c>
      <c r="AJ139" s="541"/>
    </row>
    <row r="140" spans="1:36" ht="20.399999999999999" hidden="1">
      <c r="A140" s="529"/>
      <c r="B140" s="536"/>
      <c r="C140" s="160" t="s">
        <v>90</v>
      </c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87">
        <f t="shared" si="66"/>
        <v>0</v>
      </c>
      <c r="AJ140" s="541"/>
    </row>
    <row r="141" spans="1:36" ht="21" hidden="1" thickBot="1">
      <c r="A141" s="530"/>
      <c r="B141" s="537"/>
      <c r="C141" s="154" t="s">
        <v>91</v>
      </c>
      <c r="D141" s="97" t="e">
        <f>(D139+D140)/D138</f>
        <v>#DIV/0!</v>
      </c>
      <c r="E141" s="97" t="e">
        <f>(E139+E140)/E138</f>
        <v>#DIV/0!</v>
      </c>
      <c r="F141" s="97" t="e">
        <f t="shared" ref="F141:AI141" si="67">(F139+F140)/F138</f>
        <v>#DIV/0!</v>
      </c>
      <c r="G141" s="97" t="e">
        <f t="shared" si="67"/>
        <v>#DIV/0!</v>
      </c>
      <c r="H141" s="97" t="e">
        <f t="shared" si="67"/>
        <v>#DIV/0!</v>
      </c>
      <c r="I141" s="97" t="e">
        <f t="shared" si="67"/>
        <v>#DIV/0!</v>
      </c>
      <c r="J141" s="97" t="e">
        <f t="shared" si="67"/>
        <v>#DIV/0!</v>
      </c>
      <c r="K141" s="97" t="e">
        <f t="shared" si="67"/>
        <v>#DIV/0!</v>
      </c>
      <c r="L141" s="97" t="e">
        <f t="shared" si="67"/>
        <v>#DIV/0!</v>
      </c>
      <c r="M141" s="97" t="e">
        <f t="shared" si="67"/>
        <v>#DIV/0!</v>
      </c>
      <c r="N141" s="97" t="e">
        <f t="shared" si="67"/>
        <v>#DIV/0!</v>
      </c>
      <c r="O141" s="97" t="e">
        <f t="shared" si="67"/>
        <v>#DIV/0!</v>
      </c>
      <c r="P141" s="97" t="e">
        <f t="shared" si="67"/>
        <v>#DIV/0!</v>
      </c>
      <c r="Q141" s="97" t="e">
        <f t="shared" si="67"/>
        <v>#DIV/0!</v>
      </c>
      <c r="R141" s="97" t="e">
        <f t="shared" si="67"/>
        <v>#DIV/0!</v>
      </c>
      <c r="S141" s="97" t="e">
        <f t="shared" si="67"/>
        <v>#DIV/0!</v>
      </c>
      <c r="T141" s="97" t="e">
        <f t="shared" si="67"/>
        <v>#DIV/0!</v>
      </c>
      <c r="U141" s="97" t="e">
        <f t="shared" si="67"/>
        <v>#DIV/0!</v>
      </c>
      <c r="V141" s="97" t="e">
        <f t="shared" si="67"/>
        <v>#DIV/0!</v>
      </c>
      <c r="W141" s="97" t="e">
        <f t="shared" si="67"/>
        <v>#DIV/0!</v>
      </c>
      <c r="X141" s="97" t="e">
        <f t="shared" si="67"/>
        <v>#DIV/0!</v>
      </c>
      <c r="Y141" s="97" t="e">
        <f t="shared" si="67"/>
        <v>#DIV/0!</v>
      </c>
      <c r="Z141" s="97" t="e">
        <f t="shared" si="67"/>
        <v>#DIV/0!</v>
      </c>
      <c r="AA141" s="97" t="e">
        <f t="shared" si="67"/>
        <v>#DIV/0!</v>
      </c>
      <c r="AB141" s="97" t="e">
        <f t="shared" si="67"/>
        <v>#DIV/0!</v>
      </c>
      <c r="AC141" s="97" t="e">
        <f t="shared" si="67"/>
        <v>#DIV/0!</v>
      </c>
      <c r="AD141" s="97" t="e">
        <f t="shared" si="67"/>
        <v>#DIV/0!</v>
      </c>
      <c r="AE141" s="97" t="e">
        <f t="shared" si="67"/>
        <v>#DIV/0!</v>
      </c>
      <c r="AF141" s="97" t="e">
        <f t="shared" si="67"/>
        <v>#DIV/0!</v>
      </c>
      <c r="AG141" s="97" t="e">
        <f t="shared" si="67"/>
        <v>#DIV/0!</v>
      </c>
      <c r="AH141" s="97" t="e">
        <f t="shared" si="67"/>
        <v>#DIV/0!</v>
      </c>
      <c r="AI141" s="97" t="e">
        <f t="shared" si="67"/>
        <v>#DIV/0!</v>
      </c>
      <c r="AJ141" s="542"/>
    </row>
    <row r="142" spans="1:36" ht="20.399999999999999" hidden="1">
      <c r="A142" s="543" t="s">
        <v>184</v>
      </c>
      <c r="B142" s="535"/>
      <c r="C142" s="157" t="s">
        <v>42</v>
      </c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93">
        <f>SUM(D142:AH142)</f>
        <v>0</v>
      </c>
      <c r="AJ142" s="541" t="e">
        <f>AI145</f>
        <v>#DIV/0!</v>
      </c>
    </row>
    <row r="143" spans="1:36" ht="20.399999999999999" hidden="1">
      <c r="A143" s="529"/>
      <c r="B143" s="536"/>
      <c r="C143" s="159" t="s">
        <v>89</v>
      </c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161">
        <f t="shared" ref="AI143:AI144" si="68">SUM(D143:AH143)</f>
        <v>0</v>
      </c>
      <c r="AJ143" s="541"/>
    </row>
    <row r="144" spans="1:36" ht="20.399999999999999" hidden="1">
      <c r="A144" s="529"/>
      <c r="B144" s="536"/>
      <c r="C144" s="160" t="s">
        <v>90</v>
      </c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87">
        <f t="shared" si="68"/>
        <v>0</v>
      </c>
      <c r="AJ144" s="541"/>
    </row>
    <row r="145" spans="1:36" ht="21" hidden="1" thickBot="1">
      <c r="A145" s="530"/>
      <c r="B145" s="537"/>
      <c r="C145" s="154" t="s">
        <v>91</v>
      </c>
      <c r="D145" s="97" t="e">
        <f>(D143+D144)/D142</f>
        <v>#DIV/0!</v>
      </c>
      <c r="E145" s="97" t="e">
        <f>(E143+E144)/E142</f>
        <v>#DIV/0!</v>
      </c>
      <c r="F145" s="97" t="e">
        <f t="shared" ref="F145:AI145" si="69">(F143+F144)/F142</f>
        <v>#DIV/0!</v>
      </c>
      <c r="G145" s="97" t="e">
        <f t="shared" si="69"/>
        <v>#DIV/0!</v>
      </c>
      <c r="H145" s="97" t="e">
        <f t="shared" si="69"/>
        <v>#DIV/0!</v>
      </c>
      <c r="I145" s="97" t="e">
        <f t="shared" si="69"/>
        <v>#DIV/0!</v>
      </c>
      <c r="J145" s="97" t="e">
        <f t="shared" si="69"/>
        <v>#DIV/0!</v>
      </c>
      <c r="K145" s="97" t="e">
        <f t="shared" si="69"/>
        <v>#DIV/0!</v>
      </c>
      <c r="L145" s="97" t="e">
        <f t="shared" si="69"/>
        <v>#DIV/0!</v>
      </c>
      <c r="M145" s="97" t="e">
        <f t="shared" si="69"/>
        <v>#DIV/0!</v>
      </c>
      <c r="N145" s="97" t="e">
        <f t="shared" si="69"/>
        <v>#DIV/0!</v>
      </c>
      <c r="O145" s="97" t="e">
        <f t="shared" si="69"/>
        <v>#DIV/0!</v>
      </c>
      <c r="P145" s="97" t="e">
        <f t="shared" si="69"/>
        <v>#DIV/0!</v>
      </c>
      <c r="Q145" s="97" t="e">
        <f t="shared" si="69"/>
        <v>#DIV/0!</v>
      </c>
      <c r="R145" s="97" t="e">
        <f t="shared" si="69"/>
        <v>#DIV/0!</v>
      </c>
      <c r="S145" s="97" t="e">
        <f t="shared" si="69"/>
        <v>#DIV/0!</v>
      </c>
      <c r="T145" s="97" t="e">
        <f t="shared" si="69"/>
        <v>#DIV/0!</v>
      </c>
      <c r="U145" s="97" t="e">
        <f t="shared" si="69"/>
        <v>#DIV/0!</v>
      </c>
      <c r="V145" s="97" t="e">
        <f t="shared" si="69"/>
        <v>#DIV/0!</v>
      </c>
      <c r="W145" s="97" t="e">
        <f t="shared" si="69"/>
        <v>#DIV/0!</v>
      </c>
      <c r="X145" s="97" t="e">
        <f t="shared" si="69"/>
        <v>#DIV/0!</v>
      </c>
      <c r="Y145" s="97" t="e">
        <f t="shared" si="69"/>
        <v>#DIV/0!</v>
      </c>
      <c r="Z145" s="97" t="e">
        <f t="shared" si="69"/>
        <v>#DIV/0!</v>
      </c>
      <c r="AA145" s="97" t="e">
        <f t="shared" si="69"/>
        <v>#DIV/0!</v>
      </c>
      <c r="AB145" s="97" t="e">
        <f t="shared" si="69"/>
        <v>#DIV/0!</v>
      </c>
      <c r="AC145" s="97" t="e">
        <f t="shared" si="69"/>
        <v>#DIV/0!</v>
      </c>
      <c r="AD145" s="97" t="e">
        <f t="shared" si="69"/>
        <v>#DIV/0!</v>
      </c>
      <c r="AE145" s="97" t="e">
        <f t="shared" si="69"/>
        <v>#DIV/0!</v>
      </c>
      <c r="AF145" s="97" t="e">
        <f t="shared" si="69"/>
        <v>#DIV/0!</v>
      </c>
      <c r="AG145" s="97" t="e">
        <f t="shared" si="69"/>
        <v>#DIV/0!</v>
      </c>
      <c r="AH145" s="97" t="e">
        <f t="shared" si="69"/>
        <v>#DIV/0!</v>
      </c>
      <c r="AI145" s="97" t="e">
        <f t="shared" si="69"/>
        <v>#DIV/0!</v>
      </c>
      <c r="AJ145" s="542"/>
    </row>
    <row r="146" spans="1:36" ht="20.399999999999999" hidden="1">
      <c r="A146" s="528" t="s">
        <v>185</v>
      </c>
      <c r="B146" s="535"/>
      <c r="C146" s="157" t="s">
        <v>42</v>
      </c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93">
        <f>SUM(D146:AH146)</f>
        <v>0</v>
      </c>
      <c r="AJ146" s="541" t="e">
        <f>AI149</f>
        <v>#DIV/0!</v>
      </c>
    </row>
    <row r="147" spans="1:36" ht="20.399999999999999" hidden="1">
      <c r="A147" s="529"/>
      <c r="B147" s="536"/>
      <c r="C147" s="159" t="s">
        <v>89</v>
      </c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161">
        <f t="shared" ref="AI147:AI148" si="70">SUM(D147:AH147)</f>
        <v>0</v>
      </c>
      <c r="AJ147" s="541"/>
    </row>
    <row r="148" spans="1:36" ht="20.399999999999999" hidden="1">
      <c r="A148" s="529"/>
      <c r="B148" s="536"/>
      <c r="C148" s="160" t="s">
        <v>90</v>
      </c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87">
        <f t="shared" si="70"/>
        <v>0</v>
      </c>
      <c r="AJ148" s="541"/>
    </row>
    <row r="149" spans="1:36" ht="21" hidden="1" thickBot="1">
      <c r="A149" s="530"/>
      <c r="B149" s="537"/>
      <c r="C149" s="154" t="s">
        <v>91</v>
      </c>
      <c r="D149" s="97" t="e">
        <f>(D147+D148)/D146</f>
        <v>#DIV/0!</v>
      </c>
      <c r="E149" s="97" t="e">
        <f>(E147+E148)/E146</f>
        <v>#DIV/0!</v>
      </c>
      <c r="F149" s="97" t="e">
        <f t="shared" ref="F149:AI149" si="71">(F147+F148)/F146</f>
        <v>#DIV/0!</v>
      </c>
      <c r="G149" s="97" t="e">
        <f t="shared" si="71"/>
        <v>#DIV/0!</v>
      </c>
      <c r="H149" s="97" t="e">
        <f t="shared" si="71"/>
        <v>#DIV/0!</v>
      </c>
      <c r="I149" s="97" t="e">
        <f t="shared" si="71"/>
        <v>#DIV/0!</v>
      </c>
      <c r="J149" s="97" t="e">
        <f t="shared" si="71"/>
        <v>#DIV/0!</v>
      </c>
      <c r="K149" s="97" t="e">
        <f t="shared" si="71"/>
        <v>#DIV/0!</v>
      </c>
      <c r="L149" s="97" t="e">
        <f t="shared" si="71"/>
        <v>#DIV/0!</v>
      </c>
      <c r="M149" s="97" t="e">
        <f t="shared" si="71"/>
        <v>#DIV/0!</v>
      </c>
      <c r="N149" s="97" t="e">
        <f t="shared" si="71"/>
        <v>#DIV/0!</v>
      </c>
      <c r="O149" s="97" t="e">
        <f t="shared" si="71"/>
        <v>#DIV/0!</v>
      </c>
      <c r="P149" s="97" t="e">
        <f t="shared" si="71"/>
        <v>#DIV/0!</v>
      </c>
      <c r="Q149" s="97" t="e">
        <f t="shared" si="71"/>
        <v>#DIV/0!</v>
      </c>
      <c r="R149" s="97" t="e">
        <f t="shared" si="71"/>
        <v>#DIV/0!</v>
      </c>
      <c r="S149" s="97" t="e">
        <f t="shared" si="71"/>
        <v>#DIV/0!</v>
      </c>
      <c r="T149" s="97" t="e">
        <f t="shared" si="71"/>
        <v>#DIV/0!</v>
      </c>
      <c r="U149" s="97" t="e">
        <f t="shared" si="71"/>
        <v>#DIV/0!</v>
      </c>
      <c r="V149" s="97" t="e">
        <f t="shared" si="71"/>
        <v>#DIV/0!</v>
      </c>
      <c r="W149" s="97" t="e">
        <f t="shared" si="71"/>
        <v>#DIV/0!</v>
      </c>
      <c r="X149" s="97" t="e">
        <f t="shared" si="71"/>
        <v>#DIV/0!</v>
      </c>
      <c r="Y149" s="97" t="e">
        <f t="shared" si="71"/>
        <v>#DIV/0!</v>
      </c>
      <c r="Z149" s="97" t="e">
        <f t="shared" si="71"/>
        <v>#DIV/0!</v>
      </c>
      <c r="AA149" s="97" t="e">
        <f t="shared" si="71"/>
        <v>#DIV/0!</v>
      </c>
      <c r="AB149" s="97" t="e">
        <f t="shared" si="71"/>
        <v>#DIV/0!</v>
      </c>
      <c r="AC149" s="97" t="e">
        <f t="shared" si="71"/>
        <v>#DIV/0!</v>
      </c>
      <c r="AD149" s="97" t="e">
        <f t="shared" si="71"/>
        <v>#DIV/0!</v>
      </c>
      <c r="AE149" s="97" t="e">
        <f t="shared" si="71"/>
        <v>#DIV/0!</v>
      </c>
      <c r="AF149" s="97" t="e">
        <f t="shared" si="71"/>
        <v>#DIV/0!</v>
      </c>
      <c r="AG149" s="97" t="e">
        <f t="shared" si="71"/>
        <v>#DIV/0!</v>
      </c>
      <c r="AH149" s="97" t="e">
        <f t="shared" si="71"/>
        <v>#DIV/0!</v>
      </c>
      <c r="AI149" s="97" t="e">
        <f t="shared" si="71"/>
        <v>#DIV/0!</v>
      </c>
      <c r="AJ149" s="542"/>
    </row>
    <row r="150" spans="1:36" ht="20.399999999999999" hidden="1">
      <c r="A150" s="543" t="s">
        <v>186</v>
      </c>
      <c r="B150" s="535"/>
      <c r="C150" s="157" t="s">
        <v>42</v>
      </c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93">
        <f>SUM(D150:AH150)</f>
        <v>0</v>
      </c>
      <c r="AJ150" s="541" t="e">
        <f>AI153</f>
        <v>#DIV/0!</v>
      </c>
    </row>
    <row r="151" spans="1:36" ht="20.399999999999999" hidden="1">
      <c r="A151" s="529"/>
      <c r="B151" s="536"/>
      <c r="C151" s="159" t="s">
        <v>89</v>
      </c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161">
        <f t="shared" ref="AI151:AI152" si="72">SUM(D151:AH151)</f>
        <v>0</v>
      </c>
      <c r="AJ151" s="541"/>
    </row>
    <row r="152" spans="1:36" ht="20.399999999999999" hidden="1">
      <c r="A152" s="529"/>
      <c r="B152" s="536"/>
      <c r="C152" s="160" t="s">
        <v>90</v>
      </c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87">
        <f t="shared" si="72"/>
        <v>0</v>
      </c>
      <c r="AJ152" s="541"/>
    </row>
    <row r="153" spans="1:36" ht="21" hidden="1" thickBot="1">
      <c r="A153" s="530"/>
      <c r="B153" s="537"/>
      <c r="C153" s="154" t="s">
        <v>91</v>
      </c>
      <c r="D153" s="97" t="e">
        <f>(D151+D152)/D150</f>
        <v>#DIV/0!</v>
      </c>
      <c r="E153" s="97" t="e">
        <f>(E151+E152)/E150</f>
        <v>#DIV/0!</v>
      </c>
      <c r="F153" s="97" t="e">
        <f t="shared" ref="F153:AI153" si="73">(F151+F152)/F150</f>
        <v>#DIV/0!</v>
      </c>
      <c r="G153" s="97" t="e">
        <f t="shared" si="73"/>
        <v>#DIV/0!</v>
      </c>
      <c r="H153" s="97" t="e">
        <f t="shared" si="73"/>
        <v>#DIV/0!</v>
      </c>
      <c r="I153" s="97" t="e">
        <f t="shared" si="73"/>
        <v>#DIV/0!</v>
      </c>
      <c r="J153" s="97" t="e">
        <f t="shared" si="73"/>
        <v>#DIV/0!</v>
      </c>
      <c r="K153" s="97" t="e">
        <f t="shared" si="73"/>
        <v>#DIV/0!</v>
      </c>
      <c r="L153" s="97" t="e">
        <f t="shared" si="73"/>
        <v>#DIV/0!</v>
      </c>
      <c r="M153" s="97" t="e">
        <f t="shared" si="73"/>
        <v>#DIV/0!</v>
      </c>
      <c r="N153" s="97" t="e">
        <f t="shared" si="73"/>
        <v>#DIV/0!</v>
      </c>
      <c r="O153" s="97" t="e">
        <f t="shared" si="73"/>
        <v>#DIV/0!</v>
      </c>
      <c r="P153" s="97" t="e">
        <f t="shared" si="73"/>
        <v>#DIV/0!</v>
      </c>
      <c r="Q153" s="97" t="e">
        <f t="shared" si="73"/>
        <v>#DIV/0!</v>
      </c>
      <c r="R153" s="97" t="e">
        <f t="shared" si="73"/>
        <v>#DIV/0!</v>
      </c>
      <c r="S153" s="97" t="e">
        <f t="shared" si="73"/>
        <v>#DIV/0!</v>
      </c>
      <c r="T153" s="97" t="e">
        <f t="shared" si="73"/>
        <v>#DIV/0!</v>
      </c>
      <c r="U153" s="97" t="e">
        <f t="shared" si="73"/>
        <v>#DIV/0!</v>
      </c>
      <c r="V153" s="97" t="e">
        <f t="shared" si="73"/>
        <v>#DIV/0!</v>
      </c>
      <c r="W153" s="97" t="e">
        <f t="shared" si="73"/>
        <v>#DIV/0!</v>
      </c>
      <c r="X153" s="97" t="e">
        <f t="shared" si="73"/>
        <v>#DIV/0!</v>
      </c>
      <c r="Y153" s="97" t="e">
        <f t="shared" si="73"/>
        <v>#DIV/0!</v>
      </c>
      <c r="Z153" s="97" t="e">
        <f t="shared" si="73"/>
        <v>#DIV/0!</v>
      </c>
      <c r="AA153" s="97" t="e">
        <f t="shared" si="73"/>
        <v>#DIV/0!</v>
      </c>
      <c r="AB153" s="97" t="e">
        <f t="shared" si="73"/>
        <v>#DIV/0!</v>
      </c>
      <c r="AC153" s="97" t="e">
        <f t="shared" si="73"/>
        <v>#DIV/0!</v>
      </c>
      <c r="AD153" s="97" t="e">
        <f t="shared" si="73"/>
        <v>#DIV/0!</v>
      </c>
      <c r="AE153" s="97" t="e">
        <f t="shared" si="73"/>
        <v>#DIV/0!</v>
      </c>
      <c r="AF153" s="97" t="e">
        <f t="shared" si="73"/>
        <v>#DIV/0!</v>
      </c>
      <c r="AG153" s="97" t="e">
        <f t="shared" si="73"/>
        <v>#DIV/0!</v>
      </c>
      <c r="AH153" s="97" t="e">
        <f t="shared" si="73"/>
        <v>#DIV/0!</v>
      </c>
      <c r="AI153" s="97" t="e">
        <f t="shared" si="73"/>
        <v>#DIV/0!</v>
      </c>
      <c r="AJ153" s="542"/>
    </row>
    <row r="154" spans="1:36" ht="20.399999999999999" hidden="1">
      <c r="A154" s="528" t="s">
        <v>187</v>
      </c>
      <c r="B154" s="535"/>
      <c r="C154" s="157" t="s">
        <v>42</v>
      </c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93">
        <f>SUM(D154:AH154)</f>
        <v>0</v>
      </c>
      <c r="AJ154" s="541" t="e">
        <f>AI157</f>
        <v>#DIV/0!</v>
      </c>
    </row>
    <row r="155" spans="1:36" ht="20.399999999999999" hidden="1">
      <c r="A155" s="529"/>
      <c r="B155" s="536"/>
      <c r="C155" s="159" t="s">
        <v>89</v>
      </c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161">
        <f t="shared" ref="AI155:AI156" si="74">SUM(D155:AH155)</f>
        <v>0</v>
      </c>
      <c r="AJ155" s="541"/>
    </row>
    <row r="156" spans="1:36" ht="20.399999999999999" hidden="1">
      <c r="A156" s="529"/>
      <c r="B156" s="536"/>
      <c r="C156" s="160" t="s">
        <v>90</v>
      </c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87">
        <f t="shared" si="74"/>
        <v>0</v>
      </c>
      <c r="AJ156" s="541"/>
    </row>
    <row r="157" spans="1:36" ht="21" hidden="1" thickBot="1">
      <c r="A157" s="530"/>
      <c r="B157" s="537"/>
      <c r="C157" s="154" t="s">
        <v>91</v>
      </c>
      <c r="D157" s="97" t="e">
        <f>(D155+D156)/D154</f>
        <v>#DIV/0!</v>
      </c>
      <c r="E157" s="97" t="e">
        <f>(E155+E156)/E154</f>
        <v>#DIV/0!</v>
      </c>
      <c r="F157" s="97" t="e">
        <f t="shared" ref="F157:AI157" si="75">(F155+F156)/F154</f>
        <v>#DIV/0!</v>
      </c>
      <c r="G157" s="97" t="e">
        <f t="shared" si="75"/>
        <v>#DIV/0!</v>
      </c>
      <c r="H157" s="97" t="e">
        <f t="shared" si="75"/>
        <v>#DIV/0!</v>
      </c>
      <c r="I157" s="97" t="e">
        <f t="shared" si="75"/>
        <v>#DIV/0!</v>
      </c>
      <c r="J157" s="97" t="e">
        <f t="shared" si="75"/>
        <v>#DIV/0!</v>
      </c>
      <c r="K157" s="97" t="e">
        <f t="shared" si="75"/>
        <v>#DIV/0!</v>
      </c>
      <c r="L157" s="97" t="e">
        <f t="shared" si="75"/>
        <v>#DIV/0!</v>
      </c>
      <c r="M157" s="97" t="e">
        <f t="shared" si="75"/>
        <v>#DIV/0!</v>
      </c>
      <c r="N157" s="97" t="e">
        <f t="shared" si="75"/>
        <v>#DIV/0!</v>
      </c>
      <c r="O157" s="97" t="e">
        <f t="shared" si="75"/>
        <v>#DIV/0!</v>
      </c>
      <c r="P157" s="97" t="e">
        <f t="shared" si="75"/>
        <v>#DIV/0!</v>
      </c>
      <c r="Q157" s="97" t="e">
        <f t="shared" si="75"/>
        <v>#DIV/0!</v>
      </c>
      <c r="R157" s="97" t="e">
        <f t="shared" si="75"/>
        <v>#DIV/0!</v>
      </c>
      <c r="S157" s="97" t="e">
        <f t="shared" si="75"/>
        <v>#DIV/0!</v>
      </c>
      <c r="T157" s="97" t="e">
        <f t="shared" si="75"/>
        <v>#DIV/0!</v>
      </c>
      <c r="U157" s="97" t="e">
        <f t="shared" si="75"/>
        <v>#DIV/0!</v>
      </c>
      <c r="V157" s="97" t="e">
        <f t="shared" si="75"/>
        <v>#DIV/0!</v>
      </c>
      <c r="W157" s="97" t="e">
        <f t="shared" si="75"/>
        <v>#DIV/0!</v>
      </c>
      <c r="X157" s="97" t="e">
        <f t="shared" si="75"/>
        <v>#DIV/0!</v>
      </c>
      <c r="Y157" s="97" t="e">
        <f t="shared" si="75"/>
        <v>#DIV/0!</v>
      </c>
      <c r="Z157" s="97" t="e">
        <f t="shared" si="75"/>
        <v>#DIV/0!</v>
      </c>
      <c r="AA157" s="97" t="e">
        <f t="shared" si="75"/>
        <v>#DIV/0!</v>
      </c>
      <c r="AB157" s="97" t="e">
        <f t="shared" si="75"/>
        <v>#DIV/0!</v>
      </c>
      <c r="AC157" s="97" t="e">
        <f t="shared" si="75"/>
        <v>#DIV/0!</v>
      </c>
      <c r="AD157" s="97" t="e">
        <f t="shared" si="75"/>
        <v>#DIV/0!</v>
      </c>
      <c r="AE157" s="97" t="e">
        <f t="shared" si="75"/>
        <v>#DIV/0!</v>
      </c>
      <c r="AF157" s="97" t="e">
        <f t="shared" si="75"/>
        <v>#DIV/0!</v>
      </c>
      <c r="AG157" s="97" t="e">
        <f t="shared" si="75"/>
        <v>#DIV/0!</v>
      </c>
      <c r="AH157" s="97" t="e">
        <f t="shared" si="75"/>
        <v>#DIV/0!</v>
      </c>
      <c r="AI157" s="97" t="e">
        <f t="shared" si="75"/>
        <v>#DIV/0!</v>
      </c>
      <c r="AJ157" s="542"/>
    </row>
    <row r="158" spans="1:36" ht="20.399999999999999" hidden="1">
      <c r="A158" s="543" t="s">
        <v>188</v>
      </c>
      <c r="B158" s="535"/>
      <c r="C158" s="157" t="s">
        <v>42</v>
      </c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93">
        <f>SUM(D158:AH158)</f>
        <v>0</v>
      </c>
      <c r="AJ158" s="541" t="e">
        <f>AI161</f>
        <v>#DIV/0!</v>
      </c>
    </row>
    <row r="159" spans="1:36" ht="20.399999999999999" hidden="1">
      <c r="A159" s="529"/>
      <c r="B159" s="536"/>
      <c r="C159" s="159" t="s">
        <v>89</v>
      </c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161">
        <f t="shared" ref="AI159:AI160" si="76">SUM(D159:AH159)</f>
        <v>0</v>
      </c>
      <c r="AJ159" s="541"/>
    </row>
    <row r="160" spans="1:36" ht="20.399999999999999" hidden="1">
      <c r="A160" s="529"/>
      <c r="B160" s="536"/>
      <c r="C160" s="160" t="s">
        <v>90</v>
      </c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87">
        <f t="shared" si="76"/>
        <v>0</v>
      </c>
      <c r="AJ160" s="541"/>
    </row>
    <row r="161" spans="1:36" ht="21" hidden="1" thickBot="1">
      <c r="A161" s="530"/>
      <c r="B161" s="537"/>
      <c r="C161" s="154" t="s">
        <v>91</v>
      </c>
      <c r="D161" s="97" t="e">
        <f>(D159+D160)/D158</f>
        <v>#DIV/0!</v>
      </c>
      <c r="E161" s="97" t="e">
        <f>(E159+E160)/E158</f>
        <v>#DIV/0!</v>
      </c>
      <c r="F161" s="97" t="e">
        <f t="shared" ref="F161:AI161" si="77">(F159+F160)/F158</f>
        <v>#DIV/0!</v>
      </c>
      <c r="G161" s="97" t="e">
        <f t="shared" si="77"/>
        <v>#DIV/0!</v>
      </c>
      <c r="H161" s="97" t="e">
        <f t="shared" si="77"/>
        <v>#DIV/0!</v>
      </c>
      <c r="I161" s="97" t="e">
        <f t="shared" si="77"/>
        <v>#DIV/0!</v>
      </c>
      <c r="J161" s="97" t="e">
        <f t="shared" si="77"/>
        <v>#DIV/0!</v>
      </c>
      <c r="K161" s="97" t="e">
        <f t="shared" si="77"/>
        <v>#DIV/0!</v>
      </c>
      <c r="L161" s="97" t="e">
        <f t="shared" si="77"/>
        <v>#DIV/0!</v>
      </c>
      <c r="M161" s="97" t="e">
        <f t="shared" si="77"/>
        <v>#DIV/0!</v>
      </c>
      <c r="N161" s="97" t="e">
        <f t="shared" si="77"/>
        <v>#DIV/0!</v>
      </c>
      <c r="O161" s="97" t="e">
        <f t="shared" si="77"/>
        <v>#DIV/0!</v>
      </c>
      <c r="P161" s="97" t="e">
        <f t="shared" si="77"/>
        <v>#DIV/0!</v>
      </c>
      <c r="Q161" s="97" t="e">
        <f t="shared" si="77"/>
        <v>#DIV/0!</v>
      </c>
      <c r="R161" s="97" t="e">
        <f t="shared" si="77"/>
        <v>#DIV/0!</v>
      </c>
      <c r="S161" s="97" t="e">
        <f t="shared" si="77"/>
        <v>#DIV/0!</v>
      </c>
      <c r="T161" s="97" t="e">
        <f t="shared" si="77"/>
        <v>#DIV/0!</v>
      </c>
      <c r="U161" s="97" t="e">
        <f t="shared" si="77"/>
        <v>#DIV/0!</v>
      </c>
      <c r="V161" s="97" t="e">
        <f t="shared" si="77"/>
        <v>#DIV/0!</v>
      </c>
      <c r="W161" s="97" t="e">
        <f t="shared" si="77"/>
        <v>#DIV/0!</v>
      </c>
      <c r="X161" s="97" t="e">
        <f t="shared" si="77"/>
        <v>#DIV/0!</v>
      </c>
      <c r="Y161" s="97" t="e">
        <f t="shared" si="77"/>
        <v>#DIV/0!</v>
      </c>
      <c r="Z161" s="97" t="e">
        <f t="shared" si="77"/>
        <v>#DIV/0!</v>
      </c>
      <c r="AA161" s="97" t="e">
        <f t="shared" si="77"/>
        <v>#DIV/0!</v>
      </c>
      <c r="AB161" s="97" t="e">
        <f t="shared" si="77"/>
        <v>#DIV/0!</v>
      </c>
      <c r="AC161" s="97" t="e">
        <f t="shared" si="77"/>
        <v>#DIV/0!</v>
      </c>
      <c r="AD161" s="97" t="e">
        <f t="shared" si="77"/>
        <v>#DIV/0!</v>
      </c>
      <c r="AE161" s="97" t="e">
        <f t="shared" si="77"/>
        <v>#DIV/0!</v>
      </c>
      <c r="AF161" s="97" t="e">
        <f t="shared" si="77"/>
        <v>#DIV/0!</v>
      </c>
      <c r="AG161" s="97" t="e">
        <f t="shared" si="77"/>
        <v>#DIV/0!</v>
      </c>
      <c r="AH161" s="97" t="e">
        <f t="shared" si="77"/>
        <v>#DIV/0!</v>
      </c>
      <c r="AI161" s="97" t="e">
        <f t="shared" si="77"/>
        <v>#DIV/0!</v>
      </c>
      <c r="AJ161" s="542"/>
    </row>
    <row r="162" spans="1:36" ht="20.399999999999999" hidden="1">
      <c r="A162" s="528" t="s">
        <v>189</v>
      </c>
      <c r="B162" s="535"/>
      <c r="C162" s="157" t="s">
        <v>42</v>
      </c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340">
        <f>SUM(D162:AH162)</f>
        <v>0</v>
      </c>
      <c r="AJ162" s="566" t="e">
        <f>AI165</f>
        <v>#DIV/0!</v>
      </c>
    </row>
    <row r="163" spans="1:36" ht="20.399999999999999" hidden="1">
      <c r="A163" s="529"/>
      <c r="B163" s="536"/>
      <c r="C163" s="159" t="s">
        <v>89</v>
      </c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161">
        <f t="shared" ref="AI163:AI164" si="78">SUM(D163:AH163)</f>
        <v>0</v>
      </c>
      <c r="AJ163" s="541"/>
    </row>
    <row r="164" spans="1:36" ht="20.399999999999999" hidden="1">
      <c r="A164" s="529"/>
      <c r="B164" s="536"/>
      <c r="C164" s="160" t="s">
        <v>90</v>
      </c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87">
        <f t="shared" si="78"/>
        <v>0</v>
      </c>
      <c r="AJ164" s="541"/>
    </row>
    <row r="165" spans="1:36" ht="21" hidden="1" thickBot="1">
      <c r="A165" s="564"/>
      <c r="B165" s="565"/>
      <c r="C165" s="341" t="s">
        <v>91</v>
      </c>
      <c r="D165" s="342" t="e">
        <f>(D163+D164)/D162</f>
        <v>#DIV/0!</v>
      </c>
      <c r="E165" s="342" t="e">
        <f>(E163+E164)/E162</f>
        <v>#DIV/0!</v>
      </c>
      <c r="F165" s="342" t="e">
        <f t="shared" ref="F165:AI165" si="79">(F163+F164)/F162</f>
        <v>#DIV/0!</v>
      </c>
      <c r="G165" s="342" t="e">
        <f t="shared" si="79"/>
        <v>#DIV/0!</v>
      </c>
      <c r="H165" s="342" t="e">
        <f t="shared" si="79"/>
        <v>#DIV/0!</v>
      </c>
      <c r="I165" s="342" t="e">
        <f t="shared" si="79"/>
        <v>#DIV/0!</v>
      </c>
      <c r="J165" s="342" t="e">
        <f t="shared" si="79"/>
        <v>#DIV/0!</v>
      </c>
      <c r="K165" s="342" t="e">
        <f t="shared" si="79"/>
        <v>#DIV/0!</v>
      </c>
      <c r="L165" s="342" t="e">
        <f t="shared" si="79"/>
        <v>#DIV/0!</v>
      </c>
      <c r="M165" s="342" t="e">
        <f t="shared" si="79"/>
        <v>#DIV/0!</v>
      </c>
      <c r="N165" s="342" t="e">
        <f t="shared" si="79"/>
        <v>#DIV/0!</v>
      </c>
      <c r="O165" s="342" t="e">
        <f t="shared" si="79"/>
        <v>#DIV/0!</v>
      </c>
      <c r="P165" s="342" t="e">
        <f t="shared" si="79"/>
        <v>#DIV/0!</v>
      </c>
      <c r="Q165" s="342" t="e">
        <f t="shared" si="79"/>
        <v>#DIV/0!</v>
      </c>
      <c r="R165" s="342" t="e">
        <f t="shared" si="79"/>
        <v>#DIV/0!</v>
      </c>
      <c r="S165" s="342" t="e">
        <f t="shared" si="79"/>
        <v>#DIV/0!</v>
      </c>
      <c r="T165" s="342" t="e">
        <f t="shared" si="79"/>
        <v>#DIV/0!</v>
      </c>
      <c r="U165" s="342" t="e">
        <f t="shared" si="79"/>
        <v>#DIV/0!</v>
      </c>
      <c r="V165" s="342" t="e">
        <f t="shared" si="79"/>
        <v>#DIV/0!</v>
      </c>
      <c r="W165" s="342" t="e">
        <f t="shared" si="79"/>
        <v>#DIV/0!</v>
      </c>
      <c r="X165" s="342" t="e">
        <f t="shared" si="79"/>
        <v>#DIV/0!</v>
      </c>
      <c r="Y165" s="342" t="e">
        <f t="shared" si="79"/>
        <v>#DIV/0!</v>
      </c>
      <c r="Z165" s="342" t="e">
        <f t="shared" si="79"/>
        <v>#DIV/0!</v>
      </c>
      <c r="AA165" s="342" t="e">
        <f t="shared" si="79"/>
        <v>#DIV/0!</v>
      </c>
      <c r="AB165" s="342" t="e">
        <f t="shared" si="79"/>
        <v>#DIV/0!</v>
      </c>
      <c r="AC165" s="342" t="e">
        <f t="shared" si="79"/>
        <v>#DIV/0!</v>
      </c>
      <c r="AD165" s="342" t="e">
        <f t="shared" si="79"/>
        <v>#DIV/0!</v>
      </c>
      <c r="AE165" s="342" t="e">
        <f t="shared" si="79"/>
        <v>#DIV/0!</v>
      </c>
      <c r="AF165" s="342" t="e">
        <f t="shared" si="79"/>
        <v>#DIV/0!</v>
      </c>
      <c r="AG165" s="342" t="e">
        <f t="shared" si="79"/>
        <v>#DIV/0!</v>
      </c>
      <c r="AH165" s="342" t="e">
        <f t="shared" si="79"/>
        <v>#DIV/0!</v>
      </c>
      <c r="AI165" s="342" t="e">
        <f t="shared" si="79"/>
        <v>#DIV/0!</v>
      </c>
      <c r="AJ165" s="567"/>
    </row>
    <row r="166" spans="1:36" ht="21.75" customHeight="1">
      <c r="A166" s="520" t="s">
        <v>92</v>
      </c>
      <c r="B166" s="521"/>
      <c r="C166" s="102" t="s">
        <v>42</v>
      </c>
      <c r="D166" s="103">
        <f>D6+D10+D14+D18+D22+D26+D30+D34+D38+D42+D46+D50+D54+D58+D62+D66+D70+D74+D78+D82+D86+D90+D94+D98+D102+D106+D110+D114+D118+D122+D126+D130+D134+D138+D142+D146+D150+D154+D158+D162</f>
        <v>965</v>
      </c>
      <c r="E166" s="103">
        <f t="shared" ref="E166:AI168" si="80">E6+E10+E14+E18+E22+E26+E30+E34+E38+E42+E46+E50+E54+E58+E62+E66+E70+E74+E78+E82+E86+E90+E94+E98+E102+E106+E110+E114+E118+E122+E126+E130+E134+E138+E142+E146+E150+E154+E158+E162</f>
        <v>860</v>
      </c>
      <c r="F166" s="103">
        <f t="shared" si="80"/>
        <v>815</v>
      </c>
      <c r="G166" s="103">
        <f t="shared" si="80"/>
        <v>0</v>
      </c>
      <c r="H166" s="103">
        <f t="shared" si="80"/>
        <v>0</v>
      </c>
      <c r="I166" s="103">
        <f t="shared" si="80"/>
        <v>0</v>
      </c>
      <c r="J166" s="103">
        <f t="shared" si="80"/>
        <v>0</v>
      </c>
      <c r="K166" s="103">
        <f t="shared" si="80"/>
        <v>0</v>
      </c>
      <c r="L166" s="103">
        <f t="shared" si="80"/>
        <v>0</v>
      </c>
      <c r="M166" s="103">
        <f t="shared" si="80"/>
        <v>0</v>
      </c>
      <c r="N166" s="103">
        <f t="shared" si="80"/>
        <v>0</v>
      </c>
      <c r="O166" s="103">
        <f t="shared" si="80"/>
        <v>0</v>
      </c>
      <c r="P166" s="103">
        <f t="shared" si="80"/>
        <v>0</v>
      </c>
      <c r="Q166" s="103">
        <f t="shared" si="80"/>
        <v>0</v>
      </c>
      <c r="R166" s="103">
        <f t="shared" si="80"/>
        <v>0</v>
      </c>
      <c r="S166" s="103">
        <f t="shared" si="80"/>
        <v>0</v>
      </c>
      <c r="T166" s="103">
        <f t="shared" si="80"/>
        <v>0</v>
      </c>
      <c r="U166" s="103">
        <f t="shared" si="80"/>
        <v>0</v>
      </c>
      <c r="V166" s="103">
        <f t="shared" si="80"/>
        <v>0</v>
      </c>
      <c r="W166" s="103">
        <f t="shared" si="80"/>
        <v>0</v>
      </c>
      <c r="X166" s="103">
        <f t="shared" si="80"/>
        <v>0</v>
      </c>
      <c r="Y166" s="103">
        <f t="shared" si="80"/>
        <v>0</v>
      </c>
      <c r="Z166" s="103">
        <f t="shared" si="80"/>
        <v>0</v>
      </c>
      <c r="AA166" s="103">
        <f t="shared" si="80"/>
        <v>0</v>
      </c>
      <c r="AB166" s="103">
        <f t="shared" si="80"/>
        <v>0</v>
      </c>
      <c r="AC166" s="103">
        <f t="shared" si="80"/>
        <v>0</v>
      </c>
      <c r="AD166" s="103">
        <f t="shared" si="80"/>
        <v>0</v>
      </c>
      <c r="AE166" s="103">
        <f t="shared" si="80"/>
        <v>0</v>
      </c>
      <c r="AF166" s="103">
        <f t="shared" si="80"/>
        <v>0</v>
      </c>
      <c r="AG166" s="103">
        <f t="shared" si="80"/>
        <v>0</v>
      </c>
      <c r="AH166" s="103">
        <f t="shared" si="80"/>
        <v>0</v>
      </c>
      <c r="AI166" s="103">
        <f t="shared" si="80"/>
        <v>2640</v>
      </c>
      <c r="AJ166" s="524">
        <f>AI169</f>
        <v>0.13522727272727272</v>
      </c>
    </row>
    <row r="167" spans="1:36" ht="21" customHeight="1">
      <c r="A167" s="520"/>
      <c r="B167" s="521"/>
      <c r="C167" s="104" t="s">
        <v>89</v>
      </c>
      <c r="D167" s="111">
        <f t="shared" ref="D167:D168" si="81">D7+D11+D15+D19+D23+D27+D31+D35+D39+D43+D47+D51+D55+D59+D63+D67+D71+D75+D79+D83+D87+D91+D95+D99+D103+D107+D111+D115+D119+D123+D127+D131+D135+D139+D143+D147+D151+D155+D159+D163</f>
        <v>69</v>
      </c>
      <c r="E167" s="111">
        <f t="shared" si="80"/>
        <v>118</v>
      </c>
      <c r="F167" s="111">
        <f t="shared" si="80"/>
        <v>170</v>
      </c>
      <c r="G167" s="111">
        <f t="shared" si="80"/>
        <v>0</v>
      </c>
      <c r="H167" s="111">
        <f t="shared" si="80"/>
        <v>0</v>
      </c>
      <c r="I167" s="111">
        <f t="shared" si="80"/>
        <v>0</v>
      </c>
      <c r="J167" s="111">
        <f t="shared" si="80"/>
        <v>0</v>
      </c>
      <c r="K167" s="111">
        <f t="shared" si="80"/>
        <v>0</v>
      </c>
      <c r="L167" s="111">
        <f t="shared" si="80"/>
        <v>0</v>
      </c>
      <c r="M167" s="111">
        <f t="shared" si="80"/>
        <v>0</v>
      </c>
      <c r="N167" s="111">
        <f t="shared" si="80"/>
        <v>0</v>
      </c>
      <c r="O167" s="111">
        <f t="shared" si="80"/>
        <v>0</v>
      </c>
      <c r="P167" s="111">
        <f t="shared" si="80"/>
        <v>0</v>
      </c>
      <c r="Q167" s="111">
        <f t="shared" si="80"/>
        <v>0</v>
      </c>
      <c r="R167" s="111">
        <f t="shared" si="80"/>
        <v>0</v>
      </c>
      <c r="S167" s="111">
        <f t="shared" si="80"/>
        <v>0</v>
      </c>
      <c r="T167" s="111">
        <f t="shared" si="80"/>
        <v>0</v>
      </c>
      <c r="U167" s="111">
        <f t="shared" si="80"/>
        <v>0</v>
      </c>
      <c r="V167" s="111">
        <f t="shared" si="80"/>
        <v>0</v>
      </c>
      <c r="W167" s="111">
        <f t="shared" si="80"/>
        <v>0</v>
      </c>
      <c r="X167" s="111">
        <f t="shared" si="80"/>
        <v>0</v>
      </c>
      <c r="Y167" s="111">
        <f t="shared" si="80"/>
        <v>0</v>
      </c>
      <c r="Z167" s="111">
        <f t="shared" si="80"/>
        <v>0</v>
      </c>
      <c r="AA167" s="111">
        <f t="shared" si="80"/>
        <v>0</v>
      </c>
      <c r="AB167" s="111">
        <f t="shared" si="80"/>
        <v>0</v>
      </c>
      <c r="AC167" s="111">
        <f t="shared" si="80"/>
        <v>0</v>
      </c>
      <c r="AD167" s="111">
        <f t="shared" si="80"/>
        <v>0</v>
      </c>
      <c r="AE167" s="111">
        <f t="shared" si="80"/>
        <v>0</v>
      </c>
      <c r="AF167" s="111">
        <f t="shared" si="80"/>
        <v>0</v>
      </c>
      <c r="AG167" s="111">
        <f t="shared" si="80"/>
        <v>0</v>
      </c>
      <c r="AH167" s="111">
        <f t="shared" si="80"/>
        <v>0</v>
      </c>
      <c r="AI167" s="111">
        <f t="shared" si="80"/>
        <v>357</v>
      </c>
      <c r="AJ167" s="524"/>
    </row>
    <row r="168" spans="1:36" ht="21" customHeight="1">
      <c r="A168" s="520"/>
      <c r="B168" s="521"/>
      <c r="C168" s="105" t="s">
        <v>90</v>
      </c>
      <c r="D168" s="111">
        <f t="shared" si="81"/>
        <v>0</v>
      </c>
      <c r="E168" s="111">
        <f t="shared" si="80"/>
        <v>0</v>
      </c>
      <c r="F168" s="111">
        <f t="shared" si="80"/>
        <v>0</v>
      </c>
      <c r="G168" s="111">
        <f t="shared" si="80"/>
        <v>0</v>
      </c>
      <c r="H168" s="111">
        <f t="shared" si="80"/>
        <v>0</v>
      </c>
      <c r="I168" s="111">
        <f t="shared" si="80"/>
        <v>0</v>
      </c>
      <c r="J168" s="111">
        <f t="shared" si="80"/>
        <v>0</v>
      </c>
      <c r="K168" s="111">
        <f t="shared" si="80"/>
        <v>0</v>
      </c>
      <c r="L168" s="111">
        <f t="shared" si="80"/>
        <v>0</v>
      </c>
      <c r="M168" s="111">
        <f t="shared" si="80"/>
        <v>0</v>
      </c>
      <c r="N168" s="111">
        <f t="shared" si="80"/>
        <v>0</v>
      </c>
      <c r="O168" s="111">
        <f t="shared" si="80"/>
        <v>0</v>
      </c>
      <c r="P168" s="111">
        <f t="shared" si="80"/>
        <v>0</v>
      </c>
      <c r="Q168" s="111">
        <f t="shared" si="80"/>
        <v>0</v>
      </c>
      <c r="R168" s="111">
        <f t="shared" si="80"/>
        <v>0</v>
      </c>
      <c r="S168" s="111">
        <f t="shared" si="80"/>
        <v>0</v>
      </c>
      <c r="T168" s="111">
        <f t="shared" si="80"/>
        <v>0</v>
      </c>
      <c r="U168" s="111">
        <f t="shared" si="80"/>
        <v>0</v>
      </c>
      <c r="V168" s="111">
        <f t="shared" si="80"/>
        <v>0</v>
      </c>
      <c r="W168" s="111">
        <f t="shared" si="80"/>
        <v>0</v>
      </c>
      <c r="X168" s="111">
        <f t="shared" si="80"/>
        <v>0</v>
      </c>
      <c r="Y168" s="111">
        <f t="shared" si="80"/>
        <v>0</v>
      </c>
      <c r="Z168" s="111">
        <f t="shared" si="80"/>
        <v>0</v>
      </c>
      <c r="AA168" s="111">
        <f t="shared" si="80"/>
        <v>0</v>
      </c>
      <c r="AB168" s="111">
        <f t="shared" si="80"/>
        <v>0</v>
      </c>
      <c r="AC168" s="111">
        <f t="shared" si="80"/>
        <v>0</v>
      </c>
      <c r="AD168" s="111">
        <f t="shared" si="80"/>
        <v>0</v>
      </c>
      <c r="AE168" s="111">
        <f t="shared" si="80"/>
        <v>0</v>
      </c>
      <c r="AF168" s="111">
        <f t="shared" si="80"/>
        <v>0</v>
      </c>
      <c r="AG168" s="111">
        <f t="shared" si="80"/>
        <v>0</v>
      </c>
      <c r="AH168" s="111">
        <f t="shared" si="80"/>
        <v>0</v>
      </c>
      <c r="AI168" s="111">
        <f t="shared" si="80"/>
        <v>0</v>
      </c>
      <c r="AJ168" s="524"/>
    </row>
    <row r="169" spans="1:36" ht="21.75" customHeight="1" thickBot="1">
      <c r="A169" s="520"/>
      <c r="B169" s="521"/>
      <c r="C169" s="96" t="s">
        <v>91</v>
      </c>
      <c r="D169" s="97">
        <f>(D167+D168)/D166</f>
        <v>7.1502590673575131E-2</v>
      </c>
      <c r="E169" s="97">
        <f t="shared" ref="E169:AH169" si="82">(E167+E168)/E166</f>
        <v>0.1372093023255814</v>
      </c>
      <c r="F169" s="97">
        <f t="shared" si="82"/>
        <v>0.20858895705521471</v>
      </c>
      <c r="G169" s="97" t="e">
        <f t="shared" si="82"/>
        <v>#DIV/0!</v>
      </c>
      <c r="H169" s="97" t="e">
        <f t="shared" si="82"/>
        <v>#DIV/0!</v>
      </c>
      <c r="I169" s="97" t="e">
        <f t="shared" si="82"/>
        <v>#DIV/0!</v>
      </c>
      <c r="J169" s="97" t="e">
        <f t="shared" si="82"/>
        <v>#DIV/0!</v>
      </c>
      <c r="K169" s="97" t="e">
        <f t="shared" si="82"/>
        <v>#DIV/0!</v>
      </c>
      <c r="L169" s="97" t="e">
        <f t="shared" si="82"/>
        <v>#DIV/0!</v>
      </c>
      <c r="M169" s="97" t="e">
        <f t="shared" si="82"/>
        <v>#DIV/0!</v>
      </c>
      <c r="N169" s="97" t="e">
        <f t="shared" si="82"/>
        <v>#DIV/0!</v>
      </c>
      <c r="O169" s="97" t="e">
        <f t="shared" si="82"/>
        <v>#DIV/0!</v>
      </c>
      <c r="P169" s="97" t="e">
        <f t="shared" si="82"/>
        <v>#DIV/0!</v>
      </c>
      <c r="Q169" s="97" t="e">
        <f t="shared" si="82"/>
        <v>#DIV/0!</v>
      </c>
      <c r="R169" s="97" t="e">
        <f t="shared" si="82"/>
        <v>#DIV/0!</v>
      </c>
      <c r="S169" s="97" t="e">
        <f t="shared" si="82"/>
        <v>#DIV/0!</v>
      </c>
      <c r="T169" s="97" t="e">
        <f t="shared" si="82"/>
        <v>#DIV/0!</v>
      </c>
      <c r="U169" s="97" t="e">
        <f t="shared" si="82"/>
        <v>#DIV/0!</v>
      </c>
      <c r="V169" s="97" t="e">
        <f t="shared" si="82"/>
        <v>#DIV/0!</v>
      </c>
      <c r="W169" s="97" t="e">
        <f t="shared" si="82"/>
        <v>#DIV/0!</v>
      </c>
      <c r="X169" s="97" t="e">
        <f t="shared" si="82"/>
        <v>#DIV/0!</v>
      </c>
      <c r="Y169" s="97" t="e">
        <f t="shared" si="82"/>
        <v>#DIV/0!</v>
      </c>
      <c r="Z169" s="97" t="e">
        <f t="shared" si="82"/>
        <v>#DIV/0!</v>
      </c>
      <c r="AA169" s="97" t="e">
        <f t="shared" si="82"/>
        <v>#DIV/0!</v>
      </c>
      <c r="AB169" s="97" t="e">
        <f t="shared" si="82"/>
        <v>#DIV/0!</v>
      </c>
      <c r="AC169" s="97" t="e">
        <f t="shared" si="82"/>
        <v>#DIV/0!</v>
      </c>
      <c r="AD169" s="97" t="e">
        <f t="shared" si="82"/>
        <v>#DIV/0!</v>
      </c>
      <c r="AE169" s="97" t="e">
        <f t="shared" si="82"/>
        <v>#DIV/0!</v>
      </c>
      <c r="AF169" s="97" t="e">
        <f t="shared" si="82"/>
        <v>#DIV/0!</v>
      </c>
      <c r="AG169" s="97" t="e">
        <f t="shared" si="82"/>
        <v>#DIV/0!</v>
      </c>
      <c r="AH169" s="97" t="e">
        <f t="shared" si="82"/>
        <v>#DIV/0!</v>
      </c>
      <c r="AI169" s="97">
        <f>(AI167+AI168)/AI166</f>
        <v>0.13522727272727272</v>
      </c>
      <c r="AJ169" s="525"/>
    </row>
    <row r="170" spans="1:36" ht="21.75" customHeight="1" thickBot="1">
      <c r="A170" s="522"/>
      <c r="B170" s="523"/>
      <c r="C170" s="106" t="s">
        <v>93</v>
      </c>
      <c r="D170" s="107">
        <f>D166-D167-D168</f>
        <v>896</v>
      </c>
      <c r="E170" s="107">
        <f t="shared" ref="E170:AI170" si="83">E166-E167-E168</f>
        <v>742</v>
      </c>
      <c r="F170" s="107">
        <f t="shared" si="83"/>
        <v>645</v>
      </c>
      <c r="G170" s="107">
        <f t="shared" si="83"/>
        <v>0</v>
      </c>
      <c r="H170" s="107">
        <f t="shared" si="83"/>
        <v>0</v>
      </c>
      <c r="I170" s="107">
        <f t="shared" si="83"/>
        <v>0</v>
      </c>
      <c r="J170" s="107">
        <f t="shared" si="83"/>
        <v>0</v>
      </c>
      <c r="K170" s="107">
        <f t="shared" si="83"/>
        <v>0</v>
      </c>
      <c r="L170" s="107">
        <f t="shared" si="83"/>
        <v>0</v>
      </c>
      <c r="M170" s="107">
        <f t="shared" si="83"/>
        <v>0</v>
      </c>
      <c r="N170" s="107">
        <f t="shared" si="83"/>
        <v>0</v>
      </c>
      <c r="O170" s="107">
        <f t="shared" si="83"/>
        <v>0</v>
      </c>
      <c r="P170" s="107">
        <f t="shared" si="83"/>
        <v>0</v>
      </c>
      <c r="Q170" s="107">
        <f t="shared" si="83"/>
        <v>0</v>
      </c>
      <c r="R170" s="107">
        <f t="shared" si="83"/>
        <v>0</v>
      </c>
      <c r="S170" s="107">
        <f t="shared" si="83"/>
        <v>0</v>
      </c>
      <c r="T170" s="107">
        <f t="shared" si="83"/>
        <v>0</v>
      </c>
      <c r="U170" s="107">
        <f t="shared" si="83"/>
        <v>0</v>
      </c>
      <c r="V170" s="107">
        <f t="shared" si="83"/>
        <v>0</v>
      </c>
      <c r="W170" s="107">
        <f t="shared" si="83"/>
        <v>0</v>
      </c>
      <c r="X170" s="107">
        <f t="shared" si="83"/>
        <v>0</v>
      </c>
      <c r="Y170" s="107">
        <f t="shared" si="83"/>
        <v>0</v>
      </c>
      <c r="Z170" s="107">
        <f t="shared" si="83"/>
        <v>0</v>
      </c>
      <c r="AA170" s="107">
        <f t="shared" si="83"/>
        <v>0</v>
      </c>
      <c r="AB170" s="107">
        <f t="shared" si="83"/>
        <v>0</v>
      </c>
      <c r="AC170" s="107">
        <f t="shared" si="83"/>
        <v>0</v>
      </c>
      <c r="AD170" s="107">
        <f t="shared" si="83"/>
        <v>0</v>
      </c>
      <c r="AE170" s="107">
        <f t="shared" si="83"/>
        <v>0</v>
      </c>
      <c r="AF170" s="107">
        <f t="shared" si="83"/>
        <v>0</v>
      </c>
      <c r="AG170" s="107">
        <f t="shared" si="83"/>
        <v>0</v>
      </c>
      <c r="AH170" s="107">
        <f t="shared" si="83"/>
        <v>0</v>
      </c>
      <c r="AI170" s="107">
        <f t="shared" si="83"/>
        <v>2283</v>
      </c>
      <c r="AJ170" s="165"/>
    </row>
    <row r="171" spans="1:36" ht="21.6" thickTop="1" thickBot="1">
      <c r="A171" s="182"/>
      <c r="B171" s="534"/>
      <c r="C171" s="534"/>
      <c r="D171" s="534"/>
      <c r="E171" s="534"/>
      <c r="F171" s="534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I171" s="184"/>
      <c r="AJ171" s="185"/>
    </row>
    <row r="172" spans="1:36" ht="27" thickTop="1">
      <c r="A172" s="526"/>
      <c r="B172" s="527"/>
      <c r="C172" s="181" t="s">
        <v>42</v>
      </c>
      <c r="D172" s="103">
        <f>D166-D66-D102-D114-D118-D126-D130</f>
        <v>965</v>
      </c>
      <c r="E172" s="103">
        <f t="shared" ref="E172:AH172" si="84">E166-E66-E102-E114-E118-E126-E130</f>
        <v>860</v>
      </c>
      <c r="F172" s="103">
        <f t="shared" si="84"/>
        <v>815</v>
      </c>
      <c r="G172" s="103">
        <f t="shared" si="84"/>
        <v>0</v>
      </c>
      <c r="H172" s="103">
        <f t="shared" si="84"/>
        <v>0</v>
      </c>
      <c r="I172" s="103">
        <f t="shared" si="84"/>
        <v>0</v>
      </c>
      <c r="J172" s="103">
        <f t="shared" si="84"/>
        <v>0</v>
      </c>
      <c r="K172" s="103">
        <f t="shared" si="84"/>
        <v>0</v>
      </c>
      <c r="L172" s="103">
        <f t="shared" si="84"/>
        <v>0</v>
      </c>
      <c r="M172" s="103">
        <f t="shared" si="84"/>
        <v>0</v>
      </c>
      <c r="N172" s="103">
        <f t="shared" si="84"/>
        <v>0</v>
      </c>
      <c r="O172" s="103">
        <f t="shared" si="84"/>
        <v>0</v>
      </c>
      <c r="P172" s="103">
        <f t="shared" si="84"/>
        <v>0</v>
      </c>
      <c r="Q172" s="103">
        <f t="shared" si="84"/>
        <v>0</v>
      </c>
      <c r="R172" s="103">
        <f t="shared" si="84"/>
        <v>0</v>
      </c>
      <c r="S172" s="103">
        <f t="shared" si="84"/>
        <v>0</v>
      </c>
      <c r="T172" s="103">
        <f t="shared" si="84"/>
        <v>0</v>
      </c>
      <c r="U172" s="103">
        <f t="shared" si="84"/>
        <v>0</v>
      </c>
      <c r="V172" s="103">
        <f t="shared" si="84"/>
        <v>0</v>
      </c>
      <c r="W172" s="103">
        <f t="shared" si="84"/>
        <v>0</v>
      </c>
      <c r="X172" s="103">
        <f t="shared" si="84"/>
        <v>0</v>
      </c>
      <c r="Y172" s="103">
        <f t="shared" si="84"/>
        <v>0</v>
      </c>
      <c r="Z172" s="103">
        <f t="shared" si="84"/>
        <v>0</v>
      </c>
      <c r="AA172" s="103">
        <f t="shared" si="84"/>
        <v>0</v>
      </c>
      <c r="AB172" s="103">
        <f t="shared" si="84"/>
        <v>0</v>
      </c>
      <c r="AC172" s="103">
        <f t="shared" si="84"/>
        <v>0</v>
      </c>
      <c r="AD172" s="103">
        <f t="shared" si="84"/>
        <v>0</v>
      </c>
      <c r="AE172" s="103">
        <f t="shared" si="84"/>
        <v>0</v>
      </c>
      <c r="AF172" s="103">
        <f t="shared" si="84"/>
        <v>0</v>
      </c>
      <c r="AG172" s="103">
        <f t="shared" si="84"/>
        <v>0</v>
      </c>
      <c r="AH172" s="103">
        <f t="shared" si="84"/>
        <v>0</v>
      </c>
      <c r="AI172" s="103">
        <f>AI166-AI66-AI102-AI114-AI118-AI126-AI130</f>
        <v>2640</v>
      </c>
      <c r="AJ172" s="531">
        <f>AI175</f>
        <v>0.13484848484848486</v>
      </c>
    </row>
    <row r="173" spans="1:36" ht="26.4">
      <c r="A173" s="526" t="s">
        <v>103</v>
      </c>
      <c r="B173" s="527"/>
      <c r="C173" s="175" t="s">
        <v>89</v>
      </c>
      <c r="D173" s="174">
        <f>D167-D67-D103-D115-D119-D127-D131</f>
        <v>68</v>
      </c>
      <c r="E173" s="174">
        <f t="shared" ref="E173:AI173" si="85">E167-E67-E103-E115-E119-E127-E131</f>
        <v>118</v>
      </c>
      <c r="F173" s="174">
        <f t="shared" si="85"/>
        <v>170</v>
      </c>
      <c r="G173" s="174">
        <f t="shared" si="85"/>
        <v>0</v>
      </c>
      <c r="H173" s="174">
        <f t="shared" si="85"/>
        <v>0</v>
      </c>
      <c r="I173" s="174">
        <f t="shared" si="85"/>
        <v>0</v>
      </c>
      <c r="J173" s="174">
        <f t="shared" si="85"/>
        <v>0</v>
      </c>
      <c r="K173" s="174">
        <f t="shared" si="85"/>
        <v>0</v>
      </c>
      <c r="L173" s="174">
        <f t="shared" si="85"/>
        <v>0</v>
      </c>
      <c r="M173" s="174">
        <f t="shared" si="85"/>
        <v>0</v>
      </c>
      <c r="N173" s="174">
        <f t="shared" si="85"/>
        <v>0</v>
      </c>
      <c r="O173" s="174">
        <f t="shared" si="85"/>
        <v>0</v>
      </c>
      <c r="P173" s="174">
        <f t="shared" si="85"/>
        <v>0</v>
      </c>
      <c r="Q173" s="174">
        <f t="shared" si="85"/>
        <v>0</v>
      </c>
      <c r="R173" s="174">
        <f t="shared" si="85"/>
        <v>0</v>
      </c>
      <c r="S173" s="174">
        <f t="shared" si="85"/>
        <v>0</v>
      </c>
      <c r="T173" s="174">
        <f t="shared" si="85"/>
        <v>0</v>
      </c>
      <c r="U173" s="174">
        <f t="shared" si="85"/>
        <v>0</v>
      </c>
      <c r="V173" s="174">
        <f t="shared" si="85"/>
        <v>0</v>
      </c>
      <c r="W173" s="174">
        <f t="shared" si="85"/>
        <v>0</v>
      </c>
      <c r="X173" s="174">
        <f t="shared" si="85"/>
        <v>0</v>
      </c>
      <c r="Y173" s="174">
        <f t="shared" si="85"/>
        <v>0</v>
      </c>
      <c r="Z173" s="174">
        <f t="shared" si="85"/>
        <v>0</v>
      </c>
      <c r="AA173" s="174">
        <f t="shared" si="85"/>
        <v>0</v>
      </c>
      <c r="AB173" s="174">
        <f t="shared" si="85"/>
        <v>0</v>
      </c>
      <c r="AC173" s="174">
        <f t="shared" si="85"/>
        <v>0</v>
      </c>
      <c r="AD173" s="174">
        <f t="shared" si="85"/>
        <v>0</v>
      </c>
      <c r="AE173" s="174">
        <f t="shared" si="85"/>
        <v>0</v>
      </c>
      <c r="AF173" s="174">
        <f t="shared" si="85"/>
        <v>0</v>
      </c>
      <c r="AG173" s="174">
        <f t="shared" si="85"/>
        <v>0</v>
      </c>
      <c r="AH173" s="174">
        <f t="shared" si="85"/>
        <v>0</v>
      </c>
      <c r="AI173" s="174">
        <f t="shared" si="85"/>
        <v>356</v>
      </c>
      <c r="AJ173" s="532"/>
    </row>
    <row r="174" spans="1:36" ht="26.25" customHeight="1">
      <c r="A174" s="526" t="s">
        <v>104</v>
      </c>
      <c r="B174" s="527"/>
      <c r="C174" s="176" t="s">
        <v>90</v>
      </c>
      <c r="D174" s="103">
        <f>D168-D68-D104-D116-D120-D128-D132</f>
        <v>0</v>
      </c>
      <c r="E174" s="103">
        <f t="shared" ref="E174:AI174" si="86">E168-E68-E104-E116-E120-E128-E132</f>
        <v>0</v>
      </c>
      <c r="F174" s="103">
        <f t="shared" si="86"/>
        <v>0</v>
      </c>
      <c r="G174" s="103">
        <f t="shared" si="86"/>
        <v>0</v>
      </c>
      <c r="H174" s="103">
        <f t="shared" si="86"/>
        <v>0</v>
      </c>
      <c r="I174" s="103">
        <f t="shared" si="86"/>
        <v>0</v>
      </c>
      <c r="J174" s="103">
        <f t="shared" si="86"/>
        <v>0</v>
      </c>
      <c r="K174" s="103">
        <f t="shared" si="86"/>
        <v>0</v>
      </c>
      <c r="L174" s="103">
        <f t="shared" si="86"/>
        <v>0</v>
      </c>
      <c r="M174" s="103">
        <f t="shared" si="86"/>
        <v>0</v>
      </c>
      <c r="N174" s="103">
        <f t="shared" si="86"/>
        <v>0</v>
      </c>
      <c r="O174" s="103">
        <f t="shared" si="86"/>
        <v>0</v>
      </c>
      <c r="P174" s="103">
        <f t="shared" si="86"/>
        <v>0</v>
      </c>
      <c r="Q174" s="103">
        <f t="shared" si="86"/>
        <v>0</v>
      </c>
      <c r="R174" s="103">
        <f t="shared" si="86"/>
        <v>0</v>
      </c>
      <c r="S174" s="103">
        <f t="shared" si="86"/>
        <v>0</v>
      </c>
      <c r="T174" s="103">
        <f t="shared" si="86"/>
        <v>0</v>
      </c>
      <c r="U174" s="103">
        <f t="shared" si="86"/>
        <v>0</v>
      </c>
      <c r="V174" s="103">
        <f t="shared" si="86"/>
        <v>0</v>
      </c>
      <c r="W174" s="103">
        <f t="shared" si="86"/>
        <v>0</v>
      </c>
      <c r="X174" s="103">
        <f t="shared" si="86"/>
        <v>0</v>
      </c>
      <c r="Y174" s="103">
        <f t="shared" si="86"/>
        <v>0</v>
      </c>
      <c r="Z174" s="103">
        <f t="shared" si="86"/>
        <v>0</v>
      </c>
      <c r="AA174" s="103">
        <f t="shared" si="86"/>
        <v>0</v>
      </c>
      <c r="AB174" s="103">
        <f t="shared" si="86"/>
        <v>0</v>
      </c>
      <c r="AC174" s="103">
        <f t="shared" si="86"/>
        <v>0</v>
      </c>
      <c r="AD174" s="103">
        <f t="shared" si="86"/>
        <v>0</v>
      </c>
      <c r="AE174" s="103">
        <f t="shared" si="86"/>
        <v>0</v>
      </c>
      <c r="AF174" s="103">
        <f t="shared" si="86"/>
        <v>0</v>
      </c>
      <c r="AG174" s="103">
        <f t="shared" si="86"/>
        <v>0</v>
      </c>
      <c r="AH174" s="103">
        <f t="shared" si="86"/>
        <v>0</v>
      </c>
      <c r="AI174" s="103">
        <f t="shared" si="86"/>
        <v>0</v>
      </c>
      <c r="AJ174" s="532"/>
    </row>
    <row r="175" spans="1:36" ht="27" customHeight="1" thickBot="1">
      <c r="A175" s="526" t="s">
        <v>105</v>
      </c>
      <c r="B175" s="527"/>
      <c r="C175" s="177" t="s">
        <v>91</v>
      </c>
      <c r="D175" s="155">
        <f>(D173+D174)/D172</f>
        <v>7.0466321243523311E-2</v>
      </c>
      <c r="E175" s="155">
        <f t="shared" ref="E175:AH175" si="87">(E173+E174)/E172</f>
        <v>0.1372093023255814</v>
      </c>
      <c r="F175" s="155">
        <f t="shared" si="87"/>
        <v>0.20858895705521471</v>
      </c>
      <c r="G175" s="155" t="e">
        <f t="shared" si="87"/>
        <v>#DIV/0!</v>
      </c>
      <c r="H175" s="155" t="e">
        <f t="shared" si="87"/>
        <v>#DIV/0!</v>
      </c>
      <c r="I175" s="155" t="e">
        <f t="shared" si="87"/>
        <v>#DIV/0!</v>
      </c>
      <c r="J175" s="155" t="e">
        <f t="shared" si="87"/>
        <v>#DIV/0!</v>
      </c>
      <c r="K175" s="155" t="e">
        <f t="shared" si="87"/>
        <v>#DIV/0!</v>
      </c>
      <c r="L175" s="155" t="e">
        <f t="shared" si="87"/>
        <v>#DIV/0!</v>
      </c>
      <c r="M175" s="155" t="e">
        <f t="shared" si="87"/>
        <v>#DIV/0!</v>
      </c>
      <c r="N175" s="155" t="e">
        <f t="shared" si="87"/>
        <v>#DIV/0!</v>
      </c>
      <c r="O175" s="155" t="e">
        <f t="shared" si="87"/>
        <v>#DIV/0!</v>
      </c>
      <c r="P175" s="155" t="e">
        <f t="shared" si="87"/>
        <v>#DIV/0!</v>
      </c>
      <c r="Q175" s="155" t="e">
        <f t="shared" si="87"/>
        <v>#DIV/0!</v>
      </c>
      <c r="R175" s="155" t="e">
        <f t="shared" si="87"/>
        <v>#DIV/0!</v>
      </c>
      <c r="S175" s="155" t="e">
        <f t="shared" si="87"/>
        <v>#DIV/0!</v>
      </c>
      <c r="T175" s="155" t="e">
        <f t="shared" si="87"/>
        <v>#DIV/0!</v>
      </c>
      <c r="U175" s="155" t="e">
        <f t="shared" si="87"/>
        <v>#DIV/0!</v>
      </c>
      <c r="V175" s="155" t="e">
        <f t="shared" si="87"/>
        <v>#DIV/0!</v>
      </c>
      <c r="W175" s="155" t="e">
        <f t="shared" si="87"/>
        <v>#DIV/0!</v>
      </c>
      <c r="X175" s="155" t="e">
        <f t="shared" si="87"/>
        <v>#DIV/0!</v>
      </c>
      <c r="Y175" s="155" t="e">
        <f t="shared" si="87"/>
        <v>#DIV/0!</v>
      </c>
      <c r="Z175" s="155" t="e">
        <f t="shared" si="87"/>
        <v>#DIV/0!</v>
      </c>
      <c r="AA175" s="155" t="e">
        <f t="shared" si="87"/>
        <v>#DIV/0!</v>
      </c>
      <c r="AB175" s="155" t="e">
        <f t="shared" si="87"/>
        <v>#DIV/0!</v>
      </c>
      <c r="AC175" s="155" t="e">
        <f t="shared" si="87"/>
        <v>#DIV/0!</v>
      </c>
      <c r="AD175" s="155" t="e">
        <f t="shared" si="87"/>
        <v>#DIV/0!</v>
      </c>
      <c r="AE175" s="155" t="e">
        <f t="shared" si="87"/>
        <v>#DIV/0!</v>
      </c>
      <c r="AF175" s="155" t="e">
        <f t="shared" si="87"/>
        <v>#DIV/0!</v>
      </c>
      <c r="AG175" s="155" t="e">
        <f t="shared" si="87"/>
        <v>#DIV/0!</v>
      </c>
      <c r="AH175" s="155" t="e">
        <f t="shared" si="87"/>
        <v>#DIV/0!</v>
      </c>
      <c r="AI175" s="155">
        <f>(AI173+AI174)/AI172</f>
        <v>0.13484848484848486</v>
      </c>
      <c r="AJ175" s="532"/>
    </row>
    <row r="176" spans="1:36" ht="27" thickBot="1">
      <c r="A176" s="179"/>
      <c r="B176" s="180"/>
      <c r="C176" s="178" t="s">
        <v>93</v>
      </c>
      <c r="D176" s="107">
        <f>D172-D173-D174</f>
        <v>897</v>
      </c>
      <c r="E176" s="107">
        <f t="shared" ref="E176:AI176" si="88">E172-E173-E174</f>
        <v>742</v>
      </c>
      <c r="F176" s="107">
        <f t="shared" si="88"/>
        <v>645</v>
      </c>
      <c r="G176" s="107">
        <f t="shared" si="88"/>
        <v>0</v>
      </c>
      <c r="H176" s="107">
        <f t="shared" si="88"/>
        <v>0</v>
      </c>
      <c r="I176" s="107">
        <f t="shared" si="88"/>
        <v>0</v>
      </c>
      <c r="J176" s="107">
        <f t="shared" si="88"/>
        <v>0</v>
      </c>
      <c r="K176" s="107">
        <f t="shared" si="88"/>
        <v>0</v>
      </c>
      <c r="L176" s="107">
        <f t="shared" si="88"/>
        <v>0</v>
      </c>
      <c r="M176" s="107">
        <f t="shared" si="88"/>
        <v>0</v>
      </c>
      <c r="N176" s="107">
        <f t="shared" si="88"/>
        <v>0</v>
      </c>
      <c r="O176" s="107">
        <f t="shared" si="88"/>
        <v>0</v>
      </c>
      <c r="P176" s="107">
        <f t="shared" si="88"/>
        <v>0</v>
      </c>
      <c r="Q176" s="107">
        <f t="shared" si="88"/>
        <v>0</v>
      </c>
      <c r="R176" s="107">
        <f t="shared" si="88"/>
        <v>0</v>
      </c>
      <c r="S176" s="107">
        <f t="shared" si="88"/>
        <v>0</v>
      </c>
      <c r="T176" s="107">
        <f t="shared" si="88"/>
        <v>0</v>
      </c>
      <c r="U176" s="107">
        <f t="shared" si="88"/>
        <v>0</v>
      </c>
      <c r="V176" s="107">
        <f t="shared" si="88"/>
        <v>0</v>
      </c>
      <c r="W176" s="107">
        <f t="shared" si="88"/>
        <v>0</v>
      </c>
      <c r="X176" s="107">
        <f t="shared" si="88"/>
        <v>0</v>
      </c>
      <c r="Y176" s="107">
        <f t="shared" si="88"/>
        <v>0</v>
      </c>
      <c r="Z176" s="107">
        <f t="shared" si="88"/>
        <v>0</v>
      </c>
      <c r="AA176" s="107">
        <f t="shared" si="88"/>
        <v>0</v>
      </c>
      <c r="AB176" s="107">
        <f t="shared" si="88"/>
        <v>0</v>
      </c>
      <c r="AC176" s="107">
        <f t="shared" si="88"/>
        <v>0</v>
      </c>
      <c r="AD176" s="107">
        <f t="shared" si="88"/>
        <v>0</v>
      </c>
      <c r="AE176" s="107">
        <f t="shared" si="88"/>
        <v>0</v>
      </c>
      <c r="AF176" s="107">
        <f t="shared" si="88"/>
        <v>0</v>
      </c>
      <c r="AG176" s="107">
        <f t="shared" si="88"/>
        <v>0</v>
      </c>
      <c r="AH176" s="107">
        <f t="shared" si="88"/>
        <v>0</v>
      </c>
      <c r="AI176" s="107">
        <f t="shared" si="88"/>
        <v>2284</v>
      </c>
      <c r="AJ176" s="533"/>
    </row>
    <row r="177" spans="1:36" ht="21" thickTop="1">
      <c r="A177" s="109"/>
      <c r="B177" s="90"/>
      <c r="C177" s="90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13"/>
      <c r="AJ177" s="90"/>
    </row>
    <row r="178" spans="1:36" s="25" customFormat="1" ht="20.399999999999999">
      <c r="A178" s="109"/>
      <c r="B178" s="90"/>
      <c r="C178" s="90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13"/>
      <c r="AJ178" s="90"/>
    </row>
    <row r="179" spans="1:36" s="25" customFormat="1" ht="20.399999999999999">
      <c r="A179" s="109"/>
      <c r="B179" s="90"/>
      <c r="C179" s="90"/>
      <c r="D179" s="109"/>
      <c r="E179" s="186"/>
      <c r="F179" s="109"/>
      <c r="G179" s="109"/>
      <c r="H179" s="114"/>
      <c r="I179" s="166"/>
      <c r="J179" s="167"/>
      <c r="K179" s="167"/>
      <c r="L179" s="167"/>
      <c r="M179" s="167"/>
      <c r="N179" s="167"/>
      <c r="O179" s="167"/>
      <c r="P179" s="167"/>
      <c r="Q179" s="167"/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  <c r="AH179" s="167"/>
      <c r="AI179" s="168"/>
      <c r="AJ179" s="119"/>
    </row>
    <row r="180" spans="1:36" s="25" customFormat="1" ht="20.399999999999999">
      <c r="A180" s="109"/>
      <c r="B180" s="90"/>
      <c r="C180" s="266" t="s">
        <v>145</v>
      </c>
      <c r="D180" s="267" t="s">
        <v>42</v>
      </c>
      <c r="E180" s="267" t="s">
        <v>89</v>
      </c>
      <c r="F180" s="267" t="s">
        <v>91</v>
      </c>
      <c r="G180" s="267" t="s">
        <v>90</v>
      </c>
      <c r="H180" s="120"/>
      <c r="I180" s="169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  <c r="AF180" s="170"/>
      <c r="AG180" s="170"/>
      <c r="AH180" s="170"/>
      <c r="AI180" s="171"/>
      <c r="AJ180" s="125"/>
    </row>
    <row r="181" spans="1:36" s="25" customFormat="1" ht="20.399999999999999">
      <c r="A181" s="109"/>
      <c r="B181" s="90"/>
      <c r="C181" s="259">
        <v>1</v>
      </c>
      <c r="D181" s="258">
        <f>D172</f>
        <v>965</v>
      </c>
      <c r="E181" s="258">
        <f>D173</f>
        <v>68</v>
      </c>
      <c r="F181" s="260">
        <f>E181/D181</f>
        <v>7.0466321243523311E-2</v>
      </c>
      <c r="G181" s="258">
        <f>D168</f>
        <v>0</v>
      </c>
      <c r="H181" s="120"/>
      <c r="I181" s="169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  <c r="AF181" s="170"/>
      <c r="AG181" s="170"/>
      <c r="AH181" s="170"/>
      <c r="AI181" s="171"/>
      <c r="AJ181" s="125"/>
    </row>
    <row r="182" spans="1:36" s="25" customFormat="1" ht="20.399999999999999">
      <c r="A182" s="109"/>
      <c r="B182" s="90"/>
      <c r="C182" s="259">
        <v>2</v>
      </c>
      <c r="D182" s="258">
        <f>E172</f>
        <v>860</v>
      </c>
      <c r="E182" s="258">
        <f>E173</f>
        <v>118</v>
      </c>
      <c r="F182" s="260">
        <f t="shared" ref="F182:F211" si="89">E182/D182</f>
        <v>0.1372093023255814</v>
      </c>
      <c r="G182" s="258">
        <f>E168</f>
        <v>0</v>
      </c>
      <c r="H182" s="126"/>
      <c r="I182" s="172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30"/>
      <c r="AJ182" s="130"/>
    </row>
    <row r="183" spans="1:36" s="25" customFormat="1" ht="20.399999999999999">
      <c r="A183" s="109"/>
      <c r="B183" s="90"/>
      <c r="C183" s="259">
        <v>3</v>
      </c>
      <c r="D183" s="258">
        <f>F172</f>
        <v>815</v>
      </c>
      <c r="E183" s="258">
        <f>F173</f>
        <v>170</v>
      </c>
      <c r="F183" s="260">
        <f t="shared" si="89"/>
        <v>0.20858895705521471</v>
      </c>
      <c r="G183" s="258">
        <f>F168</f>
        <v>0</v>
      </c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13"/>
      <c r="AJ183" s="90"/>
    </row>
    <row r="184" spans="1:36" ht="20.399999999999999">
      <c r="A184" s="109"/>
      <c r="B184" s="90"/>
      <c r="C184" s="259">
        <v>4</v>
      </c>
      <c r="D184" s="258">
        <f>G172</f>
        <v>0</v>
      </c>
      <c r="E184" s="258">
        <f>G173</f>
        <v>0</v>
      </c>
      <c r="F184" s="260" t="e">
        <f t="shared" si="89"/>
        <v>#DIV/0!</v>
      </c>
      <c r="G184" s="258">
        <f>G168</f>
        <v>0</v>
      </c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13"/>
      <c r="AJ184" s="90"/>
    </row>
    <row r="185" spans="1:36" ht="20.399999999999999">
      <c r="A185" s="109"/>
      <c r="B185" s="90"/>
      <c r="C185" s="259">
        <v>5</v>
      </c>
      <c r="D185" s="258">
        <f>H172</f>
        <v>0</v>
      </c>
      <c r="E185" s="258">
        <f>H173</f>
        <v>0</v>
      </c>
      <c r="F185" s="260" t="e">
        <f>E185/D185</f>
        <v>#DIV/0!</v>
      </c>
      <c r="G185" s="258">
        <f>H168</f>
        <v>0</v>
      </c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13"/>
      <c r="AJ185" s="90"/>
    </row>
    <row r="186" spans="1:36" ht="20.399999999999999">
      <c r="A186" s="109"/>
      <c r="B186" s="90"/>
      <c r="C186" s="259">
        <v>6</v>
      </c>
      <c r="D186" s="258">
        <f>I172</f>
        <v>0</v>
      </c>
      <c r="E186" s="258">
        <f>I173</f>
        <v>0</v>
      </c>
      <c r="F186" s="260" t="e">
        <f>E186/D186</f>
        <v>#DIV/0!</v>
      </c>
      <c r="G186" s="258">
        <f>I168</f>
        <v>0</v>
      </c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13"/>
      <c r="AJ186" s="90"/>
    </row>
    <row r="187" spans="1:36" ht="20.399999999999999">
      <c r="A187" s="109"/>
      <c r="B187" s="90"/>
      <c r="C187" s="259">
        <v>7</v>
      </c>
      <c r="D187" s="258">
        <f>J166</f>
        <v>0</v>
      </c>
      <c r="E187" s="258">
        <f>J173</f>
        <v>0</v>
      </c>
      <c r="F187" s="260" t="e">
        <f>E187/D187</f>
        <v>#DIV/0!</v>
      </c>
      <c r="G187" s="258">
        <f>J168</f>
        <v>0</v>
      </c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13"/>
      <c r="AJ187" s="90"/>
    </row>
    <row r="188" spans="1:36" ht="20.399999999999999">
      <c r="A188" s="109"/>
      <c r="B188" s="90"/>
      <c r="C188" s="259">
        <v>8</v>
      </c>
      <c r="D188" s="258">
        <f>K172</f>
        <v>0</v>
      </c>
      <c r="E188" s="258">
        <f>K167</f>
        <v>0</v>
      </c>
      <c r="F188" s="260" t="e">
        <f>E188/D188</f>
        <v>#DIV/0!</v>
      </c>
      <c r="G188" s="258">
        <f>K168</f>
        <v>0</v>
      </c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13"/>
      <c r="AJ188" s="90"/>
    </row>
    <row r="189" spans="1:36" ht="20.399999999999999">
      <c r="A189" s="109"/>
      <c r="B189" s="90"/>
      <c r="C189" s="259">
        <v>9</v>
      </c>
      <c r="D189" s="258">
        <f>L172</f>
        <v>0</v>
      </c>
      <c r="E189" s="258">
        <f>L173</f>
        <v>0</v>
      </c>
      <c r="F189" s="260" t="e">
        <f t="shared" si="89"/>
        <v>#DIV/0!</v>
      </c>
      <c r="G189" s="258">
        <f>L168</f>
        <v>0</v>
      </c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13"/>
      <c r="AJ189" s="90"/>
    </row>
    <row r="190" spans="1:36" ht="20.399999999999999">
      <c r="A190" s="109"/>
      <c r="B190" s="90"/>
      <c r="C190" s="259">
        <v>10</v>
      </c>
      <c r="D190" s="258">
        <f>M172</f>
        <v>0</v>
      </c>
      <c r="E190" s="258">
        <f>M173</f>
        <v>0</v>
      </c>
      <c r="F190" s="260" t="e">
        <f t="shared" si="89"/>
        <v>#DIV/0!</v>
      </c>
      <c r="G190" s="258">
        <f>M168</f>
        <v>0</v>
      </c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13"/>
      <c r="AJ190" s="90"/>
    </row>
    <row r="191" spans="1:36" ht="20.399999999999999">
      <c r="A191" s="109"/>
      <c r="B191" s="90"/>
      <c r="C191" s="259">
        <v>11</v>
      </c>
      <c r="D191" s="258">
        <f>N172</f>
        <v>0</v>
      </c>
      <c r="E191" s="258">
        <f>N173</f>
        <v>0</v>
      </c>
      <c r="F191" s="260" t="e">
        <f t="shared" si="89"/>
        <v>#DIV/0!</v>
      </c>
      <c r="G191" s="258">
        <f>N168</f>
        <v>0</v>
      </c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13"/>
      <c r="AJ191" s="90"/>
    </row>
    <row r="192" spans="1:36" ht="20.399999999999999">
      <c r="A192" s="109"/>
      <c r="B192" s="90"/>
      <c r="C192" s="259">
        <v>12</v>
      </c>
      <c r="D192" s="258">
        <f>O172</f>
        <v>0</v>
      </c>
      <c r="E192" s="258">
        <f>O173</f>
        <v>0</v>
      </c>
      <c r="F192" s="260" t="e">
        <f t="shared" si="89"/>
        <v>#DIV/0!</v>
      </c>
      <c r="G192" s="258">
        <f>O168</f>
        <v>0</v>
      </c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13"/>
      <c r="AJ192" s="90"/>
    </row>
    <row r="193" spans="1:36" ht="20.399999999999999">
      <c r="A193" s="109"/>
      <c r="B193" s="90"/>
      <c r="C193" s="259">
        <v>13</v>
      </c>
      <c r="D193" s="258">
        <f>P166</f>
        <v>0</v>
      </c>
      <c r="E193" s="258">
        <f>P173</f>
        <v>0</v>
      </c>
      <c r="F193" s="260" t="e">
        <f t="shared" si="89"/>
        <v>#DIV/0!</v>
      </c>
      <c r="G193" s="258">
        <f>P168</f>
        <v>0</v>
      </c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13"/>
      <c r="AJ193" s="90"/>
    </row>
    <row r="194" spans="1:36" ht="20.399999999999999">
      <c r="A194" s="109"/>
      <c r="B194" s="90"/>
      <c r="C194" s="259">
        <v>14</v>
      </c>
      <c r="D194" s="258">
        <f>Q172</f>
        <v>0</v>
      </c>
      <c r="E194" s="258">
        <f>Q173</f>
        <v>0</v>
      </c>
      <c r="F194" s="260" t="e">
        <f t="shared" si="89"/>
        <v>#DIV/0!</v>
      </c>
      <c r="G194" s="258">
        <f>Q168</f>
        <v>0</v>
      </c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13"/>
      <c r="AJ194" s="90"/>
    </row>
    <row r="195" spans="1:36" ht="20.399999999999999">
      <c r="A195" s="109"/>
      <c r="B195" s="90"/>
      <c r="C195" s="259">
        <v>15</v>
      </c>
      <c r="D195" s="258">
        <f>R172</f>
        <v>0</v>
      </c>
      <c r="E195" s="258">
        <f>R173</f>
        <v>0</v>
      </c>
      <c r="F195" s="260" t="e">
        <f t="shared" si="89"/>
        <v>#DIV/0!</v>
      </c>
      <c r="G195" s="258">
        <f>R168</f>
        <v>0</v>
      </c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13"/>
      <c r="AJ195" s="90"/>
    </row>
    <row r="196" spans="1:36" ht="20.399999999999999">
      <c r="A196" s="109"/>
      <c r="B196" s="90"/>
      <c r="C196" s="259">
        <v>16</v>
      </c>
      <c r="D196" s="258">
        <f>S166</f>
        <v>0</v>
      </c>
      <c r="E196" s="258">
        <f>S173</f>
        <v>0</v>
      </c>
      <c r="F196" s="260" t="e">
        <f t="shared" si="89"/>
        <v>#DIV/0!</v>
      </c>
      <c r="G196" s="258">
        <f>S168</f>
        <v>0</v>
      </c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13"/>
      <c r="AJ196" s="90"/>
    </row>
    <row r="197" spans="1:36" ht="20.399999999999999">
      <c r="A197" s="109"/>
      <c r="B197" s="90"/>
      <c r="C197" s="259">
        <v>17</v>
      </c>
      <c r="D197" s="258">
        <f>T172</f>
        <v>0</v>
      </c>
      <c r="E197" s="258">
        <f>T173</f>
        <v>0</v>
      </c>
      <c r="F197" s="260" t="e">
        <f t="shared" si="89"/>
        <v>#DIV/0!</v>
      </c>
      <c r="G197" s="258">
        <f>T168</f>
        <v>0</v>
      </c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13"/>
      <c r="AJ197" s="90"/>
    </row>
    <row r="198" spans="1:36" ht="20.399999999999999">
      <c r="A198" s="109"/>
      <c r="B198" s="90"/>
      <c r="C198" s="259">
        <v>18</v>
      </c>
      <c r="D198" s="258">
        <f>U172</f>
        <v>0</v>
      </c>
      <c r="E198" s="258">
        <f>U173</f>
        <v>0</v>
      </c>
      <c r="F198" s="260" t="e">
        <f t="shared" si="89"/>
        <v>#DIV/0!</v>
      </c>
      <c r="G198" s="258">
        <f>U168</f>
        <v>0</v>
      </c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13"/>
      <c r="AJ198" s="90"/>
    </row>
    <row r="199" spans="1:36" ht="20.399999999999999">
      <c r="A199" s="109"/>
      <c r="B199" s="90"/>
      <c r="C199" s="259">
        <v>19</v>
      </c>
      <c r="D199" s="258">
        <f>V172</f>
        <v>0</v>
      </c>
      <c r="E199" s="258">
        <f>V173</f>
        <v>0</v>
      </c>
      <c r="F199" s="260" t="e">
        <f t="shared" si="89"/>
        <v>#DIV/0!</v>
      </c>
      <c r="G199" s="258">
        <f>V168</f>
        <v>0</v>
      </c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13"/>
      <c r="AJ199" s="90"/>
    </row>
    <row r="200" spans="1:36" ht="20.399999999999999">
      <c r="A200" s="109"/>
      <c r="B200" s="90"/>
      <c r="C200" s="259">
        <v>20</v>
      </c>
      <c r="D200" s="258">
        <f>W166</f>
        <v>0</v>
      </c>
      <c r="E200" s="258">
        <f>W173</f>
        <v>0</v>
      </c>
      <c r="F200" s="260" t="e">
        <f t="shared" si="89"/>
        <v>#DIV/0!</v>
      </c>
      <c r="G200" s="258">
        <f>W168</f>
        <v>0</v>
      </c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13"/>
      <c r="AJ200" s="90"/>
    </row>
    <row r="201" spans="1:36" ht="20.399999999999999">
      <c r="A201" s="109"/>
      <c r="B201" s="90"/>
      <c r="C201" s="259">
        <v>21</v>
      </c>
      <c r="D201" s="258">
        <f>X172</f>
        <v>0</v>
      </c>
      <c r="E201" s="258">
        <f>X173</f>
        <v>0</v>
      </c>
      <c r="F201" s="260" t="e">
        <f t="shared" si="89"/>
        <v>#DIV/0!</v>
      </c>
      <c r="G201" s="258">
        <f>X168</f>
        <v>0</v>
      </c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13"/>
      <c r="AJ201" s="90"/>
    </row>
    <row r="202" spans="1:36" ht="20.399999999999999">
      <c r="A202" s="109"/>
      <c r="B202" s="90"/>
      <c r="C202" s="259">
        <v>22</v>
      </c>
      <c r="D202" s="258">
        <f>Y172</f>
        <v>0</v>
      </c>
      <c r="E202" s="258">
        <f>Y173</f>
        <v>0</v>
      </c>
      <c r="F202" s="260" t="e">
        <f t="shared" si="89"/>
        <v>#DIV/0!</v>
      </c>
      <c r="G202" s="258">
        <f>Y168</f>
        <v>0</v>
      </c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13"/>
      <c r="AJ202" s="90"/>
    </row>
    <row r="203" spans="1:36" ht="20.399999999999999">
      <c r="A203" s="109"/>
      <c r="B203" s="90"/>
      <c r="C203" s="259">
        <v>23</v>
      </c>
      <c r="D203" s="258">
        <f>Z172</f>
        <v>0</v>
      </c>
      <c r="E203" s="258">
        <f>Z173</f>
        <v>0</v>
      </c>
      <c r="F203" s="260" t="e">
        <f t="shared" si="89"/>
        <v>#DIV/0!</v>
      </c>
      <c r="G203" s="258">
        <f>Z168</f>
        <v>0</v>
      </c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13"/>
      <c r="AJ203" s="90"/>
    </row>
    <row r="204" spans="1:36" ht="20.399999999999999">
      <c r="A204" s="109"/>
      <c r="B204" s="90"/>
      <c r="C204" s="259">
        <v>24</v>
      </c>
      <c r="D204" s="258">
        <f>AA172</f>
        <v>0</v>
      </c>
      <c r="E204" s="258">
        <f>AA1173</f>
        <v>0</v>
      </c>
      <c r="F204" s="260" t="e">
        <f t="shared" si="89"/>
        <v>#DIV/0!</v>
      </c>
      <c r="G204" s="258">
        <f>AA168</f>
        <v>0</v>
      </c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13"/>
      <c r="AJ204" s="90"/>
    </row>
    <row r="205" spans="1:36" ht="20.399999999999999">
      <c r="A205" s="109"/>
      <c r="B205" s="90"/>
      <c r="C205" s="259">
        <v>25</v>
      </c>
      <c r="D205" s="258">
        <f>AB172</f>
        <v>0</v>
      </c>
      <c r="E205" s="258">
        <f>AB173</f>
        <v>0</v>
      </c>
      <c r="F205" s="260" t="e">
        <f t="shared" si="89"/>
        <v>#DIV/0!</v>
      </c>
      <c r="G205" s="258">
        <f>AB168</f>
        <v>0</v>
      </c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13"/>
      <c r="AJ205" s="90"/>
    </row>
    <row r="206" spans="1:36" ht="20.399999999999999">
      <c r="A206" s="109"/>
      <c r="B206" s="90"/>
      <c r="C206" s="259">
        <v>26</v>
      </c>
      <c r="D206" s="258">
        <f>AC172</f>
        <v>0</v>
      </c>
      <c r="E206" s="258">
        <f>AC173</f>
        <v>0</v>
      </c>
      <c r="F206" s="260" t="e">
        <f t="shared" si="89"/>
        <v>#DIV/0!</v>
      </c>
      <c r="G206" s="258">
        <f>AC168</f>
        <v>0</v>
      </c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13"/>
      <c r="AJ206" s="90"/>
    </row>
    <row r="207" spans="1:36" ht="20.399999999999999">
      <c r="A207" s="109"/>
      <c r="B207" s="90"/>
      <c r="C207" s="259">
        <v>27</v>
      </c>
      <c r="D207" s="258">
        <f>AD172</f>
        <v>0</v>
      </c>
      <c r="E207" s="258">
        <f>AD173</f>
        <v>0</v>
      </c>
      <c r="F207" s="260" t="e">
        <f t="shared" si="89"/>
        <v>#DIV/0!</v>
      </c>
      <c r="G207" s="258">
        <f>AD168</f>
        <v>0</v>
      </c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13"/>
      <c r="AJ207" s="90"/>
    </row>
    <row r="208" spans="1:36" ht="20.399999999999999">
      <c r="A208" s="109"/>
      <c r="B208" s="90"/>
      <c r="C208" s="259">
        <v>28</v>
      </c>
      <c r="D208" s="258">
        <f>AE172</f>
        <v>0</v>
      </c>
      <c r="E208" s="258">
        <f>AE173</f>
        <v>0</v>
      </c>
      <c r="F208" s="260" t="e">
        <f t="shared" si="89"/>
        <v>#DIV/0!</v>
      </c>
      <c r="G208" s="258">
        <f>AE168</f>
        <v>0</v>
      </c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13"/>
      <c r="AJ208" s="90"/>
    </row>
    <row r="209" spans="1:36" ht="20.399999999999999">
      <c r="A209" s="109"/>
      <c r="B209" s="90"/>
      <c r="C209" s="259">
        <v>29</v>
      </c>
      <c r="D209" s="258">
        <f>AF172</f>
        <v>0</v>
      </c>
      <c r="E209" s="258">
        <f>AF173</f>
        <v>0</v>
      </c>
      <c r="F209" s="260" t="e">
        <f t="shared" si="89"/>
        <v>#DIV/0!</v>
      </c>
      <c r="G209" s="258">
        <f>AF168</f>
        <v>0</v>
      </c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13"/>
      <c r="AJ209" s="90"/>
    </row>
    <row r="210" spans="1:36" ht="20.399999999999999">
      <c r="A210" s="109"/>
      <c r="B210" s="90"/>
      <c r="C210" s="259">
        <v>30</v>
      </c>
      <c r="D210" s="258">
        <f>AG172</f>
        <v>0</v>
      </c>
      <c r="E210" s="258">
        <f>AG173</f>
        <v>0</v>
      </c>
      <c r="F210" s="260" t="e">
        <f t="shared" si="89"/>
        <v>#DIV/0!</v>
      </c>
      <c r="G210" s="258">
        <f>AG168</f>
        <v>0</v>
      </c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13"/>
      <c r="AJ210" s="90"/>
    </row>
    <row r="211" spans="1:36" ht="21" thickBot="1">
      <c r="A211" s="109"/>
      <c r="B211" s="90"/>
      <c r="C211" s="261">
        <v>31</v>
      </c>
      <c r="D211" s="262">
        <f>AH172</f>
        <v>0</v>
      </c>
      <c r="E211" s="262">
        <f>AH173</f>
        <v>0</v>
      </c>
      <c r="F211" s="263" t="e">
        <f t="shared" si="89"/>
        <v>#DIV/0!</v>
      </c>
      <c r="G211" s="262">
        <f>AH168</f>
        <v>0</v>
      </c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13"/>
      <c r="AJ211" s="90"/>
    </row>
    <row r="212" spans="1:36" ht="21.6" thickTop="1" thickBot="1">
      <c r="A212" s="109"/>
      <c r="B212" s="90"/>
      <c r="C212" s="264" t="s">
        <v>41</v>
      </c>
      <c r="D212" s="265">
        <f>SUM(D181:D211)</f>
        <v>2640</v>
      </c>
      <c r="E212" s="265">
        <f>SUM(E181:E211)</f>
        <v>356</v>
      </c>
      <c r="F212" s="268">
        <f>E212/D212</f>
        <v>0.13484848484848486</v>
      </c>
      <c r="G212" s="265">
        <f>SUM(G181:G211)</f>
        <v>0</v>
      </c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13"/>
      <c r="AJ212" s="90"/>
    </row>
    <row r="213" spans="1:36" ht="21" thickTop="1">
      <c r="A213" s="109"/>
      <c r="B213" s="90"/>
      <c r="C213" s="90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13"/>
      <c r="AJ213" s="90"/>
    </row>
    <row r="214" spans="1:36" ht="20.399999999999999">
      <c r="A214" s="109"/>
      <c r="B214" s="90"/>
      <c r="C214" s="90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13"/>
      <c r="AJ214" s="90"/>
    </row>
    <row r="215" spans="1:36" ht="20.399999999999999">
      <c r="A215" s="109"/>
      <c r="B215" s="90"/>
      <c r="C215" s="90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13"/>
      <c r="AJ215" s="90"/>
    </row>
    <row r="216" spans="1:36" ht="20.399999999999999">
      <c r="A216" s="109"/>
      <c r="B216" s="90"/>
      <c r="C216" s="90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13"/>
      <c r="AJ216" s="90"/>
    </row>
    <row r="217" spans="1:36" ht="20.399999999999999">
      <c r="A217" s="109"/>
      <c r="B217" s="90"/>
      <c r="C217" s="90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13"/>
      <c r="AJ217" s="90"/>
    </row>
    <row r="218" spans="1:36" ht="20.399999999999999">
      <c r="A218" s="109"/>
      <c r="B218" s="90"/>
      <c r="C218" s="90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13"/>
      <c r="AJ218" s="90"/>
    </row>
    <row r="219" spans="1:36" ht="20.399999999999999">
      <c r="A219" s="109"/>
      <c r="B219" s="90"/>
      <c r="C219" s="90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13"/>
      <c r="AJ219" s="90"/>
    </row>
    <row r="220" spans="1:36" ht="20.399999999999999">
      <c r="A220" s="109"/>
      <c r="B220" s="90"/>
      <c r="C220" s="90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13"/>
      <c r="AJ220" s="90"/>
    </row>
    <row r="221" spans="1:36" ht="20.399999999999999">
      <c r="A221" s="109"/>
      <c r="B221" s="90"/>
      <c r="C221" s="90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13"/>
      <c r="AJ221" s="90"/>
    </row>
    <row r="222" spans="1:36" ht="20.399999999999999">
      <c r="A222" s="109"/>
      <c r="B222" s="90"/>
      <c r="C222" s="90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13"/>
      <c r="AJ222" s="90"/>
    </row>
    <row r="223" spans="1:36" ht="20.399999999999999">
      <c r="A223" s="109"/>
      <c r="B223" s="90"/>
      <c r="C223" s="90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13"/>
      <c r="AJ223" s="90"/>
    </row>
    <row r="224" spans="1:36" ht="20.399999999999999">
      <c r="A224" s="109"/>
      <c r="B224" s="90"/>
      <c r="C224" s="90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13"/>
      <c r="AJ224" s="90"/>
    </row>
    <row r="225" spans="1:36" ht="20.399999999999999">
      <c r="A225" s="109"/>
      <c r="B225" s="90"/>
      <c r="C225" s="90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13"/>
      <c r="AJ225" s="90"/>
    </row>
    <row r="226" spans="1:36" ht="20.399999999999999">
      <c r="A226" s="109"/>
      <c r="B226" s="90"/>
      <c r="C226" s="90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13"/>
      <c r="AJ226" s="90"/>
    </row>
    <row r="227" spans="1:36" ht="20.399999999999999">
      <c r="A227" s="109"/>
      <c r="B227" s="90"/>
      <c r="C227" s="90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13"/>
      <c r="AJ227" s="90"/>
    </row>
    <row r="228" spans="1:36" ht="20.399999999999999">
      <c r="A228" s="109"/>
      <c r="B228" s="90"/>
      <c r="C228" s="90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13"/>
      <c r="AJ228" s="90"/>
    </row>
    <row r="229" spans="1:36" ht="20.399999999999999">
      <c r="A229" s="109"/>
      <c r="B229" s="90"/>
      <c r="C229" s="90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13"/>
      <c r="AJ229" s="90"/>
    </row>
    <row r="230" spans="1:36" ht="20.399999999999999">
      <c r="A230" s="109"/>
      <c r="B230" s="90"/>
      <c r="C230" s="90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13"/>
      <c r="AJ230" s="90"/>
    </row>
    <row r="231" spans="1:36" ht="20.399999999999999">
      <c r="A231" s="109"/>
      <c r="B231" s="90"/>
      <c r="C231" s="90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13"/>
      <c r="AJ231" s="90"/>
    </row>
    <row r="232" spans="1:36" ht="20.399999999999999">
      <c r="A232" s="109"/>
      <c r="B232" s="90"/>
      <c r="C232" s="90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13"/>
      <c r="AJ232" s="90"/>
    </row>
    <row r="233" spans="1:36" ht="20.399999999999999">
      <c r="A233" s="109"/>
      <c r="B233" s="90"/>
      <c r="C233" s="90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13"/>
      <c r="AJ233" s="90"/>
    </row>
    <row r="234" spans="1:36" ht="20.399999999999999">
      <c r="A234" s="109"/>
      <c r="B234" s="90"/>
      <c r="C234" s="90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13"/>
      <c r="AJ234" s="90"/>
    </row>
    <row r="235" spans="1:36" ht="20.399999999999999">
      <c r="A235" s="109"/>
      <c r="B235" s="90"/>
      <c r="C235" s="90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13"/>
      <c r="AJ235" s="90"/>
    </row>
    <row r="236" spans="1:36" ht="20.399999999999999">
      <c r="A236" s="109"/>
      <c r="B236" s="90"/>
      <c r="C236" s="90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13"/>
      <c r="AJ236" s="90"/>
    </row>
    <row r="237" spans="1:36" ht="20.399999999999999">
      <c r="A237" s="109"/>
      <c r="B237" s="90"/>
      <c r="C237" s="90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13"/>
      <c r="AJ237" s="90"/>
    </row>
    <row r="238" spans="1:36" ht="20.399999999999999">
      <c r="A238" s="109"/>
      <c r="B238" s="90"/>
      <c r="C238" s="90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13"/>
      <c r="AJ238" s="90"/>
    </row>
    <row r="239" spans="1:36" ht="20.399999999999999">
      <c r="A239" s="109"/>
      <c r="B239" s="90"/>
      <c r="C239" s="90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13"/>
      <c r="AJ239" s="90"/>
    </row>
    <row r="240" spans="1:36" ht="20.399999999999999">
      <c r="A240" s="109"/>
      <c r="B240" s="90"/>
      <c r="C240" s="90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13"/>
      <c r="AJ240" s="90"/>
    </row>
    <row r="241" spans="1:36" ht="20.399999999999999">
      <c r="A241" s="109"/>
      <c r="B241" s="90"/>
      <c r="C241" s="90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13"/>
      <c r="AJ241" s="90"/>
    </row>
    <row r="242" spans="1:36" ht="20.399999999999999">
      <c r="A242" s="109"/>
      <c r="B242" s="90"/>
      <c r="C242" s="90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13"/>
      <c r="AJ242" s="90"/>
    </row>
    <row r="243" spans="1:36" ht="20.399999999999999">
      <c r="A243" s="109"/>
      <c r="B243" s="90"/>
      <c r="C243" s="90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13"/>
      <c r="AJ243" s="90"/>
    </row>
    <row r="244" spans="1:36" ht="20.399999999999999">
      <c r="A244" s="109"/>
      <c r="B244" s="90"/>
      <c r="C244" s="90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13"/>
      <c r="AJ244" s="90"/>
    </row>
    <row r="245" spans="1:36" ht="20.399999999999999">
      <c r="A245" s="109"/>
      <c r="B245" s="90"/>
      <c r="C245" s="90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13"/>
      <c r="AJ245" s="90"/>
    </row>
    <row r="246" spans="1:36" ht="20.399999999999999">
      <c r="A246" s="109"/>
      <c r="B246" s="90"/>
      <c r="C246" s="90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13"/>
      <c r="AJ246" s="90"/>
    </row>
    <row r="247" spans="1:36" ht="20.399999999999999">
      <c r="A247" s="109"/>
      <c r="B247" s="90"/>
      <c r="C247" s="90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13"/>
      <c r="AJ247" s="90"/>
    </row>
    <row r="248" spans="1:36" ht="20.399999999999999">
      <c r="A248" s="109"/>
      <c r="B248" s="90"/>
      <c r="C248" s="90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13"/>
      <c r="AJ248" s="90"/>
    </row>
    <row r="249" spans="1:36" ht="20.399999999999999">
      <c r="A249" s="109"/>
      <c r="B249" s="90"/>
      <c r="C249" s="90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13"/>
      <c r="AJ249" s="90"/>
    </row>
    <row r="250" spans="1:36" ht="20.399999999999999">
      <c r="A250" s="109"/>
      <c r="B250" s="90"/>
      <c r="C250" s="90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13"/>
      <c r="AJ250" s="90"/>
    </row>
    <row r="251" spans="1:36" ht="20.399999999999999">
      <c r="A251" s="109"/>
      <c r="B251" s="90"/>
      <c r="C251" s="90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13"/>
      <c r="AJ251" s="90"/>
    </row>
    <row r="252" spans="1:36" ht="20.399999999999999">
      <c r="A252" s="109"/>
      <c r="B252" s="90"/>
      <c r="C252" s="90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13"/>
      <c r="AJ252" s="90"/>
    </row>
    <row r="253" spans="1:36" ht="20.399999999999999">
      <c r="A253" s="109"/>
      <c r="B253" s="90"/>
      <c r="C253" s="90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13"/>
      <c r="AJ253" s="90"/>
    </row>
    <row r="254" spans="1:36" ht="20.399999999999999">
      <c r="A254" s="109"/>
      <c r="B254" s="90"/>
      <c r="C254" s="90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13"/>
      <c r="AJ254" s="90"/>
    </row>
    <row r="255" spans="1:36" ht="20.399999999999999">
      <c r="A255" s="109"/>
      <c r="B255" s="90"/>
      <c r="C255" s="90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13"/>
      <c r="AJ255" s="90"/>
    </row>
    <row r="256" spans="1:36" ht="20.399999999999999">
      <c r="B256" s="90"/>
      <c r="C256" s="90"/>
      <c r="AJ256" s="90"/>
    </row>
    <row r="257" spans="2:36" ht="20.399999999999999">
      <c r="B257" s="90"/>
      <c r="C257" s="90"/>
      <c r="AJ257" s="90"/>
    </row>
    <row r="258" spans="2:36" ht="20.399999999999999">
      <c r="B258" s="90"/>
      <c r="C258" s="90"/>
      <c r="AJ258" s="90"/>
    </row>
    <row r="259" spans="2:36" ht="20.399999999999999">
      <c r="B259" s="90"/>
      <c r="C259" s="90"/>
      <c r="AJ259" s="90"/>
    </row>
    <row r="260" spans="2:36" ht="20.399999999999999">
      <c r="B260" s="90"/>
      <c r="C260" s="90"/>
      <c r="AJ260" s="90"/>
    </row>
    <row r="261" spans="2:36" ht="20.399999999999999">
      <c r="B261" s="90"/>
      <c r="C261" s="90"/>
      <c r="AJ261" s="90"/>
    </row>
    <row r="262" spans="2:36" ht="20.399999999999999">
      <c r="B262" s="90"/>
      <c r="C262" s="90"/>
      <c r="AJ262" s="90"/>
    </row>
    <row r="263" spans="2:36" ht="20.399999999999999">
      <c r="B263" s="90"/>
      <c r="C263" s="90"/>
      <c r="AJ263" s="90"/>
    </row>
    <row r="264" spans="2:36" ht="20.399999999999999">
      <c r="B264" s="90"/>
      <c r="C264" s="90"/>
      <c r="AJ264" s="90"/>
    </row>
    <row r="265" spans="2:36" ht="20.399999999999999">
      <c r="B265" s="90"/>
      <c r="C265" s="90"/>
      <c r="AJ265" s="90"/>
    </row>
    <row r="266" spans="2:36" ht="20.399999999999999">
      <c r="B266" s="90"/>
      <c r="C266" s="90"/>
      <c r="AJ266" s="90"/>
    </row>
    <row r="267" spans="2:36" ht="20.399999999999999">
      <c r="B267" s="90"/>
      <c r="C267" s="90"/>
      <c r="AJ267" s="90"/>
    </row>
    <row r="268" spans="2:36" ht="20.399999999999999">
      <c r="B268" s="90"/>
      <c r="C268" s="90"/>
      <c r="AJ268" s="90"/>
    </row>
    <row r="269" spans="2:36" ht="20.399999999999999">
      <c r="B269" s="90"/>
      <c r="C269" s="90"/>
      <c r="AJ269" s="90"/>
    </row>
    <row r="270" spans="2:36" ht="20.399999999999999">
      <c r="B270" s="90"/>
      <c r="C270" s="90"/>
      <c r="AJ270" s="90"/>
    </row>
    <row r="271" spans="2:36" ht="20.399999999999999">
      <c r="B271" s="90"/>
      <c r="C271" s="90"/>
      <c r="AJ271" s="90"/>
    </row>
    <row r="272" spans="2:36" ht="20.399999999999999">
      <c r="B272" s="90"/>
      <c r="C272" s="90"/>
      <c r="AJ272" s="90"/>
    </row>
    <row r="273" spans="2:36" ht="20.399999999999999">
      <c r="B273" s="90"/>
      <c r="C273" s="90"/>
      <c r="AJ273" s="90"/>
    </row>
    <row r="274" spans="2:36" ht="20.399999999999999">
      <c r="B274" s="90"/>
      <c r="C274" s="90"/>
      <c r="AJ274" s="90"/>
    </row>
    <row r="275" spans="2:36" ht="20.399999999999999">
      <c r="B275" s="90"/>
      <c r="C275" s="90"/>
      <c r="AJ275" s="90"/>
    </row>
    <row r="276" spans="2:36" ht="20.399999999999999">
      <c r="B276" s="90"/>
      <c r="C276" s="90"/>
      <c r="AJ276" s="90"/>
    </row>
    <row r="277" spans="2:36" ht="20.399999999999999">
      <c r="B277" s="90"/>
      <c r="C277" s="90"/>
      <c r="AJ277" s="90"/>
    </row>
    <row r="278" spans="2:36" ht="20.399999999999999">
      <c r="B278" s="90"/>
      <c r="C278" s="90"/>
      <c r="AJ278" s="90"/>
    </row>
    <row r="279" spans="2:36" ht="20.399999999999999">
      <c r="B279" s="90"/>
      <c r="C279" s="90"/>
      <c r="AJ279" s="90"/>
    </row>
    <row r="280" spans="2:36" ht="20.399999999999999">
      <c r="B280" s="90"/>
      <c r="C280" s="90"/>
      <c r="AJ280" s="90"/>
    </row>
    <row r="281" spans="2:36" ht="20.399999999999999">
      <c r="B281" s="90"/>
      <c r="C281" s="90"/>
      <c r="AJ281" s="90"/>
    </row>
    <row r="282" spans="2:36" ht="20.399999999999999">
      <c r="B282" s="90"/>
      <c r="C282" s="90"/>
      <c r="AJ282" s="90"/>
    </row>
    <row r="283" spans="2:36" ht="20.399999999999999">
      <c r="B283" s="90"/>
      <c r="C283" s="90"/>
      <c r="AJ283" s="90"/>
    </row>
    <row r="284" spans="2:36" ht="20.399999999999999">
      <c r="B284" s="90"/>
      <c r="C284" s="90"/>
      <c r="AJ284" s="90"/>
    </row>
    <row r="285" spans="2:36" ht="20.399999999999999">
      <c r="B285" s="90"/>
      <c r="C285" s="90"/>
      <c r="AJ285" s="90"/>
    </row>
    <row r="286" spans="2:36" ht="20.399999999999999">
      <c r="B286" s="90"/>
      <c r="C286" s="90"/>
      <c r="AJ286" s="90"/>
    </row>
    <row r="287" spans="2:36" ht="20.399999999999999">
      <c r="B287" s="90"/>
      <c r="C287" s="90"/>
      <c r="AJ287" s="90"/>
    </row>
    <row r="288" spans="2:36" ht="20.399999999999999">
      <c r="B288" s="90"/>
      <c r="C288" s="90"/>
      <c r="AJ288" s="90"/>
    </row>
    <row r="289" spans="2:36" ht="20.399999999999999">
      <c r="B289" s="90"/>
      <c r="C289" s="90"/>
      <c r="AJ289" s="90"/>
    </row>
    <row r="290" spans="2:36" ht="20.399999999999999">
      <c r="B290" s="90"/>
      <c r="C290" s="90"/>
      <c r="AJ290" s="90"/>
    </row>
    <row r="291" spans="2:36" ht="20.399999999999999">
      <c r="B291" s="90"/>
      <c r="C291" s="90"/>
      <c r="AJ291" s="90"/>
    </row>
    <row r="292" spans="2:36" ht="20.399999999999999">
      <c r="B292" s="90"/>
      <c r="C292" s="90"/>
      <c r="AJ292" s="90"/>
    </row>
    <row r="293" spans="2:36" ht="20.399999999999999">
      <c r="B293" s="90"/>
      <c r="C293" s="90"/>
      <c r="AJ293" s="90"/>
    </row>
    <row r="294" spans="2:36" ht="20.399999999999999">
      <c r="B294" s="90"/>
      <c r="C294" s="90"/>
      <c r="AJ294" s="90"/>
    </row>
    <row r="295" spans="2:36" ht="20.399999999999999">
      <c r="B295" s="90"/>
      <c r="C295" s="90"/>
      <c r="AJ295" s="90"/>
    </row>
    <row r="296" spans="2:36" ht="20.399999999999999">
      <c r="B296" s="90"/>
      <c r="C296" s="90"/>
      <c r="AJ296" s="90"/>
    </row>
    <row r="297" spans="2:36" ht="20.399999999999999">
      <c r="B297" s="90"/>
      <c r="C297" s="90"/>
      <c r="AJ297" s="90"/>
    </row>
    <row r="298" spans="2:36" ht="20.399999999999999">
      <c r="B298" s="90"/>
      <c r="C298" s="90"/>
      <c r="AJ298" s="90"/>
    </row>
    <row r="299" spans="2:36" ht="20.399999999999999">
      <c r="B299" s="90"/>
      <c r="C299" s="90"/>
      <c r="AJ299" s="90"/>
    </row>
    <row r="300" spans="2:36" ht="20.399999999999999">
      <c r="B300" s="90"/>
      <c r="C300" s="90"/>
      <c r="AJ300" s="90"/>
    </row>
    <row r="301" spans="2:36" ht="20.399999999999999">
      <c r="B301" s="90"/>
      <c r="C301" s="90"/>
      <c r="AJ301" s="90"/>
    </row>
    <row r="302" spans="2:36" ht="20.399999999999999">
      <c r="B302" s="90"/>
      <c r="C302" s="90"/>
      <c r="AJ302" s="90"/>
    </row>
    <row r="303" spans="2:36" ht="20.399999999999999">
      <c r="B303" s="90"/>
      <c r="C303" s="90"/>
      <c r="AJ303" s="90"/>
    </row>
    <row r="304" spans="2:36" ht="20.399999999999999">
      <c r="B304" s="90"/>
      <c r="C304" s="90"/>
      <c r="AJ304" s="90"/>
    </row>
    <row r="305" spans="2:36" ht="20.399999999999999">
      <c r="B305" s="90"/>
      <c r="C305" s="90"/>
      <c r="AJ305" s="90"/>
    </row>
    <row r="306" spans="2:36" ht="20.399999999999999">
      <c r="B306" s="90"/>
      <c r="C306" s="90"/>
      <c r="AJ306" s="90"/>
    </row>
    <row r="307" spans="2:36" ht="20.399999999999999">
      <c r="B307" s="90"/>
      <c r="C307" s="90"/>
      <c r="AJ307" s="90"/>
    </row>
    <row r="308" spans="2:36" ht="20.399999999999999">
      <c r="B308" s="90"/>
      <c r="C308" s="90"/>
      <c r="AJ308" s="90"/>
    </row>
    <row r="309" spans="2:36" ht="20.399999999999999">
      <c r="B309" s="90"/>
      <c r="C309" s="90"/>
      <c r="AJ309" s="90"/>
    </row>
    <row r="310" spans="2:36" ht="20.399999999999999">
      <c r="B310" s="90"/>
      <c r="C310" s="90"/>
      <c r="AJ310" s="90"/>
    </row>
    <row r="311" spans="2:36" ht="20.399999999999999">
      <c r="B311" s="90"/>
      <c r="C311" s="90"/>
      <c r="AJ311" s="90"/>
    </row>
    <row r="312" spans="2:36" ht="20.399999999999999">
      <c r="B312" s="90"/>
      <c r="C312" s="90"/>
      <c r="AJ312" s="90"/>
    </row>
    <row r="313" spans="2:36" ht="20.399999999999999">
      <c r="B313" s="90"/>
      <c r="C313" s="90"/>
      <c r="AJ313" s="90"/>
    </row>
    <row r="314" spans="2:36" ht="20.399999999999999">
      <c r="B314" s="90"/>
      <c r="C314" s="90"/>
      <c r="AJ314" s="90"/>
    </row>
    <row r="315" spans="2:36" ht="20.399999999999999">
      <c r="B315" s="90"/>
      <c r="C315" s="90"/>
      <c r="AJ315" s="90"/>
    </row>
    <row r="316" spans="2:36" ht="20.399999999999999">
      <c r="B316" s="90"/>
      <c r="C316" s="90"/>
      <c r="AJ316" s="90"/>
    </row>
    <row r="317" spans="2:36" ht="20.399999999999999">
      <c r="B317" s="90"/>
      <c r="C317" s="90"/>
      <c r="AJ317" s="90"/>
    </row>
    <row r="318" spans="2:36" ht="20.399999999999999">
      <c r="B318" s="90"/>
      <c r="C318" s="90"/>
      <c r="AJ318" s="90"/>
    </row>
    <row r="319" spans="2:36" ht="20.399999999999999">
      <c r="B319" s="90"/>
      <c r="C319" s="90"/>
      <c r="AJ319" s="90"/>
    </row>
    <row r="320" spans="2:36" ht="20.399999999999999">
      <c r="B320" s="90"/>
      <c r="C320" s="90"/>
      <c r="AJ320" s="90"/>
    </row>
    <row r="321" spans="2:36" ht="20.399999999999999">
      <c r="B321" s="90"/>
      <c r="C321" s="90"/>
      <c r="AJ321" s="90"/>
    </row>
    <row r="322" spans="2:36" ht="20.399999999999999">
      <c r="B322" s="90"/>
      <c r="C322" s="90"/>
      <c r="AJ322" s="90"/>
    </row>
    <row r="323" spans="2:36" ht="20.399999999999999">
      <c r="B323" s="90"/>
      <c r="C323" s="90"/>
      <c r="AJ323" s="90"/>
    </row>
    <row r="324" spans="2:36" ht="20.399999999999999">
      <c r="B324" s="90"/>
      <c r="C324" s="90"/>
      <c r="AJ324" s="90"/>
    </row>
    <row r="325" spans="2:36" ht="20.399999999999999">
      <c r="B325" s="90"/>
      <c r="C325" s="90"/>
      <c r="AJ325" s="90"/>
    </row>
    <row r="326" spans="2:36" ht="20.399999999999999">
      <c r="B326" s="90"/>
      <c r="C326" s="90"/>
      <c r="AJ326" s="90"/>
    </row>
    <row r="327" spans="2:36" ht="20.399999999999999">
      <c r="B327" s="90"/>
      <c r="C327" s="90"/>
      <c r="AJ327" s="90"/>
    </row>
    <row r="328" spans="2:36" ht="20.399999999999999">
      <c r="B328" s="90"/>
      <c r="C328" s="90"/>
      <c r="AJ328" s="90"/>
    </row>
    <row r="329" spans="2:36" ht="20.399999999999999">
      <c r="B329" s="90"/>
      <c r="C329" s="90"/>
      <c r="AJ329" s="90"/>
    </row>
    <row r="330" spans="2:36" ht="20.399999999999999">
      <c r="B330" s="90"/>
      <c r="C330" s="90"/>
      <c r="AJ330" s="90"/>
    </row>
    <row r="331" spans="2:36" ht="20.399999999999999">
      <c r="B331" s="90"/>
      <c r="C331" s="90"/>
      <c r="AJ331" s="90"/>
    </row>
    <row r="332" spans="2:36" ht="20.399999999999999">
      <c r="B332" s="90"/>
      <c r="C332" s="90"/>
      <c r="AJ332" s="90"/>
    </row>
    <row r="333" spans="2:36" ht="20.399999999999999">
      <c r="B333" s="90"/>
      <c r="C333" s="90"/>
      <c r="AJ333" s="90"/>
    </row>
    <row r="334" spans="2:36" ht="20.399999999999999">
      <c r="B334" s="90"/>
      <c r="C334" s="90"/>
      <c r="AJ334" s="90"/>
    </row>
    <row r="335" spans="2:36" ht="20.399999999999999">
      <c r="B335" s="90"/>
      <c r="C335" s="90"/>
      <c r="AJ335" s="90"/>
    </row>
    <row r="336" spans="2:36" ht="20.399999999999999">
      <c r="B336" s="90"/>
      <c r="C336" s="90"/>
      <c r="AJ336" s="90"/>
    </row>
    <row r="337" spans="2:36" ht="20.399999999999999">
      <c r="B337" s="90"/>
      <c r="C337" s="90"/>
      <c r="AJ337" s="90"/>
    </row>
    <row r="338" spans="2:36" ht="20.399999999999999">
      <c r="B338" s="90"/>
      <c r="C338" s="90"/>
      <c r="AJ338" s="90"/>
    </row>
    <row r="339" spans="2:36" ht="20.399999999999999">
      <c r="B339" s="90"/>
      <c r="C339" s="90"/>
      <c r="AJ339" s="90"/>
    </row>
    <row r="340" spans="2:36" ht="20.399999999999999">
      <c r="B340" s="90"/>
      <c r="C340" s="90"/>
      <c r="AJ340" s="90"/>
    </row>
    <row r="341" spans="2:36" ht="20.399999999999999">
      <c r="B341" s="90"/>
      <c r="C341" s="90"/>
      <c r="AJ341" s="90"/>
    </row>
    <row r="342" spans="2:36" ht="20.399999999999999">
      <c r="B342" s="90"/>
      <c r="C342" s="90"/>
      <c r="AJ342" s="90"/>
    </row>
    <row r="343" spans="2:36" ht="20.399999999999999">
      <c r="B343" s="90"/>
      <c r="C343" s="90"/>
      <c r="AJ343" s="90"/>
    </row>
    <row r="344" spans="2:36" ht="20.399999999999999">
      <c r="B344" s="90"/>
      <c r="C344" s="90"/>
      <c r="AJ344" s="90"/>
    </row>
    <row r="345" spans="2:36" ht="20.399999999999999">
      <c r="B345" s="90"/>
      <c r="C345" s="90"/>
      <c r="AJ345" s="90"/>
    </row>
    <row r="346" spans="2:36" ht="20.399999999999999">
      <c r="B346" s="90"/>
      <c r="C346" s="90"/>
      <c r="AJ346" s="90"/>
    </row>
    <row r="347" spans="2:36" ht="20.399999999999999">
      <c r="B347" s="90"/>
      <c r="C347" s="90"/>
      <c r="AJ347" s="90"/>
    </row>
    <row r="348" spans="2:36" ht="20.399999999999999">
      <c r="B348" s="90"/>
      <c r="C348" s="90"/>
      <c r="AJ348" s="90"/>
    </row>
    <row r="349" spans="2:36" ht="20.399999999999999">
      <c r="B349" s="90"/>
      <c r="C349" s="90"/>
      <c r="AJ349" s="90"/>
    </row>
    <row r="350" spans="2:36" ht="20.399999999999999">
      <c r="B350" s="90"/>
      <c r="C350" s="90"/>
      <c r="AJ350" s="90"/>
    </row>
    <row r="351" spans="2:36" ht="20.399999999999999">
      <c r="B351" s="90"/>
      <c r="C351" s="90"/>
      <c r="AJ351" s="90"/>
    </row>
    <row r="352" spans="2:36" ht="20.399999999999999">
      <c r="B352" s="90"/>
      <c r="C352" s="90"/>
      <c r="AJ352" s="90"/>
    </row>
    <row r="353" spans="2:36" ht="20.399999999999999">
      <c r="B353" s="90"/>
      <c r="C353" s="90"/>
      <c r="AJ353" s="90"/>
    </row>
    <row r="354" spans="2:36" ht="20.399999999999999">
      <c r="B354" s="90"/>
      <c r="C354" s="90"/>
      <c r="AJ354" s="90"/>
    </row>
    <row r="355" spans="2:36" ht="20.399999999999999">
      <c r="B355" s="90"/>
      <c r="C355" s="90"/>
      <c r="AJ355" s="90"/>
    </row>
    <row r="356" spans="2:36" ht="20.399999999999999">
      <c r="B356" s="90"/>
      <c r="C356" s="90"/>
      <c r="AJ356" s="90"/>
    </row>
    <row r="357" spans="2:36" ht="20.399999999999999">
      <c r="B357" s="90"/>
      <c r="C357" s="90"/>
      <c r="AJ357" s="90"/>
    </row>
    <row r="358" spans="2:36" ht="20.399999999999999">
      <c r="B358" s="90"/>
      <c r="C358" s="90"/>
      <c r="AJ358" s="90"/>
    </row>
    <row r="359" spans="2:36" ht="20.399999999999999">
      <c r="B359" s="90"/>
      <c r="C359" s="90"/>
      <c r="AJ359" s="90"/>
    </row>
    <row r="360" spans="2:36" ht="20.399999999999999">
      <c r="B360" s="90"/>
      <c r="C360" s="90"/>
      <c r="AJ360" s="90"/>
    </row>
    <row r="361" spans="2:36" ht="20.399999999999999">
      <c r="B361" s="90"/>
      <c r="C361" s="90"/>
      <c r="AJ361" s="90"/>
    </row>
    <row r="362" spans="2:36" ht="20.399999999999999">
      <c r="B362" s="90"/>
      <c r="C362" s="90"/>
      <c r="AJ362" s="90"/>
    </row>
    <row r="363" spans="2:36" ht="20.399999999999999">
      <c r="B363" s="90"/>
      <c r="C363" s="90"/>
      <c r="AJ363" s="90"/>
    </row>
    <row r="364" spans="2:36" ht="20.399999999999999">
      <c r="B364" s="90"/>
      <c r="C364" s="90"/>
      <c r="AJ364" s="90"/>
    </row>
    <row r="365" spans="2:36" ht="20.399999999999999">
      <c r="B365" s="90"/>
      <c r="C365" s="90"/>
      <c r="AJ365" s="90"/>
    </row>
    <row r="366" spans="2:36" ht="20.399999999999999">
      <c r="B366" s="90"/>
      <c r="C366" s="90"/>
      <c r="AJ366" s="90"/>
    </row>
    <row r="367" spans="2:36" ht="20.399999999999999">
      <c r="B367" s="90"/>
      <c r="C367" s="90"/>
      <c r="AJ367" s="90"/>
    </row>
    <row r="368" spans="2:36" ht="20.399999999999999">
      <c r="B368" s="90"/>
      <c r="C368" s="90"/>
      <c r="AJ368" s="90"/>
    </row>
    <row r="369" spans="2:36" ht="20.399999999999999">
      <c r="B369" s="90"/>
      <c r="C369" s="90"/>
      <c r="AJ369" s="90"/>
    </row>
    <row r="370" spans="2:36" ht="20.399999999999999">
      <c r="B370" s="90"/>
      <c r="C370" s="90"/>
      <c r="AJ370" s="90"/>
    </row>
    <row r="371" spans="2:36" ht="20.399999999999999">
      <c r="B371" s="90"/>
      <c r="C371" s="90"/>
      <c r="AJ371" s="90"/>
    </row>
    <row r="372" spans="2:36" ht="20.399999999999999">
      <c r="B372" s="90"/>
      <c r="C372" s="90"/>
      <c r="AJ372" s="90"/>
    </row>
    <row r="373" spans="2:36" ht="20.399999999999999">
      <c r="B373" s="90"/>
      <c r="C373" s="90"/>
      <c r="AJ373" s="90"/>
    </row>
    <row r="374" spans="2:36" ht="20.399999999999999">
      <c r="B374" s="90"/>
      <c r="C374" s="90"/>
      <c r="AJ374" s="90"/>
    </row>
    <row r="375" spans="2:36" ht="20.399999999999999">
      <c r="B375" s="90"/>
      <c r="C375" s="90"/>
      <c r="AJ375" s="90"/>
    </row>
    <row r="376" spans="2:36" ht="20.399999999999999">
      <c r="B376" s="90"/>
      <c r="C376" s="90"/>
      <c r="AJ376" s="90"/>
    </row>
    <row r="377" spans="2:36" ht="20.399999999999999">
      <c r="B377" s="90"/>
      <c r="C377" s="90"/>
      <c r="AJ377" s="90"/>
    </row>
    <row r="378" spans="2:36" ht="20.399999999999999">
      <c r="B378" s="90"/>
      <c r="C378" s="90"/>
      <c r="AJ378" s="90"/>
    </row>
    <row r="379" spans="2:36" ht="20.399999999999999">
      <c r="B379" s="90"/>
      <c r="C379" s="90"/>
      <c r="AJ379" s="90"/>
    </row>
    <row r="380" spans="2:36" ht="20.399999999999999">
      <c r="B380" s="90"/>
      <c r="C380" s="90"/>
      <c r="AJ380" s="90"/>
    </row>
    <row r="381" spans="2:36" ht="20.399999999999999">
      <c r="B381" s="90"/>
      <c r="C381" s="90"/>
      <c r="AJ381" s="90"/>
    </row>
    <row r="382" spans="2:36" ht="20.399999999999999">
      <c r="B382" s="90"/>
      <c r="C382" s="90"/>
      <c r="AJ382" s="90"/>
    </row>
    <row r="383" spans="2:36" ht="20.399999999999999">
      <c r="B383" s="90"/>
      <c r="C383" s="90"/>
      <c r="AJ383" s="90"/>
    </row>
    <row r="384" spans="2:36" ht="20.399999999999999">
      <c r="B384" s="90"/>
      <c r="C384" s="90"/>
      <c r="AJ384" s="90"/>
    </row>
    <row r="385" spans="2:36" ht="20.399999999999999">
      <c r="B385" s="90"/>
      <c r="C385" s="90"/>
      <c r="AJ385" s="90"/>
    </row>
    <row r="386" spans="2:36" ht="20.399999999999999">
      <c r="B386" s="90"/>
      <c r="C386" s="90"/>
      <c r="AJ386" s="90"/>
    </row>
    <row r="387" spans="2:36" ht="20.399999999999999">
      <c r="B387" s="90"/>
      <c r="C387" s="90"/>
      <c r="AJ387" s="90"/>
    </row>
    <row r="388" spans="2:36" ht="20.399999999999999">
      <c r="B388" s="90"/>
      <c r="C388" s="90"/>
      <c r="AJ388" s="90"/>
    </row>
    <row r="389" spans="2:36" ht="20.399999999999999">
      <c r="B389" s="90"/>
      <c r="C389" s="90"/>
      <c r="AJ389" s="90"/>
    </row>
    <row r="390" spans="2:36" ht="20.399999999999999">
      <c r="B390" s="90"/>
      <c r="C390" s="90"/>
      <c r="AJ390" s="90"/>
    </row>
    <row r="391" spans="2:36" ht="20.399999999999999">
      <c r="B391" s="90"/>
      <c r="C391" s="90"/>
      <c r="AJ391" s="90"/>
    </row>
    <row r="392" spans="2:36" ht="20.399999999999999">
      <c r="B392" s="90"/>
      <c r="C392" s="90"/>
      <c r="AJ392" s="90"/>
    </row>
    <row r="393" spans="2:36" ht="20.399999999999999">
      <c r="B393" s="90"/>
      <c r="C393" s="90"/>
      <c r="AJ393" s="90"/>
    </row>
    <row r="394" spans="2:36" ht="20.399999999999999">
      <c r="B394" s="90"/>
      <c r="C394" s="90"/>
      <c r="AJ394" s="90"/>
    </row>
    <row r="395" spans="2:36" ht="20.399999999999999">
      <c r="B395" s="90"/>
      <c r="C395" s="90"/>
      <c r="AJ395" s="90"/>
    </row>
    <row r="396" spans="2:36" ht="20.399999999999999">
      <c r="B396" s="90"/>
      <c r="C396" s="90"/>
      <c r="AJ396" s="90"/>
    </row>
    <row r="397" spans="2:36" ht="20.399999999999999">
      <c r="B397" s="90"/>
      <c r="C397" s="90"/>
      <c r="AJ397" s="90"/>
    </row>
    <row r="398" spans="2:36" ht="20.399999999999999">
      <c r="B398" s="90"/>
      <c r="C398" s="90"/>
      <c r="AJ398" s="90"/>
    </row>
    <row r="399" spans="2:36" ht="20.399999999999999">
      <c r="B399" s="90"/>
      <c r="C399" s="90"/>
      <c r="AJ399" s="90"/>
    </row>
    <row r="400" spans="2:36" ht="20.399999999999999">
      <c r="B400" s="90"/>
      <c r="C400" s="90"/>
      <c r="AJ400" s="90"/>
    </row>
    <row r="401" spans="2:36" ht="20.399999999999999">
      <c r="B401" s="90"/>
      <c r="C401" s="90"/>
      <c r="AJ401" s="90"/>
    </row>
    <row r="402" spans="2:36" ht="20.399999999999999">
      <c r="B402" s="90"/>
      <c r="C402" s="90"/>
      <c r="AJ402" s="90"/>
    </row>
    <row r="403" spans="2:36" ht="20.399999999999999">
      <c r="B403" s="90"/>
      <c r="C403" s="90"/>
      <c r="AJ403" s="90"/>
    </row>
    <row r="404" spans="2:36" ht="20.399999999999999">
      <c r="B404" s="90"/>
      <c r="C404" s="90"/>
      <c r="AJ404" s="90"/>
    </row>
    <row r="405" spans="2:36" ht="20.399999999999999">
      <c r="B405" s="90"/>
      <c r="C405" s="90"/>
      <c r="AJ405" s="90"/>
    </row>
    <row r="406" spans="2:36" ht="20.399999999999999">
      <c r="B406" s="90"/>
      <c r="C406" s="90"/>
      <c r="AJ406" s="90"/>
    </row>
    <row r="407" spans="2:36" ht="20.399999999999999">
      <c r="B407" s="90"/>
      <c r="C407" s="90"/>
      <c r="AJ407" s="90"/>
    </row>
    <row r="408" spans="2:36" ht="20.399999999999999">
      <c r="B408" s="90"/>
      <c r="C408" s="90"/>
      <c r="AJ408" s="90"/>
    </row>
    <row r="409" spans="2:36" ht="20.399999999999999">
      <c r="B409" s="90"/>
      <c r="C409" s="90"/>
      <c r="AJ409" s="90"/>
    </row>
    <row r="410" spans="2:36" ht="20.399999999999999">
      <c r="B410" s="90"/>
      <c r="C410" s="90"/>
      <c r="AJ410" s="90"/>
    </row>
    <row r="411" spans="2:36" ht="20.399999999999999">
      <c r="B411" s="90"/>
      <c r="C411" s="90"/>
      <c r="AJ411" s="90"/>
    </row>
    <row r="412" spans="2:36" ht="20.399999999999999">
      <c r="B412" s="90"/>
      <c r="C412" s="90"/>
      <c r="AJ412" s="90"/>
    </row>
    <row r="413" spans="2:36" ht="20.399999999999999">
      <c r="B413" s="90"/>
      <c r="C413" s="90"/>
      <c r="AJ413" s="90"/>
    </row>
    <row r="414" spans="2:36" ht="20.399999999999999">
      <c r="B414" s="90"/>
      <c r="C414" s="90"/>
      <c r="AJ414" s="90"/>
    </row>
    <row r="415" spans="2:36" ht="20.399999999999999">
      <c r="B415" s="90"/>
      <c r="C415" s="90"/>
      <c r="AJ415" s="90"/>
    </row>
    <row r="416" spans="2:36" ht="20.399999999999999">
      <c r="B416" s="90"/>
      <c r="C416" s="90"/>
      <c r="AJ416" s="90"/>
    </row>
    <row r="417" spans="2:36" ht="20.399999999999999">
      <c r="B417" s="90"/>
      <c r="C417" s="90"/>
      <c r="AJ417" s="90"/>
    </row>
    <row r="418" spans="2:36" ht="20.399999999999999">
      <c r="B418" s="90"/>
      <c r="C418" s="90"/>
      <c r="AJ418" s="90"/>
    </row>
    <row r="419" spans="2:36" ht="20.399999999999999">
      <c r="B419" s="90"/>
      <c r="C419" s="90"/>
      <c r="AJ419" s="90"/>
    </row>
    <row r="420" spans="2:36" ht="20.399999999999999">
      <c r="B420" s="90"/>
      <c r="C420" s="90"/>
      <c r="AJ420" s="90"/>
    </row>
    <row r="421" spans="2:36" ht="20.399999999999999">
      <c r="B421" s="90"/>
      <c r="C421" s="90"/>
      <c r="AJ421" s="90"/>
    </row>
    <row r="422" spans="2:36" ht="20.399999999999999">
      <c r="B422" s="90"/>
      <c r="C422" s="90"/>
      <c r="AJ422" s="90"/>
    </row>
    <row r="423" spans="2:36" ht="20.399999999999999">
      <c r="B423" s="90"/>
      <c r="C423" s="90"/>
      <c r="AJ423" s="90"/>
    </row>
    <row r="424" spans="2:36" ht="20.399999999999999">
      <c r="B424" s="90"/>
      <c r="C424" s="90"/>
      <c r="AJ424" s="90"/>
    </row>
    <row r="425" spans="2:36" ht="20.399999999999999">
      <c r="B425" s="90"/>
      <c r="C425" s="90"/>
      <c r="AJ425" s="90"/>
    </row>
    <row r="426" spans="2:36" ht="20.399999999999999">
      <c r="B426" s="90"/>
      <c r="C426" s="90"/>
      <c r="AJ426" s="90"/>
    </row>
    <row r="427" spans="2:36" ht="20.399999999999999">
      <c r="B427" s="90"/>
      <c r="C427" s="90"/>
      <c r="AJ427" s="90"/>
    </row>
    <row r="428" spans="2:36" ht="20.399999999999999">
      <c r="B428" s="90"/>
      <c r="C428" s="90"/>
      <c r="AJ428" s="90"/>
    </row>
    <row r="429" spans="2:36" ht="20.399999999999999">
      <c r="B429" s="90"/>
      <c r="C429" s="90"/>
      <c r="AJ429" s="90"/>
    </row>
    <row r="430" spans="2:36" ht="20.399999999999999">
      <c r="B430" s="90"/>
      <c r="C430" s="90"/>
      <c r="AJ430" s="90"/>
    </row>
    <row r="431" spans="2:36" ht="20.399999999999999">
      <c r="B431" s="90"/>
      <c r="C431" s="90"/>
      <c r="AJ431" s="90"/>
    </row>
    <row r="432" spans="2:36" ht="20.399999999999999">
      <c r="B432" s="90"/>
      <c r="C432" s="90"/>
      <c r="AJ432" s="90"/>
    </row>
    <row r="433" spans="2:36" ht="20.399999999999999">
      <c r="B433" s="90"/>
      <c r="C433" s="90"/>
      <c r="AJ433" s="90"/>
    </row>
    <row r="434" spans="2:36" ht="20.399999999999999">
      <c r="B434" s="90"/>
      <c r="C434" s="90"/>
      <c r="AJ434" s="90"/>
    </row>
    <row r="435" spans="2:36" ht="20.399999999999999">
      <c r="B435" s="90"/>
      <c r="C435" s="90"/>
      <c r="AJ435" s="90"/>
    </row>
    <row r="436" spans="2:36" ht="20.399999999999999">
      <c r="B436" s="90"/>
      <c r="C436" s="90"/>
      <c r="AJ436" s="90"/>
    </row>
    <row r="437" spans="2:36" ht="20.399999999999999">
      <c r="B437" s="90"/>
      <c r="C437" s="90"/>
      <c r="AJ437" s="90"/>
    </row>
    <row r="438" spans="2:36" ht="20.399999999999999">
      <c r="B438" s="90"/>
      <c r="C438" s="90"/>
      <c r="AJ438" s="90"/>
    </row>
    <row r="439" spans="2:36" ht="20.399999999999999">
      <c r="B439" s="90"/>
      <c r="C439" s="90"/>
      <c r="AJ439" s="90"/>
    </row>
    <row r="440" spans="2:36" ht="20.399999999999999">
      <c r="B440" s="90"/>
      <c r="C440" s="90"/>
      <c r="AJ440" s="90"/>
    </row>
    <row r="441" spans="2:36" ht="20.399999999999999">
      <c r="B441" s="90"/>
      <c r="C441" s="90"/>
      <c r="AJ441" s="90"/>
    </row>
    <row r="442" spans="2:36" ht="20.399999999999999">
      <c r="B442" s="90"/>
      <c r="C442" s="90"/>
      <c r="AJ442" s="90"/>
    </row>
    <row r="443" spans="2:36" ht="20.399999999999999">
      <c r="B443" s="90"/>
      <c r="C443" s="90"/>
      <c r="AJ443" s="90"/>
    </row>
    <row r="444" spans="2:36" ht="20.399999999999999">
      <c r="B444" s="90"/>
      <c r="C444" s="90"/>
      <c r="AJ444" s="90"/>
    </row>
    <row r="445" spans="2:36" ht="20.399999999999999">
      <c r="B445" s="90"/>
      <c r="C445" s="90"/>
      <c r="AJ445" s="90"/>
    </row>
    <row r="446" spans="2:36" ht="20.399999999999999">
      <c r="B446" s="90"/>
      <c r="C446" s="90"/>
      <c r="AJ446" s="90"/>
    </row>
    <row r="447" spans="2:36" ht="20.399999999999999">
      <c r="B447" s="90"/>
      <c r="C447" s="90"/>
      <c r="AJ447" s="90"/>
    </row>
    <row r="448" spans="2:36" ht="20.399999999999999">
      <c r="B448" s="90"/>
      <c r="C448" s="90"/>
      <c r="AJ448" s="90"/>
    </row>
    <row r="449" spans="2:36" ht="20.399999999999999">
      <c r="B449" s="90"/>
      <c r="C449" s="90"/>
      <c r="AJ449" s="90"/>
    </row>
    <row r="450" spans="2:36" ht="20.399999999999999">
      <c r="B450" s="90"/>
      <c r="C450" s="90"/>
      <c r="AJ450" s="90"/>
    </row>
    <row r="451" spans="2:36" ht="20.399999999999999">
      <c r="B451" s="90"/>
      <c r="C451" s="90"/>
      <c r="AJ451" s="90"/>
    </row>
    <row r="452" spans="2:36" ht="20.399999999999999">
      <c r="B452" s="90"/>
      <c r="C452" s="90"/>
      <c r="AJ452" s="90"/>
    </row>
    <row r="453" spans="2:36" ht="20.399999999999999">
      <c r="B453" s="90"/>
      <c r="C453" s="90"/>
      <c r="AJ453" s="90"/>
    </row>
    <row r="454" spans="2:36" ht="20.399999999999999">
      <c r="B454" s="90"/>
      <c r="C454" s="90"/>
      <c r="AJ454" s="90"/>
    </row>
    <row r="455" spans="2:36" ht="20.399999999999999">
      <c r="B455" s="90"/>
      <c r="C455" s="90"/>
      <c r="AJ455" s="90"/>
    </row>
    <row r="456" spans="2:36" ht="20.399999999999999">
      <c r="B456" s="90"/>
      <c r="C456" s="90"/>
      <c r="AJ456" s="90"/>
    </row>
    <row r="457" spans="2:36" ht="20.399999999999999">
      <c r="B457" s="90"/>
      <c r="C457" s="90"/>
      <c r="AJ457" s="90"/>
    </row>
    <row r="458" spans="2:36" ht="20.399999999999999">
      <c r="B458" s="90"/>
      <c r="C458" s="90"/>
      <c r="AJ458" s="90"/>
    </row>
    <row r="459" spans="2:36" ht="20.399999999999999">
      <c r="B459" s="90"/>
      <c r="C459" s="90"/>
      <c r="AJ459" s="90"/>
    </row>
    <row r="460" spans="2:36" ht="20.399999999999999">
      <c r="B460" s="90"/>
      <c r="C460" s="90"/>
      <c r="AJ460" s="90"/>
    </row>
    <row r="461" spans="2:36" ht="20.399999999999999">
      <c r="B461" s="90"/>
      <c r="C461" s="90"/>
      <c r="AJ461" s="90"/>
    </row>
    <row r="462" spans="2:36" ht="20.399999999999999">
      <c r="B462" s="90"/>
      <c r="C462" s="90"/>
      <c r="AJ462" s="90"/>
    </row>
    <row r="463" spans="2:36" ht="20.399999999999999">
      <c r="B463" s="90"/>
      <c r="C463" s="90"/>
      <c r="AJ463" s="90"/>
    </row>
    <row r="464" spans="2:36" ht="20.399999999999999">
      <c r="B464" s="90"/>
      <c r="C464" s="90"/>
      <c r="AJ464" s="90"/>
    </row>
    <row r="465" spans="2:36" ht="20.399999999999999">
      <c r="B465" s="90"/>
      <c r="C465" s="90"/>
      <c r="AJ465" s="90"/>
    </row>
    <row r="466" spans="2:36" ht="20.399999999999999">
      <c r="B466" s="90"/>
      <c r="C466" s="90"/>
      <c r="AJ466" s="90"/>
    </row>
    <row r="467" spans="2:36" ht="20.399999999999999">
      <c r="B467" s="90"/>
      <c r="C467" s="90"/>
      <c r="AJ467" s="90"/>
    </row>
    <row r="468" spans="2:36" ht="20.399999999999999">
      <c r="B468" s="90"/>
      <c r="C468" s="90"/>
      <c r="AJ468" s="90"/>
    </row>
    <row r="469" spans="2:36" ht="20.399999999999999">
      <c r="B469" s="90"/>
      <c r="C469" s="90"/>
      <c r="AJ469" s="90"/>
    </row>
    <row r="470" spans="2:36" ht="20.399999999999999">
      <c r="B470" s="90"/>
      <c r="C470" s="90"/>
      <c r="AJ470" s="90"/>
    </row>
    <row r="471" spans="2:36" ht="20.399999999999999">
      <c r="B471" s="90"/>
      <c r="C471" s="90"/>
      <c r="AJ471" s="90"/>
    </row>
    <row r="472" spans="2:36" ht="20.399999999999999">
      <c r="B472" s="90"/>
      <c r="C472" s="90"/>
      <c r="AJ472" s="90"/>
    </row>
    <row r="473" spans="2:36" ht="20.399999999999999">
      <c r="B473" s="90"/>
      <c r="C473" s="90"/>
      <c r="AJ473" s="90"/>
    </row>
    <row r="474" spans="2:36" ht="20.399999999999999">
      <c r="B474" s="90"/>
      <c r="C474" s="90"/>
      <c r="AJ474" s="90"/>
    </row>
    <row r="475" spans="2:36" ht="20.399999999999999">
      <c r="B475" s="90"/>
      <c r="C475" s="90"/>
      <c r="AJ475" s="90"/>
    </row>
    <row r="476" spans="2:36" ht="20.399999999999999">
      <c r="B476" s="90"/>
      <c r="C476" s="90"/>
      <c r="AJ476" s="90"/>
    </row>
    <row r="477" spans="2:36" ht="20.399999999999999">
      <c r="B477" s="90"/>
      <c r="C477" s="90"/>
      <c r="AJ477" s="90"/>
    </row>
    <row r="478" spans="2:36" ht="20.399999999999999">
      <c r="B478" s="90"/>
      <c r="C478" s="90"/>
      <c r="AJ478" s="90"/>
    </row>
    <row r="479" spans="2:36" ht="20.399999999999999">
      <c r="B479" s="90"/>
      <c r="C479" s="90"/>
      <c r="AJ479" s="90"/>
    </row>
    <row r="480" spans="2:36" ht="20.399999999999999">
      <c r="B480" s="90"/>
      <c r="C480" s="90"/>
      <c r="AJ480" s="90"/>
    </row>
    <row r="481" spans="2:36" ht="20.399999999999999">
      <c r="B481" s="90"/>
      <c r="C481" s="90"/>
      <c r="AJ481" s="90"/>
    </row>
    <row r="482" spans="2:36" ht="20.399999999999999">
      <c r="B482" s="90"/>
      <c r="C482" s="90"/>
      <c r="AJ482" s="90"/>
    </row>
    <row r="483" spans="2:36" ht="20.399999999999999">
      <c r="B483" s="90"/>
      <c r="C483" s="90"/>
      <c r="AJ483" s="90"/>
    </row>
    <row r="484" spans="2:36" ht="20.399999999999999">
      <c r="B484" s="90"/>
      <c r="C484" s="90"/>
      <c r="AJ484" s="90"/>
    </row>
    <row r="485" spans="2:36" ht="20.399999999999999">
      <c r="B485" s="90"/>
      <c r="C485" s="90"/>
      <c r="AJ485" s="90"/>
    </row>
    <row r="486" spans="2:36" ht="20.399999999999999">
      <c r="B486" s="90"/>
      <c r="C486" s="90"/>
      <c r="AJ486" s="90"/>
    </row>
    <row r="487" spans="2:36" ht="20.399999999999999">
      <c r="B487" s="90"/>
      <c r="C487" s="90"/>
      <c r="AJ487" s="90"/>
    </row>
    <row r="488" spans="2:36" ht="20.399999999999999">
      <c r="B488" s="90"/>
      <c r="C488" s="90"/>
      <c r="AJ488" s="90"/>
    </row>
    <row r="489" spans="2:36" ht="20.399999999999999">
      <c r="B489" s="90"/>
      <c r="C489" s="90"/>
      <c r="AJ489" s="90"/>
    </row>
    <row r="490" spans="2:36" ht="20.399999999999999">
      <c r="B490" s="90"/>
      <c r="C490" s="90"/>
      <c r="AJ490" s="90"/>
    </row>
    <row r="491" spans="2:36" ht="20.399999999999999">
      <c r="B491" s="90"/>
      <c r="C491" s="90"/>
      <c r="AJ491" s="90"/>
    </row>
    <row r="492" spans="2:36" ht="20.399999999999999">
      <c r="B492" s="90"/>
      <c r="C492" s="90"/>
      <c r="AJ492" s="90"/>
    </row>
    <row r="493" spans="2:36" ht="20.399999999999999">
      <c r="B493" s="90"/>
      <c r="C493" s="90"/>
      <c r="AJ493" s="90"/>
    </row>
    <row r="494" spans="2:36" ht="20.399999999999999">
      <c r="B494" s="90"/>
      <c r="C494" s="90"/>
      <c r="AJ494" s="90"/>
    </row>
    <row r="495" spans="2:36" ht="20.399999999999999">
      <c r="B495" s="90"/>
      <c r="C495" s="90"/>
      <c r="AJ495" s="90"/>
    </row>
    <row r="496" spans="2:36" ht="20.399999999999999">
      <c r="B496" s="90"/>
      <c r="C496" s="90"/>
      <c r="AJ496" s="90"/>
    </row>
    <row r="497" spans="2:36" ht="20.399999999999999">
      <c r="B497" s="90"/>
      <c r="C497" s="90"/>
      <c r="AJ497" s="90"/>
    </row>
    <row r="498" spans="2:36" ht="20.399999999999999">
      <c r="B498" s="90"/>
      <c r="C498" s="90"/>
      <c r="AJ498" s="90"/>
    </row>
    <row r="499" spans="2:36" ht="20.399999999999999">
      <c r="B499" s="90"/>
      <c r="C499" s="90"/>
      <c r="AJ499" s="90"/>
    </row>
    <row r="500" spans="2:36" ht="20.399999999999999">
      <c r="B500" s="90"/>
      <c r="C500" s="90"/>
      <c r="AJ500" s="90"/>
    </row>
    <row r="501" spans="2:36" ht="20.399999999999999">
      <c r="B501" s="90"/>
      <c r="C501" s="90"/>
      <c r="AJ501" s="90"/>
    </row>
    <row r="502" spans="2:36" ht="20.399999999999999">
      <c r="B502" s="90"/>
      <c r="C502" s="90"/>
      <c r="AJ502" s="90"/>
    </row>
    <row r="503" spans="2:36" ht="20.399999999999999">
      <c r="B503" s="90"/>
      <c r="C503" s="90"/>
      <c r="AJ503" s="90"/>
    </row>
    <row r="504" spans="2:36" ht="20.399999999999999">
      <c r="B504" s="90"/>
      <c r="C504" s="90"/>
      <c r="AJ504" s="90"/>
    </row>
    <row r="505" spans="2:36" ht="20.399999999999999">
      <c r="B505" s="90"/>
      <c r="C505" s="90"/>
      <c r="AJ505" s="90"/>
    </row>
    <row r="506" spans="2:36" ht="20.399999999999999">
      <c r="B506" s="90"/>
      <c r="C506" s="90"/>
      <c r="AJ506" s="90"/>
    </row>
    <row r="507" spans="2:36" ht="20.399999999999999">
      <c r="B507" s="90"/>
      <c r="C507" s="90"/>
      <c r="AJ507" s="90"/>
    </row>
    <row r="508" spans="2:36" ht="20.399999999999999">
      <c r="B508" s="90"/>
      <c r="C508" s="90"/>
      <c r="AJ508" s="90"/>
    </row>
    <row r="509" spans="2:36" ht="20.399999999999999">
      <c r="B509" s="90"/>
      <c r="C509" s="90"/>
      <c r="AJ509" s="90"/>
    </row>
    <row r="510" spans="2:36" ht="20.399999999999999">
      <c r="B510" s="90"/>
      <c r="C510" s="90"/>
      <c r="AJ510" s="90"/>
    </row>
    <row r="511" spans="2:36" ht="20.399999999999999">
      <c r="B511" s="90"/>
      <c r="C511" s="90"/>
      <c r="AJ511" s="90"/>
    </row>
    <row r="512" spans="2:36" ht="20.399999999999999">
      <c r="B512" s="90"/>
      <c r="C512" s="90"/>
      <c r="AJ512" s="90"/>
    </row>
    <row r="513" spans="2:36" ht="20.399999999999999">
      <c r="B513" s="90"/>
      <c r="C513" s="90"/>
      <c r="AJ513" s="90"/>
    </row>
    <row r="514" spans="2:36" ht="20.399999999999999">
      <c r="B514" s="90"/>
      <c r="C514" s="90"/>
      <c r="AJ514" s="90"/>
    </row>
    <row r="515" spans="2:36" ht="20.399999999999999">
      <c r="B515" s="90"/>
      <c r="C515" s="90"/>
      <c r="AJ515" s="90"/>
    </row>
    <row r="516" spans="2:36" ht="20.399999999999999">
      <c r="B516" s="90"/>
      <c r="C516" s="90"/>
      <c r="AJ516" s="90"/>
    </row>
    <row r="517" spans="2:36" ht="20.399999999999999">
      <c r="B517" s="90"/>
      <c r="C517" s="90"/>
      <c r="AJ517" s="90"/>
    </row>
    <row r="518" spans="2:36" ht="20.399999999999999">
      <c r="B518" s="90"/>
      <c r="C518" s="90"/>
      <c r="AJ518" s="90"/>
    </row>
    <row r="519" spans="2:36" ht="20.399999999999999">
      <c r="B519" s="90"/>
      <c r="C519" s="90"/>
      <c r="AJ519" s="90"/>
    </row>
    <row r="520" spans="2:36" ht="20.399999999999999">
      <c r="B520" s="90"/>
      <c r="C520" s="90"/>
      <c r="AJ520" s="90"/>
    </row>
    <row r="521" spans="2:36" ht="20.399999999999999">
      <c r="B521" s="90"/>
      <c r="C521" s="90"/>
      <c r="AJ521" s="90"/>
    </row>
    <row r="522" spans="2:36" ht="20.399999999999999">
      <c r="B522" s="90"/>
      <c r="C522" s="90"/>
      <c r="AJ522" s="90"/>
    </row>
    <row r="523" spans="2:36" ht="20.399999999999999">
      <c r="B523" s="90"/>
      <c r="C523" s="90"/>
      <c r="AJ523" s="90"/>
    </row>
    <row r="524" spans="2:36" ht="20.399999999999999">
      <c r="B524" s="90"/>
      <c r="C524" s="90"/>
      <c r="AJ524" s="90"/>
    </row>
    <row r="525" spans="2:36" ht="20.399999999999999">
      <c r="B525" s="90"/>
      <c r="C525" s="90"/>
      <c r="AJ525" s="90"/>
    </row>
    <row r="526" spans="2:36" ht="20.399999999999999">
      <c r="B526" s="90"/>
      <c r="C526" s="90"/>
      <c r="AJ526" s="90"/>
    </row>
    <row r="527" spans="2:36" ht="20.399999999999999">
      <c r="B527" s="90"/>
      <c r="C527" s="90"/>
      <c r="AJ527" s="90"/>
    </row>
    <row r="528" spans="2:36" ht="20.399999999999999">
      <c r="B528" s="90"/>
      <c r="C528" s="90"/>
      <c r="AJ528" s="90"/>
    </row>
    <row r="529" spans="2:36" ht="20.399999999999999">
      <c r="B529" s="90"/>
      <c r="C529" s="90"/>
      <c r="AJ529" s="90"/>
    </row>
    <row r="530" spans="2:36" ht="20.399999999999999">
      <c r="B530" s="90"/>
      <c r="C530" s="90"/>
      <c r="AJ530" s="90"/>
    </row>
    <row r="531" spans="2:36" ht="20.399999999999999">
      <c r="B531" s="90"/>
      <c r="C531" s="90"/>
      <c r="AJ531" s="90"/>
    </row>
    <row r="532" spans="2:36" ht="20.399999999999999">
      <c r="B532" s="90"/>
      <c r="C532" s="90"/>
      <c r="AJ532" s="90"/>
    </row>
    <row r="533" spans="2:36" ht="20.399999999999999">
      <c r="B533" s="90"/>
      <c r="C533" s="90"/>
      <c r="AJ533" s="90"/>
    </row>
    <row r="534" spans="2:36" ht="20.399999999999999">
      <c r="B534" s="90"/>
      <c r="C534" s="90"/>
      <c r="AJ534" s="90"/>
    </row>
    <row r="535" spans="2:36" ht="20.399999999999999">
      <c r="B535" s="90"/>
      <c r="C535" s="90"/>
      <c r="AJ535" s="90"/>
    </row>
    <row r="536" spans="2:36" ht="20.399999999999999">
      <c r="B536" s="90"/>
      <c r="C536" s="90"/>
      <c r="AJ536" s="90"/>
    </row>
    <row r="537" spans="2:36" ht="20.399999999999999">
      <c r="B537" s="90"/>
      <c r="C537" s="90"/>
      <c r="AJ537" s="90"/>
    </row>
    <row r="538" spans="2:36" ht="20.399999999999999">
      <c r="B538" s="90"/>
      <c r="C538" s="90"/>
      <c r="AJ538" s="90"/>
    </row>
    <row r="539" spans="2:36" ht="20.399999999999999">
      <c r="B539" s="90"/>
      <c r="C539" s="90"/>
      <c r="AJ539" s="90"/>
    </row>
    <row r="540" spans="2:36" ht="20.399999999999999">
      <c r="B540" s="90"/>
      <c r="C540" s="90"/>
      <c r="AJ540" s="90"/>
    </row>
    <row r="541" spans="2:36" ht="20.399999999999999">
      <c r="B541" s="90"/>
      <c r="C541" s="90"/>
      <c r="AJ541" s="90"/>
    </row>
    <row r="542" spans="2:36" ht="20.399999999999999">
      <c r="B542" s="90"/>
      <c r="C542" s="90"/>
      <c r="AJ542" s="90"/>
    </row>
    <row r="543" spans="2:36" ht="20.399999999999999">
      <c r="B543" s="90"/>
      <c r="C543" s="90"/>
      <c r="AJ543" s="90"/>
    </row>
    <row r="544" spans="2:36" ht="20.399999999999999">
      <c r="B544" s="90"/>
      <c r="C544" s="90"/>
      <c r="AJ544" s="90"/>
    </row>
    <row r="545" spans="2:36" ht="20.399999999999999">
      <c r="B545" s="90"/>
      <c r="C545" s="90"/>
      <c r="AJ545" s="90"/>
    </row>
    <row r="546" spans="2:36" ht="20.399999999999999">
      <c r="B546" s="90"/>
      <c r="C546" s="90"/>
      <c r="AJ546" s="90"/>
    </row>
    <row r="547" spans="2:36" ht="20.399999999999999">
      <c r="B547" s="90"/>
      <c r="C547" s="90"/>
      <c r="AJ547" s="90"/>
    </row>
    <row r="548" spans="2:36" ht="20.399999999999999">
      <c r="B548" s="90"/>
      <c r="C548" s="90"/>
      <c r="AJ548" s="90"/>
    </row>
    <row r="549" spans="2:36" ht="20.399999999999999">
      <c r="B549" s="90"/>
      <c r="C549" s="90"/>
      <c r="AJ549" s="90"/>
    </row>
    <row r="550" spans="2:36" ht="20.399999999999999">
      <c r="B550" s="90"/>
      <c r="C550" s="90"/>
      <c r="AJ550" s="90"/>
    </row>
    <row r="551" spans="2:36" ht="20.399999999999999">
      <c r="B551" s="90"/>
      <c r="C551" s="90"/>
      <c r="AJ551" s="90"/>
    </row>
    <row r="552" spans="2:36" ht="20.399999999999999">
      <c r="B552" s="90"/>
      <c r="C552" s="90"/>
      <c r="AJ552" s="90"/>
    </row>
    <row r="553" spans="2:36" ht="20.399999999999999">
      <c r="B553" s="90"/>
      <c r="C553" s="90"/>
      <c r="AJ553" s="90"/>
    </row>
    <row r="554" spans="2:36" ht="20.399999999999999">
      <c r="B554" s="90"/>
      <c r="C554" s="90"/>
      <c r="AJ554" s="90"/>
    </row>
    <row r="555" spans="2:36" ht="20.399999999999999">
      <c r="B555" s="90"/>
      <c r="C555" s="90"/>
      <c r="AJ555" s="90"/>
    </row>
    <row r="556" spans="2:36" ht="20.399999999999999">
      <c r="B556" s="90"/>
      <c r="C556" s="90"/>
      <c r="AJ556" s="90"/>
    </row>
    <row r="557" spans="2:36" ht="20.399999999999999">
      <c r="B557" s="90"/>
      <c r="C557" s="90"/>
      <c r="AJ557" s="90"/>
    </row>
    <row r="558" spans="2:36" ht="20.399999999999999">
      <c r="B558" s="90"/>
      <c r="C558" s="90"/>
      <c r="AJ558" s="90"/>
    </row>
    <row r="559" spans="2:36" ht="20.399999999999999">
      <c r="B559" s="90"/>
      <c r="C559" s="90"/>
      <c r="AJ559" s="90"/>
    </row>
    <row r="560" spans="2:36" ht="20.399999999999999">
      <c r="B560" s="90"/>
      <c r="C560" s="90"/>
      <c r="AJ560" s="90"/>
    </row>
    <row r="561" spans="2:36" ht="20.399999999999999">
      <c r="B561" s="90"/>
      <c r="C561" s="90"/>
      <c r="AJ561" s="90"/>
    </row>
    <row r="562" spans="2:36" ht="20.399999999999999">
      <c r="B562" s="90"/>
      <c r="C562" s="90"/>
      <c r="AJ562" s="90"/>
    </row>
    <row r="563" spans="2:36" ht="20.399999999999999">
      <c r="B563" s="90"/>
      <c r="C563" s="90"/>
      <c r="AJ563" s="90"/>
    </row>
    <row r="564" spans="2:36" ht="20.399999999999999">
      <c r="B564" s="90"/>
      <c r="C564" s="90"/>
      <c r="AJ564" s="90"/>
    </row>
    <row r="565" spans="2:36" ht="20.399999999999999">
      <c r="B565" s="90"/>
      <c r="C565" s="90"/>
      <c r="AJ565" s="90"/>
    </row>
    <row r="566" spans="2:36" ht="20.399999999999999">
      <c r="B566" s="90"/>
      <c r="C566" s="90"/>
      <c r="AJ566" s="90"/>
    </row>
    <row r="567" spans="2:36" ht="20.399999999999999">
      <c r="B567" s="90"/>
      <c r="C567" s="90"/>
      <c r="AJ567" s="90"/>
    </row>
    <row r="568" spans="2:36" ht="20.399999999999999">
      <c r="B568" s="90"/>
      <c r="C568" s="90"/>
      <c r="AJ568" s="90"/>
    </row>
    <row r="569" spans="2:36" ht="20.399999999999999">
      <c r="B569" s="90"/>
      <c r="C569" s="90"/>
      <c r="AJ569" s="90"/>
    </row>
    <row r="570" spans="2:36" ht="20.399999999999999">
      <c r="B570" s="90"/>
      <c r="C570" s="90"/>
      <c r="AJ570" s="90"/>
    </row>
    <row r="571" spans="2:36" ht="20.399999999999999">
      <c r="B571" s="90"/>
      <c r="C571" s="90"/>
      <c r="AJ571" s="90"/>
    </row>
    <row r="572" spans="2:36" ht="20.399999999999999">
      <c r="B572" s="90"/>
      <c r="C572" s="90"/>
      <c r="AJ572" s="90"/>
    </row>
    <row r="573" spans="2:36" ht="20.399999999999999">
      <c r="B573" s="90"/>
      <c r="C573" s="90"/>
      <c r="AJ573" s="90"/>
    </row>
    <row r="574" spans="2:36" ht="20.399999999999999">
      <c r="B574" s="90"/>
      <c r="C574" s="90"/>
      <c r="AJ574" s="90"/>
    </row>
    <row r="575" spans="2:36" ht="20.399999999999999">
      <c r="B575" s="90"/>
      <c r="C575" s="90"/>
      <c r="AJ575" s="90"/>
    </row>
    <row r="576" spans="2:36" ht="20.399999999999999">
      <c r="B576" s="90"/>
      <c r="C576" s="90"/>
      <c r="AJ576" s="90"/>
    </row>
    <row r="577" spans="2:36" ht="20.399999999999999">
      <c r="B577" s="90"/>
      <c r="C577" s="90"/>
      <c r="AJ577" s="90"/>
    </row>
    <row r="578" spans="2:36" ht="20.399999999999999">
      <c r="B578" s="90"/>
      <c r="C578" s="90"/>
      <c r="AJ578" s="90"/>
    </row>
    <row r="579" spans="2:36" ht="20.399999999999999">
      <c r="B579" s="90"/>
      <c r="C579" s="90"/>
      <c r="AJ579" s="90"/>
    </row>
    <row r="580" spans="2:36" ht="20.399999999999999">
      <c r="B580" s="90"/>
      <c r="C580" s="90"/>
      <c r="AJ580" s="90"/>
    </row>
    <row r="581" spans="2:36" ht="20.399999999999999">
      <c r="B581" s="90"/>
      <c r="C581" s="90"/>
      <c r="AJ581" s="90"/>
    </row>
    <row r="582" spans="2:36" ht="20.399999999999999">
      <c r="B582" s="90"/>
      <c r="C582" s="90"/>
      <c r="AJ582" s="90"/>
    </row>
    <row r="583" spans="2:36" ht="20.399999999999999">
      <c r="B583" s="90"/>
      <c r="C583" s="90"/>
      <c r="AJ583" s="90"/>
    </row>
    <row r="584" spans="2:36" ht="21" thickBot="1">
      <c r="AJ584" s="131"/>
    </row>
    <row r="585" spans="2:36" ht="20.399999999999999">
      <c r="G585" s="132"/>
      <c r="H585" s="133"/>
      <c r="I585" s="134" t="s">
        <v>95</v>
      </c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  <c r="AG585" s="135"/>
      <c r="AH585" s="135"/>
      <c r="AI585" s="136" t="s">
        <v>96</v>
      </c>
    </row>
    <row r="586" spans="2:36" ht="20.399999999999999">
      <c r="G586" s="132"/>
      <c r="H586" s="133"/>
      <c r="I586" s="137" t="s">
        <v>97</v>
      </c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133"/>
      <c r="AF586" s="133"/>
      <c r="AG586" s="133"/>
      <c r="AH586" s="133"/>
      <c r="AI586" s="138" t="s">
        <v>96</v>
      </c>
    </row>
    <row r="587" spans="2:36" ht="20.399999999999999">
      <c r="G587" s="132"/>
      <c r="H587" s="133"/>
      <c r="I587" s="137" t="s">
        <v>90</v>
      </c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133"/>
      <c r="AF587" s="133"/>
      <c r="AG587" s="133"/>
      <c r="AH587" s="133"/>
      <c r="AI587" s="138" t="s">
        <v>96</v>
      </c>
    </row>
    <row r="588" spans="2:36" ht="21" thickBot="1">
      <c r="G588" s="132"/>
      <c r="H588" s="133"/>
      <c r="I588" s="139" t="s">
        <v>98</v>
      </c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  <c r="Y588" s="140"/>
      <c r="Z588" s="140"/>
      <c r="AA588" s="140"/>
      <c r="AB588" s="140"/>
      <c r="AC588" s="140"/>
      <c r="AD588" s="140"/>
      <c r="AE588" s="140"/>
      <c r="AF588" s="140"/>
      <c r="AG588" s="140"/>
      <c r="AH588" s="140"/>
      <c r="AI588" s="141" t="s">
        <v>91</v>
      </c>
    </row>
  </sheetData>
  <mergeCells count="128">
    <mergeCell ref="A162:A165"/>
    <mergeCell ref="B162:B165"/>
    <mergeCell ref="AJ162:AJ165"/>
    <mergeCell ref="B146:B149"/>
    <mergeCell ref="AJ146:AJ149"/>
    <mergeCell ref="A150:A153"/>
    <mergeCell ref="B150:B153"/>
    <mergeCell ref="AJ150:AJ153"/>
    <mergeCell ref="A154:A157"/>
    <mergeCell ref="B154:B157"/>
    <mergeCell ref="AJ154:AJ157"/>
    <mergeCell ref="A158:A161"/>
    <mergeCell ref="B158:B161"/>
    <mergeCell ref="AJ158:AJ161"/>
    <mergeCell ref="A6:A9"/>
    <mergeCell ref="B6:B9"/>
    <mergeCell ref="AJ6:AJ9"/>
    <mergeCell ref="A10:A13"/>
    <mergeCell ref="B10:B13"/>
    <mergeCell ref="AJ10:AJ13"/>
    <mergeCell ref="A22:A25"/>
    <mergeCell ref="B22:B25"/>
    <mergeCell ref="AJ22:AJ25"/>
    <mergeCell ref="A26:A29"/>
    <mergeCell ref="B26:B29"/>
    <mergeCell ref="AJ26:AJ29"/>
    <mergeCell ref="A14:A17"/>
    <mergeCell ref="B14:B17"/>
    <mergeCell ref="AJ14:AJ17"/>
    <mergeCell ref="A18:A21"/>
    <mergeCell ref="B18:B21"/>
    <mergeCell ref="AJ18:AJ21"/>
    <mergeCell ref="A38:A41"/>
    <mergeCell ref="B38:B41"/>
    <mergeCell ref="AJ38:AJ41"/>
    <mergeCell ref="A42:A45"/>
    <mergeCell ref="B42:B45"/>
    <mergeCell ref="AJ42:AJ45"/>
    <mergeCell ref="A30:A33"/>
    <mergeCell ref="B30:B33"/>
    <mergeCell ref="AJ30:AJ33"/>
    <mergeCell ref="A34:A37"/>
    <mergeCell ref="B34:B37"/>
    <mergeCell ref="AJ34:AJ37"/>
    <mergeCell ref="A54:A57"/>
    <mergeCell ref="B54:B57"/>
    <mergeCell ref="AJ54:AJ57"/>
    <mergeCell ref="A58:A61"/>
    <mergeCell ref="B58:B61"/>
    <mergeCell ref="AJ58:AJ61"/>
    <mergeCell ref="A46:A49"/>
    <mergeCell ref="B46:B49"/>
    <mergeCell ref="AJ46:AJ49"/>
    <mergeCell ref="A50:A53"/>
    <mergeCell ref="B50:B53"/>
    <mergeCell ref="AJ50:AJ53"/>
    <mergeCell ref="A70:A73"/>
    <mergeCell ref="B70:B73"/>
    <mergeCell ref="AJ70:AJ73"/>
    <mergeCell ref="A74:A77"/>
    <mergeCell ref="B74:B77"/>
    <mergeCell ref="AJ74:AJ77"/>
    <mergeCell ref="A62:A65"/>
    <mergeCell ref="B62:B65"/>
    <mergeCell ref="AJ62:AJ65"/>
    <mergeCell ref="A66:A69"/>
    <mergeCell ref="B66:B69"/>
    <mergeCell ref="AJ66:AJ69"/>
    <mergeCell ref="A86:A89"/>
    <mergeCell ref="B86:B89"/>
    <mergeCell ref="AJ86:AJ89"/>
    <mergeCell ref="A90:A93"/>
    <mergeCell ref="B90:B93"/>
    <mergeCell ref="AJ90:AJ93"/>
    <mergeCell ref="A78:A81"/>
    <mergeCell ref="B78:B81"/>
    <mergeCell ref="AJ78:AJ81"/>
    <mergeCell ref="A82:A85"/>
    <mergeCell ref="B82:B85"/>
    <mergeCell ref="AJ82:AJ85"/>
    <mergeCell ref="A102:A105"/>
    <mergeCell ref="B102:B105"/>
    <mergeCell ref="AJ102:AJ105"/>
    <mergeCell ref="A106:A109"/>
    <mergeCell ref="B106:B109"/>
    <mergeCell ref="AJ106:AJ109"/>
    <mergeCell ref="A94:A97"/>
    <mergeCell ref="B94:B97"/>
    <mergeCell ref="AJ94:AJ97"/>
    <mergeCell ref="A98:A101"/>
    <mergeCell ref="B98:B101"/>
    <mergeCell ref="AJ98:AJ101"/>
    <mergeCell ref="A118:A121"/>
    <mergeCell ref="B118:B121"/>
    <mergeCell ref="AJ118:AJ121"/>
    <mergeCell ref="A122:A125"/>
    <mergeCell ref="B122:B125"/>
    <mergeCell ref="AJ122:AJ125"/>
    <mergeCell ref="A110:A113"/>
    <mergeCell ref="B110:B113"/>
    <mergeCell ref="AJ110:AJ113"/>
    <mergeCell ref="A114:A117"/>
    <mergeCell ref="B114:B117"/>
    <mergeCell ref="AJ114:AJ117"/>
    <mergeCell ref="A166:B170"/>
    <mergeCell ref="AJ166:AJ169"/>
    <mergeCell ref="B171:F171"/>
    <mergeCell ref="A172:B172"/>
    <mergeCell ref="AJ172:AJ176"/>
    <mergeCell ref="A173:B173"/>
    <mergeCell ref="A174:B174"/>
    <mergeCell ref="A175:B175"/>
    <mergeCell ref="A126:A129"/>
    <mergeCell ref="B126:B129"/>
    <mergeCell ref="AJ126:AJ129"/>
    <mergeCell ref="A130:A133"/>
    <mergeCell ref="B130:B133"/>
    <mergeCell ref="AJ130:AJ133"/>
    <mergeCell ref="A134:A137"/>
    <mergeCell ref="B134:B137"/>
    <mergeCell ref="AJ134:AJ137"/>
    <mergeCell ref="A138:A141"/>
    <mergeCell ref="B138:B141"/>
    <mergeCell ref="AJ138:AJ141"/>
    <mergeCell ref="A142:A145"/>
    <mergeCell ref="B142:B145"/>
    <mergeCell ref="AJ142:AJ145"/>
    <mergeCell ref="A146:A14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สต็อกจากโรงงานระยอง</vt:lpstr>
      <vt:lpstr>สาย 1</vt:lpstr>
      <vt:lpstr>สาย 2</vt:lpstr>
      <vt:lpstr>สาย 3</vt:lpstr>
      <vt:lpstr>สาย 4</vt:lpstr>
      <vt:lpstr>สาย 5</vt:lpstr>
      <vt:lpstr>สาย 6</vt:lpstr>
      <vt:lpstr>สาย 7</vt:lpstr>
      <vt:lpstr>สาย 8</vt:lpstr>
      <vt:lpstr>สาย 9</vt:lpstr>
      <vt:lpstr>สาย 10</vt:lpstr>
      <vt:lpstr>สาย 11</vt:lpstr>
      <vt:lpstr>สาย 12</vt:lpstr>
      <vt:lpstr>ตรวจสอบของเสีย</vt:lpstr>
      <vt:lpstr>สรุป%เสีย</vt:lpstr>
      <vt:lpstr>%เสียประจำวัน</vt:lpstr>
      <vt:lpstr>ต้นทุนสาย</vt:lpstr>
      <vt:lpstr>ส-1</vt:lpstr>
      <vt:lpstr>ส-2</vt:lpstr>
      <vt:lpstr>ส-3</vt:lpstr>
      <vt:lpstr>ส-4</vt:lpstr>
      <vt:lpstr>ส-5</vt:lpstr>
      <vt:lpstr>ส-6</vt:lpstr>
      <vt:lpstr>ส-7</vt:lpstr>
      <vt:lpstr>ส-8</vt:lpstr>
      <vt:lpstr>ส-9</vt:lpstr>
      <vt:lpstr>ส-10</vt:lpstr>
      <vt:lpstr>ส-11</vt:lpstr>
      <vt:lpstr>ส-12</vt:lpstr>
      <vt:lpstr>รวมขายส่งแนน</vt:lpstr>
      <vt:lpstr>ตรวจสอบยอดขาย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Akkapoj Wongpuengchai</cp:lastModifiedBy>
  <cp:lastPrinted>2015-07-01T10:05:20Z</cp:lastPrinted>
  <dcterms:created xsi:type="dcterms:W3CDTF">2015-05-27T02:49:36Z</dcterms:created>
  <dcterms:modified xsi:type="dcterms:W3CDTF">2015-07-07T09:13:11Z</dcterms:modified>
</cp:coreProperties>
</file>